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B27A2CE-164A-44C9-9CEB-F7C034A3C667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99" i="1" l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295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0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85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03" i="1"/>
  <c r="H2803" i="1"/>
  <c r="I2803" i="1"/>
  <c r="H2804" i="1"/>
  <c r="I2804" i="1"/>
  <c r="H2805" i="1"/>
  <c r="I2805" i="1"/>
  <c r="H2806" i="1"/>
  <c r="I2806" i="1"/>
  <c r="H2807" i="1"/>
  <c r="I2807" i="1"/>
  <c r="H2808" i="1"/>
  <c r="I2808" i="1"/>
  <c r="H2809" i="1"/>
  <c r="I2809" i="1"/>
  <c r="H2810" i="1"/>
  <c r="I2810" i="1"/>
  <c r="H2811" i="1"/>
  <c r="I2811" i="1"/>
  <c r="H2812" i="1"/>
  <c r="I2812" i="1"/>
  <c r="H2813" i="1"/>
  <c r="I2813" i="1"/>
  <c r="H2814" i="1"/>
  <c r="I2814" i="1"/>
  <c r="H2815" i="1"/>
  <c r="I2815" i="1"/>
  <c r="H2816" i="1"/>
  <c r="I2816" i="1"/>
  <c r="H2817" i="1"/>
  <c r="I2817" i="1"/>
  <c r="H2818" i="1"/>
  <c r="I2818" i="1"/>
  <c r="H2819" i="1"/>
  <c r="I2819" i="1"/>
  <c r="H2820" i="1"/>
  <c r="I2820" i="1"/>
  <c r="H2821" i="1"/>
  <c r="I2821" i="1"/>
  <c r="H2822" i="1"/>
  <c r="I2822" i="1"/>
  <c r="H2823" i="1"/>
  <c r="I2823" i="1"/>
  <c r="H2824" i="1"/>
  <c r="I2824" i="1"/>
  <c r="H2825" i="1"/>
  <c r="I2825" i="1"/>
  <c r="H2826" i="1"/>
  <c r="I2826" i="1"/>
  <c r="H2827" i="1"/>
  <c r="I2827" i="1"/>
  <c r="H2828" i="1"/>
  <c r="I2828" i="1"/>
  <c r="H2829" i="1"/>
  <c r="I2829" i="1"/>
  <c r="H2830" i="1"/>
  <c r="I2830" i="1"/>
  <c r="H2831" i="1"/>
  <c r="I2831" i="1"/>
  <c r="H2832" i="1"/>
  <c r="I2832" i="1"/>
  <c r="H2833" i="1"/>
  <c r="I2833" i="1"/>
  <c r="H2834" i="1"/>
  <c r="I2834" i="1"/>
  <c r="H2835" i="1"/>
  <c r="I2835" i="1"/>
  <c r="H2836" i="1"/>
  <c r="I2836" i="1"/>
  <c r="H2837" i="1"/>
  <c r="I2837" i="1"/>
  <c r="H2838" i="1"/>
  <c r="I2838" i="1"/>
  <c r="H2839" i="1"/>
  <c r="I2839" i="1"/>
  <c r="H2840" i="1"/>
  <c r="I2840" i="1"/>
  <c r="H2841" i="1"/>
  <c r="I2841" i="1"/>
  <c r="H2842" i="1"/>
  <c r="I2842" i="1"/>
  <c r="H2843" i="1"/>
  <c r="I2843" i="1"/>
  <c r="H2844" i="1"/>
  <c r="I2844" i="1"/>
  <c r="H2845" i="1"/>
  <c r="I2845" i="1"/>
  <c r="H2846" i="1"/>
  <c r="I2846" i="1"/>
  <c r="H2847" i="1"/>
  <c r="I2847" i="1"/>
  <c r="H2848" i="1"/>
  <c r="I2848" i="1"/>
  <c r="H2849" i="1"/>
  <c r="I2849" i="1"/>
  <c r="H2850" i="1"/>
  <c r="I2850" i="1"/>
  <c r="H2851" i="1"/>
  <c r="I2851" i="1"/>
  <c r="H2852" i="1"/>
  <c r="I2852" i="1"/>
  <c r="H2853" i="1"/>
  <c r="I2853" i="1"/>
  <c r="H2854" i="1"/>
  <c r="I2854" i="1"/>
  <c r="H2855" i="1"/>
  <c r="I2855" i="1"/>
  <c r="H2856" i="1"/>
  <c r="I2856" i="1"/>
  <c r="H2857" i="1"/>
  <c r="I2857" i="1"/>
  <c r="H2858" i="1"/>
  <c r="I2858" i="1"/>
  <c r="H2859" i="1"/>
  <c r="I2859" i="1"/>
  <c r="H2860" i="1"/>
  <c r="I2860" i="1"/>
  <c r="H2861" i="1"/>
  <c r="I2861" i="1"/>
  <c r="H2862" i="1"/>
  <c r="I2862" i="1"/>
  <c r="H2863" i="1"/>
  <c r="I2863" i="1"/>
  <c r="H2864" i="1"/>
  <c r="I2864" i="1"/>
  <c r="H2865" i="1"/>
  <c r="I2865" i="1"/>
  <c r="H2866" i="1"/>
  <c r="I2866" i="1"/>
  <c r="H2867" i="1"/>
  <c r="I2867" i="1"/>
  <c r="H2868" i="1"/>
  <c r="I2868" i="1"/>
  <c r="H2869" i="1"/>
  <c r="I2869" i="1"/>
  <c r="H2870" i="1"/>
  <c r="I2870" i="1"/>
  <c r="H2871" i="1"/>
  <c r="I2871" i="1"/>
  <c r="H2872" i="1"/>
  <c r="I2872" i="1"/>
  <c r="H2873" i="1"/>
  <c r="I2873" i="1"/>
  <c r="H2874" i="1"/>
  <c r="I2874" i="1"/>
  <c r="H2875" i="1"/>
  <c r="I2875" i="1"/>
  <c r="H2876" i="1"/>
  <c r="I2876" i="1"/>
  <c r="H2877" i="1"/>
  <c r="I2877" i="1"/>
  <c r="H2878" i="1"/>
  <c r="I2878" i="1"/>
  <c r="H2879" i="1"/>
  <c r="I2879" i="1"/>
  <c r="H2880" i="1"/>
  <c r="I2880" i="1"/>
  <c r="H2881" i="1"/>
  <c r="I2881" i="1"/>
  <c r="H2882" i="1"/>
  <c r="I2882" i="1"/>
  <c r="H2883" i="1"/>
  <c r="I2883" i="1"/>
  <c r="H2884" i="1"/>
  <c r="I2884" i="1"/>
  <c r="H2885" i="1"/>
  <c r="I2885" i="1"/>
  <c r="H2886" i="1"/>
  <c r="I2886" i="1"/>
  <c r="H2887" i="1"/>
  <c r="I2887" i="1"/>
  <c r="H2888" i="1"/>
  <c r="I2888" i="1"/>
  <c r="H2889" i="1"/>
  <c r="I2889" i="1"/>
  <c r="H2890" i="1"/>
  <c r="I2890" i="1"/>
  <c r="H2891" i="1"/>
  <c r="I2891" i="1"/>
  <c r="H2892" i="1"/>
  <c r="I2892" i="1"/>
  <c r="H2893" i="1"/>
  <c r="I2893" i="1"/>
  <c r="H2894" i="1"/>
  <c r="I2894" i="1"/>
  <c r="H2895" i="1"/>
  <c r="I2895" i="1"/>
  <c r="H2896" i="1"/>
  <c r="I2896" i="1"/>
  <c r="H2897" i="1"/>
  <c r="I2897" i="1"/>
  <c r="H2898" i="1"/>
  <c r="I2898" i="1"/>
  <c r="H2899" i="1"/>
  <c r="I2899" i="1"/>
  <c r="H2900" i="1"/>
  <c r="I2900" i="1"/>
  <c r="H2901" i="1"/>
  <c r="I2901" i="1"/>
  <c r="H2902" i="1"/>
  <c r="I2902" i="1"/>
  <c r="H2903" i="1"/>
  <c r="I2903" i="1"/>
  <c r="H2904" i="1"/>
  <c r="I2904" i="1"/>
  <c r="H2905" i="1"/>
  <c r="I2905" i="1"/>
  <c r="H2906" i="1"/>
  <c r="I2906" i="1"/>
  <c r="H2907" i="1"/>
  <c r="I2907" i="1"/>
  <c r="H2908" i="1"/>
  <c r="I2908" i="1"/>
  <c r="H2909" i="1"/>
  <c r="I2909" i="1"/>
  <c r="H2910" i="1"/>
  <c r="I2910" i="1"/>
  <c r="H2911" i="1"/>
  <c r="I2911" i="1"/>
  <c r="H2912" i="1"/>
  <c r="I2912" i="1"/>
  <c r="H2913" i="1"/>
  <c r="I2913" i="1"/>
  <c r="H2914" i="1"/>
  <c r="I2914" i="1"/>
  <c r="H2915" i="1"/>
  <c r="I2915" i="1"/>
  <c r="H2916" i="1"/>
  <c r="I2916" i="1"/>
  <c r="H2917" i="1"/>
  <c r="I2917" i="1"/>
  <c r="H2918" i="1"/>
  <c r="I2918" i="1"/>
  <c r="H2919" i="1"/>
  <c r="I2919" i="1"/>
  <c r="H2920" i="1"/>
  <c r="I2920" i="1"/>
  <c r="H2921" i="1"/>
  <c r="I2921" i="1"/>
  <c r="H2922" i="1"/>
  <c r="I2922" i="1"/>
  <c r="H2923" i="1"/>
  <c r="I2923" i="1"/>
  <c r="H2924" i="1"/>
  <c r="I2924" i="1"/>
  <c r="H2925" i="1"/>
  <c r="I2925" i="1"/>
  <c r="H2926" i="1"/>
  <c r="I2926" i="1"/>
  <c r="H2927" i="1"/>
  <c r="I2927" i="1"/>
  <c r="H2928" i="1"/>
  <c r="I2928" i="1"/>
  <c r="H2929" i="1"/>
  <c r="I2929" i="1"/>
  <c r="H2930" i="1"/>
  <c r="I2930" i="1"/>
  <c r="H2931" i="1"/>
  <c r="I2931" i="1"/>
  <c r="H2932" i="1"/>
  <c r="I2932" i="1"/>
  <c r="H2933" i="1"/>
  <c r="I2933" i="1"/>
  <c r="H2934" i="1"/>
  <c r="I2934" i="1"/>
  <c r="H2935" i="1"/>
  <c r="I2935" i="1"/>
  <c r="H2936" i="1"/>
  <c r="I2936" i="1"/>
  <c r="H2937" i="1"/>
  <c r="I2937" i="1"/>
  <c r="H2938" i="1"/>
  <c r="I2938" i="1"/>
  <c r="H2939" i="1"/>
  <c r="I2939" i="1"/>
  <c r="H2940" i="1"/>
  <c r="I2940" i="1"/>
  <c r="H2941" i="1"/>
  <c r="I2941" i="1"/>
  <c r="H2942" i="1"/>
  <c r="I2942" i="1"/>
  <c r="H2943" i="1"/>
  <c r="I2943" i="1"/>
  <c r="H2944" i="1"/>
  <c r="I2944" i="1"/>
  <c r="H2945" i="1"/>
  <c r="I2945" i="1"/>
  <c r="H2946" i="1"/>
  <c r="I2946" i="1"/>
  <c r="H2947" i="1"/>
  <c r="I2947" i="1"/>
  <c r="H2948" i="1"/>
  <c r="I2948" i="1"/>
  <c r="H2949" i="1"/>
  <c r="I2949" i="1"/>
  <c r="H2950" i="1"/>
  <c r="I2950" i="1"/>
  <c r="H2951" i="1"/>
  <c r="I2951" i="1"/>
  <c r="H2952" i="1"/>
  <c r="I2952" i="1"/>
  <c r="H2953" i="1"/>
  <c r="I2953" i="1"/>
  <c r="H2954" i="1"/>
  <c r="I2954" i="1"/>
  <c r="H2955" i="1"/>
  <c r="I2955" i="1"/>
  <c r="H2956" i="1"/>
  <c r="I2956" i="1"/>
  <c r="H2957" i="1"/>
  <c r="I2957" i="1"/>
  <c r="H2958" i="1"/>
  <c r="I2958" i="1"/>
  <c r="H2959" i="1"/>
  <c r="I2959" i="1"/>
  <c r="H2960" i="1"/>
  <c r="I2960" i="1"/>
  <c r="H2961" i="1"/>
  <c r="I2961" i="1"/>
  <c r="H2962" i="1"/>
  <c r="I2962" i="1"/>
  <c r="H2963" i="1"/>
  <c r="I2963" i="1"/>
  <c r="H2964" i="1"/>
  <c r="I2964" i="1"/>
  <c r="H2965" i="1"/>
  <c r="I2965" i="1"/>
  <c r="H2966" i="1"/>
  <c r="I2966" i="1"/>
  <c r="H2967" i="1"/>
  <c r="I2967" i="1"/>
  <c r="H2968" i="1"/>
  <c r="I2968" i="1"/>
  <c r="H2969" i="1"/>
  <c r="I2969" i="1"/>
  <c r="H2970" i="1"/>
  <c r="I2970" i="1"/>
  <c r="H2971" i="1"/>
  <c r="I2971" i="1"/>
  <c r="H2972" i="1"/>
  <c r="I2972" i="1"/>
  <c r="H2973" i="1"/>
  <c r="I2973" i="1"/>
  <c r="H2974" i="1"/>
  <c r="I2974" i="1"/>
  <c r="H2975" i="1"/>
  <c r="I2975" i="1"/>
  <c r="H2976" i="1"/>
  <c r="I2976" i="1"/>
  <c r="H2977" i="1"/>
  <c r="I2977" i="1"/>
  <c r="H2978" i="1"/>
  <c r="I2978" i="1"/>
  <c r="H2979" i="1"/>
  <c r="I2979" i="1"/>
  <c r="H2980" i="1"/>
  <c r="I2980" i="1"/>
  <c r="H2981" i="1"/>
  <c r="I2981" i="1"/>
  <c r="H2982" i="1"/>
  <c r="I2982" i="1"/>
  <c r="H2983" i="1"/>
  <c r="I2983" i="1"/>
  <c r="H2984" i="1"/>
  <c r="I2984" i="1"/>
  <c r="H2985" i="1"/>
  <c r="I2985" i="1"/>
  <c r="H2986" i="1"/>
  <c r="I2986" i="1"/>
  <c r="H2987" i="1"/>
  <c r="I2987" i="1"/>
  <c r="H2988" i="1"/>
  <c r="I2988" i="1"/>
  <c r="H2989" i="1"/>
  <c r="I2989" i="1"/>
  <c r="H2990" i="1"/>
  <c r="I2990" i="1"/>
  <c r="H2991" i="1"/>
  <c r="I2991" i="1"/>
  <c r="H2992" i="1"/>
  <c r="I2992" i="1"/>
  <c r="H2993" i="1"/>
  <c r="I2993" i="1"/>
  <c r="H2994" i="1"/>
  <c r="I2994" i="1"/>
  <c r="H2995" i="1"/>
  <c r="I2995" i="1"/>
  <c r="H2996" i="1"/>
  <c r="I2996" i="1"/>
  <c r="H2997" i="1"/>
  <c r="I2997" i="1"/>
  <c r="H2998" i="1"/>
  <c r="I2998" i="1"/>
  <c r="H2999" i="1"/>
  <c r="I2999" i="1"/>
  <c r="H3000" i="1"/>
  <c r="I3000" i="1"/>
  <c r="H3001" i="1"/>
  <c r="I3001" i="1"/>
  <c r="H3002" i="1"/>
  <c r="I3002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75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0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65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03" i="1"/>
  <c r="E2603" i="1"/>
  <c r="H2603" i="1"/>
  <c r="I2603" i="1"/>
  <c r="E2604" i="1"/>
  <c r="H2604" i="1"/>
  <c r="I2604" i="1"/>
  <c r="E2605" i="1"/>
  <c r="H2605" i="1"/>
  <c r="I2605" i="1"/>
  <c r="E2606" i="1"/>
  <c r="H2606" i="1"/>
  <c r="I2606" i="1"/>
  <c r="E2607" i="1"/>
  <c r="H2607" i="1"/>
  <c r="I2607" i="1"/>
  <c r="E2608" i="1"/>
  <c r="H2608" i="1"/>
  <c r="I2608" i="1"/>
  <c r="E2609" i="1"/>
  <c r="H2609" i="1"/>
  <c r="I2609" i="1"/>
  <c r="E2610" i="1"/>
  <c r="H2610" i="1"/>
  <c r="I2610" i="1"/>
  <c r="E2611" i="1"/>
  <c r="H2611" i="1"/>
  <c r="I2611" i="1"/>
  <c r="E2612" i="1"/>
  <c r="H2612" i="1"/>
  <c r="I2612" i="1"/>
  <c r="E2613" i="1"/>
  <c r="H2613" i="1"/>
  <c r="I2613" i="1"/>
  <c r="E2614" i="1"/>
  <c r="H2614" i="1"/>
  <c r="I2614" i="1"/>
  <c r="E2615" i="1"/>
  <c r="H2615" i="1"/>
  <c r="I2615" i="1"/>
  <c r="E2616" i="1"/>
  <c r="H2616" i="1"/>
  <c r="I2616" i="1"/>
  <c r="E2617" i="1"/>
  <c r="H2617" i="1"/>
  <c r="I2617" i="1"/>
  <c r="E2618" i="1"/>
  <c r="H2618" i="1"/>
  <c r="I2618" i="1"/>
  <c r="E2619" i="1"/>
  <c r="H2619" i="1"/>
  <c r="I2619" i="1"/>
  <c r="E2620" i="1"/>
  <c r="H2620" i="1"/>
  <c r="I2620" i="1"/>
  <c r="E2621" i="1"/>
  <c r="H2621" i="1"/>
  <c r="I2621" i="1"/>
  <c r="E2622" i="1"/>
  <c r="H2622" i="1"/>
  <c r="I2622" i="1"/>
  <c r="E2623" i="1"/>
  <c r="H2623" i="1"/>
  <c r="I2623" i="1"/>
  <c r="E2624" i="1"/>
  <c r="H2624" i="1"/>
  <c r="I2624" i="1"/>
  <c r="E2625" i="1"/>
  <c r="H2625" i="1"/>
  <c r="I2625" i="1"/>
  <c r="E2626" i="1"/>
  <c r="H2626" i="1"/>
  <c r="I2626" i="1"/>
  <c r="E2627" i="1"/>
  <c r="H2627" i="1"/>
  <c r="I2627" i="1"/>
  <c r="E2628" i="1"/>
  <c r="H2628" i="1"/>
  <c r="I2628" i="1"/>
  <c r="E2629" i="1"/>
  <c r="H2629" i="1"/>
  <c r="I2629" i="1"/>
  <c r="E2630" i="1"/>
  <c r="H2630" i="1"/>
  <c r="I2630" i="1"/>
  <c r="E2631" i="1"/>
  <c r="H2631" i="1"/>
  <c r="I2631" i="1"/>
  <c r="E2632" i="1"/>
  <c r="H2632" i="1"/>
  <c r="I2632" i="1"/>
  <c r="E2633" i="1"/>
  <c r="H2633" i="1"/>
  <c r="I2633" i="1"/>
  <c r="E2634" i="1"/>
  <c r="H2634" i="1"/>
  <c r="I2634" i="1"/>
  <c r="E2635" i="1"/>
  <c r="H2635" i="1"/>
  <c r="I2635" i="1"/>
  <c r="E2636" i="1"/>
  <c r="H2636" i="1"/>
  <c r="I2636" i="1"/>
  <c r="E2637" i="1"/>
  <c r="H2637" i="1"/>
  <c r="I2637" i="1"/>
  <c r="E2638" i="1"/>
  <c r="H2638" i="1"/>
  <c r="I2638" i="1"/>
  <c r="E2639" i="1"/>
  <c r="H2639" i="1"/>
  <c r="I2639" i="1"/>
  <c r="E2640" i="1"/>
  <c r="H2640" i="1"/>
  <c r="I2640" i="1"/>
  <c r="E2641" i="1"/>
  <c r="H2641" i="1"/>
  <c r="I2641" i="1"/>
  <c r="E2642" i="1"/>
  <c r="H2642" i="1"/>
  <c r="I2642" i="1"/>
  <c r="E2643" i="1"/>
  <c r="H2643" i="1"/>
  <c r="I2643" i="1"/>
  <c r="E2644" i="1"/>
  <c r="H2644" i="1"/>
  <c r="I2644" i="1"/>
  <c r="E2645" i="1"/>
  <c r="H2645" i="1"/>
  <c r="I2645" i="1"/>
  <c r="E2646" i="1"/>
  <c r="H2646" i="1"/>
  <c r="I2646" i="1"/>
  <c r="E2647" i="1"/>
  <c r="H2647" i="1"/>
  <c r="I2647" i="1"/>
  <c r="E2648" i="1"/>
  <c r="H2648" i="1"/>
  <c r="I2648" i="1"/>
  <c r="E2649" i="1"/>
  <c r="H2649" i="1"/>
  <c r="I2649" i="1"/>
  <c r="E2650" i="1"/>
  <c r="H2650" i="1"/>
  <c r="I2650" i="1"/>
  <c r="E2651" i="1"/>
  <c r="H2651" i="1"/>
  <c r="I2651" i="1"/>
  <c r="E2652" i="1"/>
  <c r="H2652" i="1"/>
  <c r="I2652" i="1"/>
  <c r="E2653" i="1"/>
  <c r="H2653" i="1"/>
  <c r="I2653" i="1"/>
  <c r="E2654" i="1"/>
  <c r="H2654" i="1"/>
  <c r="I2654" i="1"/>
  <c r="E2655" i="1"/>
  <c r="H2655" i="1"/>
  <c r="I2655" i="1"/>
  <c r="E2656" i="1"/>
  <c r="H2656" i="1"/>
  <c r="I2656" i="1"/>
  <c r="E2657" i="1"/>
  <c r="H2657" i="1"/>
  <c r="I2657" i="1"/>
  <c r="E2658" i="1"/>
  <c r="H2658" i="1"/>
  <c r="I2658" i="1"/>
  <c r="E2659" i="1"/>
  <c r="H2659" i="1"/>
  <c r="I2659" i="1"/>
  <c r="E2660" i="1"/>
  <c r="H2660" i="1"/>
  <c r="I2660" i="1"/>
  <c r="E2661" i="1"/>
  <c r="H2661" i="1"/>
  <c r="I2661" i="1"/>
  <c r="E2662" i="1"/>
  <c r="H2662" i="1"/>
  <c r="I2662" i="1"/>
  <c r="E2663" i="1"/>
  <c r="H2663" i="1"/>
  <c r="I2663" i="1"/>
  <c r="E2664" i="1"/>
  <c r="H2664" i="1"/>
  <c r="I2664" i="1"/>
  <c r="E2665" i="1"/>
  <c r="H2665" i="1"/>
  <c r="I2665" i="1"/>
  <c r="E2666" i="1"/>
  <c r="H2666" i="1"/>
  <c r="I2666" i="1"/>
  <c r="E2667" i="1"/>
  <c r="H2667" i="1"/>
  <c r="I2667" i="1"/>
  <c r="E2668" i="1"/>
  <c r="H2668" i="1"/>
  <c r="I2668" i="1"/>
  <c r="E2669" i="1"/>
  <c r="H2669" i="1"/>
  <c r="I2669" i="1"/>
  <c r="E2670" i="1"/>
  <c r="H2670" i="1"/>
  <c r="I2670" i="1"/>
  <c r="E2671" i="1"/>
  <c r="H2671" i="1"/>
  <c r="I2671" i="1"/>
  <c r="E2672" i="1"/>
  <c r="H2672" i="1"/>
  <c r="I2672" i="1"/>
  <c r="E2673" i="1"/>
  <c r="H2673" i="1"/>
  <c r="I2673" i="1"/>
  <c r="E2674" i="1"/>
  <c r="H2674" i="1"/>
  <c r="I2674" i="1"/>
  <c r="E2675" i="1"/>
  <c r="H2675" i="1"/>
  <c r="I2675" i="1"/>
  <c r="E2676" i="1"/>
  <c r="H2676" i="1"/>
  <c r="I2676" i="1"/>
  <c r="E2677" i="1"/>
  <c r="H2677" i="1"/>
  <c r="I2677" i="1"/>
  <c r="E2678" i="1"/>
  <c r="H2678" i="1"/>
  <c r="I2678" i="1"/>
  <c r="E2679" i="1"/>
  <c r="H2679" i="1"/>
  <c r="I2679" i="1"/>
  <c r="E2680" i="1"/>
  <c r="H2680" i="1"/>
  <c r="I2680" i="1"/>
  <c r="E2681" i="1"/>
  <c r="H2681" i="1"/>
  <c r="I2681" i="1"/>
  <c r="E2682" i="1"/>
  <c r="H2682" i="1"/>
  <c r="I2682" i="1"/>
  <c r="E2683" i="1"/>
  <c r="H2683" i="1"/>
  <c r="I2683" i="1"/>
  <c r="E2684" i="1"/>
  <c r="H2684" i="1"/>
  <c r="I2684" i="1"/>
  <c r="E2685" i="1"/>
  <c r="H2685" i="1"/>
  <c r="I2685" i="1"/>
  <c r="E2686" i="1"/>
  <c r="H2686" i="1"/>
  <c r="I2686" i="1"/>
  <c r="E2687" i="1"/>
  <c r="H2687" i="1"/>
  <c r="I2687" i="1"/>
  <c r="E2688" i="1"/>
  <c r="H2688" i="1"/>
  <c r="I2688" i="1"/>
  <c r="E2689" i="1"/>
  <c r="H2689" i="1"/>
  <c r="I2689" i="1"/>
  <c r="E2690" i="1"/>
  <c r="H2690" i="1"/>
  <c r="I2690" i="1"/>
  <c r="E2691" i="1"/>
  <c r="H2691" i="1"/>
  <c r="I2691" i="1"/>
  <c r="E2692" i="1"/>
  <c r="H2692" i="1"/>
  <c r="I2692" i="1"/>
  <c r="E2693" i="1"/>
  <c r="H2693" i="1"/>
  <c r="I2693" i="1"/>
  <c r="E2694" i="1"/>
  <c r="H2694" i="1"/>
  <c r="I2694" i="1"/>
  <c r="E2695" i="1"/>
  <c r="H2695" i="1"/>
  <c r="I2695" i="1"/>
  <c r="E2696" i="1"/>
  <c r="H2696" i="1"/>
  <c r="I2696" i="1"/>
  <c r="E2697" i="1"/>
  <c r="H2697" i="1"/>
  <c r="I2697" i="1"/>
  <c r="E2698" i="1"/>
  <c r="H2698" i="1"/>
  <c r="I2698" i="1"/>
  <c r="E2699" i="1"/>
  <c r="H2699" i="1"/>
  <c r="I2699" i="1"/>
  <c r="E2700" i="1"/>
  <c r="H2700" i="1"/>
  <c r="I2700" i="1"/>
  <c r="E2701" i="1"/>
  <c r="H2701" i="1"/>
  <c r="I2701" i="1"/>
  <c r="E2702" i="1"/>
  <c r="H2702" i="1"/>
  <c r="I2702" i="1"/>
  <c r="E2703" i="1"/>
  <c r="H2703" i="1"/>
  <c r="I2703" i="1"/>
  <c r="E2704" i="1"/>
  <c r="H2704" i="1"/>
  <c r="I2704" i="1"/>
  <c r="E2705" i="1"/>
  <c r="H2705" i="1"/>
  <c r="I2705" i="1"/>
  <c r="E2706" i="1"/>
  <c r="H2706" i="1"/>
  <c r="I2706" i="1"/>
  <c r="E2707" i="1"/>
  <c r="H2707" i="1"/>
  <c r="I2707" i="1"/>
  <c r="E2708" i="1"/>
  <c r="H2708" i="1"/>
  <c r="I2708" i="1"/>
  <c r="E2709" i="1"/>
  <c r="H2709" i="1"/>
  <c r="I2709" i="1"/>
  <c r="E2710" i="1"/>
  <c r="H2710" i="1"/>
  <c r="I2710" i="1"/>
  <c r="E2711" i="1"/>
  <c r="H2711" i="1"/>
  <c r="I2711" i="1"/>
  <c r="E2712" i="1"/>
  <c r="H2712" i="1"/>
  <c r="I2712" i="1"/>
  <c r="E2713" i="1"/>
  <c r="H2713" i="1"/>
  <c r="I2713" i="1"/>
  <c r="E2714" i="1"/>
  <c r="H2714" i="1"/>
  <c r="I2714" i="1"/>
  <c r="E2715" i="1"/>
  <c r="H2715" i="1"/>
  <c r="I2715" i="1"/>
  <c r="E2716" i="1"/>
  <c r="H2716" i="1"/>
  <c r="I2716" i="1"/>
  <c r="E2717" i="1"/>
  <c r="H2717" i="1"/>
  <c r="I2717" i="1"/>
  <c r="E2718" i="1"/>
  <c r="H2718" i="1"/>
  <c r="I2718" i="1"/>
  <c r="E2719" i="1"/>
  <c r="H2719" i="1"/>
  <c r="I2719" i="1"/>
  <c r="E2720" i="1"/>
  <c r="H2720" i="1"/>
  <c r="I2720" i="1"/>
  <c r="E2721" i="1"/>
  <c r="H2721" i="1"/>
  <c r="I2721" i="1"/>
  <c r="E2722" i="1"/>
  <c r="H2722" i="1"/>
  <c r="I2722" i="1"/>
  <c r="E2723" i="1"/>
  <c r="H2723" i="1"/>
  <c r="I2723" i="1"/>
  <c r="E2724" i="1"/>
  <c r="H2724" i="1"/>
  <c r="I2724" i="1"/>
  <c r="E2725" i="1"/>
  <c r="H2725" i="1"/>
  <c r="I2725" i="1"/>
  <c r="E2726" i="1"/>
  <c r="H2726" i="1"/>
  <c r="I2726" i="1"/>
  <c r="E2727" i="1"/>
  <c r="H2727" i="1"/>
  <c r="I2727" i="1"/>
  <c r="E2728" i="1"/>
  <c r="H2728" i="1"/>
  <c r="I2728" i="1"/>
  <c r="E2729" i="1"/>
  <c r="H2729" i="1"/>
  <c r="I2729" i="1"/>
  <c r="E2730" i="1"/>
  <c r="H2730" i="1"/>
  <c r="I2730" i="1"/>
  <c r="E2731" i="1"/>
  <c r="H2731" i="1"/>
  <c r="I2731" i="1"/>
  <c r="E2732" i="1"/>
  <c r="H2732" i="1"/>
  <c r="I2732" i="1"/>
  <c r="E2733" i="1"/>
  <c r="H2733" i="1"/>
  <c r="I2733" i="1"/>
  <c r="E2734" i="1"/>
  <c r="H2734" i="1"/>
  <c r="I2734" i="1"/>
  <c r="E2735" i="1"/>
  <c r="H2735" i="1"/>
  <c r="I2735" i="1"/>
  <c r="E2736" i="1"/>
  <c r="H2736" i="1"/>
  <c r="I2736" i="1"/>
  <c r="E2737" i="1"/>
  <c r="H2737" i="1"/>
  <c r="I2737" i="1"/>
  <c r="E2738" i="1"/>
  <c r="H2738" i="1"/>
  <c r="I2738" i="1"/>
  <c r="E2739" i="1"/>
  <c r="H2739" i="1"/>
  <c r="I2739" i="1"/>
  <c r="E2740" i="1"/>
  <c r="H2740" i="1"/>
  <c r="I2740" i="1"/>
  <c r="E2741" i="1"/>
  <c r="H2741" i="1"/>
  <c r="I2741" i="1"/>
  <c r="E2742" i="1"/>
  <c r="H2742" i="1"/>
  <c r="I2742" i="1"/>
  <c r="E2743" i="1"/>
  <c r="H2743" i="1"/>
  <c r="I2743" i="1"/>
  <c r="E2744" i="1"/>
  <c r="H2744" i="1"/>
  <c r="I2744" i="1"/>
  <c r="E2745" i="1"/>
  <c r="H2745" i="1"/>
  <c r="I2745" i="1"/>
  <c r="E2746" i="1"/>
  <c r="H2746" i="1"/>
  <c r="I2746" i="1"/>
  <c r="E2747" i="1"/>
  <c r="H2747" i="1"/>
  <c r="I2747" i="1"/>
  <c r="E2748" i="1"/>
  <c r="H2748" i="1"/>
  <c r="I2748" i="1"/>
  <c r="E2749" i="1"/>
  <c r="H2749" i="1"/>
  <c r="I2749" i="1"/>
  <c r="E2750" i="1"/>
  <c r="H2750" i="1"/>
  <c r="I2750" i="1"/>
  <c r="E2751" i="1"/>
  <c r="H2751" i="1"/>
  <c r="I2751" i="1"/>
  <c r="E2752" i="1"/>
  <c r="H2752" i="1"/>
  <c r="I2752" i="1"/>
  <c r="E2753" i="1"/>
  <c r="H2753" i="1"/>
  <c r="I2753" i="1"/>
  <c r="E2754" i="1"/>
  <c r="H2754" i="1"/>
  <c r="I2754" i="1"/>
  <c r="E2755" i="1"/>
  <c r="H2755" i="1"/>
  <c r="I2755" i="1"/>
  <c r="E2756" i="1"/>
  <c r="H2756" i="1"/>
  <c r="I2756" i="1"/>
  <c r="E2757" i="1"/>
  <c r="H2757" i="1"/>
  <c r="I2757" i="1"/>
  <c r="E2758" i="1"/>
  <c r="H2758" i="1"/>
  <c r="I2758" i="1"/>
  <c r="E2759" i="1"/>
  <c r="H2759" i="1"/>
  <c r="I2759" i="1"/>
  <c r="E2760" i="1"/>
  <c r="H2760" i="1"/>
  <c r="I2760" i="1"/>
  <c r="E2761" i="1"/>
  <c r="H2761" i="1"/>
  <c r="I2761" i="1"/>
  <c r="E2762" i="1"/>
  <c r="H2762" i="1"/>
  <c r="I2762" i="1"/>
  <c r="E2763" i="1"/>
  <c r="H2763" i="1"/>
  <c r="I2763" i="1"/>
  <c r="E2764" i="1"/>
  <c r="H2764" i="1"/>
  <c r="I2764" i="1"/>
  <c r="E2765" i="1"/>
  <c r="H2765" i="1"/>
  <c r="I2765" i="1"/>
  <c r="E2766" i="1"/>
  <c r="H2766" i="1"/>
  <c r="I2766" i="1"/>
  <c r="E2767" i="1"/>
  <c r="H2767" i="1"/>
  <c r="I2767" i="1"/>
  <c r="E2768" i="1"/>
  <c r="H2768" i="1"/>
  <c r="I2768" i="1"/>
  <c r="E2769" i="1"/>
  <c r="H2769" i="1"/>
  <c r="I2769" i="1"/>
  <c r="E2770" i="1"/>
  <c r="H2770" i="1"/>
  <c r="I2770" i="1"/>
  <c r="E2771" i="1"/>
  <c r="H2771" i="1"/>
  <c r="I2771" i="1"/>
  <c r="E2772" i="1"/>
  <c r="H2772" i="1"/>
  <c r="I2772" i="1"/>
  <c r="E2773" i="1"/>
  <c r="H2773" i="1"/>
  <c r="I2773" i="1"/>
  <c r="E2774" i="1"/>
  <c r="H2774" i="1"/>
  <c r="I2774" i="1"/>
  <c r="E2775" i="1"/>
  <c r="H2775" i="1"/>
  <c r="I2775" i="1"/>
  <c r="E2776" i="1"/>
  <c r="H2776" i="1"/>
  <c r="I2776" i="1"/>
  <c r="E2777" i="1"/>
  <c r="H2777" i="1"/>
  <c r="I2777" i="1"/>
  <c r="E2778" i="1"/>
  <c r="H2778" i="1"/>
  <c r="I2778" i="1"/>
  <c r="E2779" i="1"/>
  <c r="H2779" i="1"/>
  <c r="I2779" i="1"/>
  <c r="E2780" i="1"/>
  <c r="H2780" i="1"/>
  <c r="I2780" i="1"/>
  <c r="E2781" i="1"/>
  <c r="H2781" i="1"/>
  <c r="I2781" i="1"/>
  <c r="E2782" i="1"/>
  <c r="H2782" i="1"/>
  <c r="I2782" i="1"/>
  <c r="E2783" i="1"/>
  <c r="H2783" i="1"/>
  <c r="I2783" i="1"/>
  <c r="E2784" i="1"/>
  <c r="H2784" i="1"/>
  <c r="I2784" i="1"/>
  <c r="E2785" i="1"/>
  <c r="H2785" i="1"/>
  <c r="I2785" i="1"/>
  <c r="E2786" i="1"/>
  <c r="H2786" i="1"/>
  <c r="I2786" i="1"/>
  <c r="E2787" i="1"/>
  <c r="H2787" i="1"/>
  <c r="I2787" i="1"/>
  <c r="E2788" i="1"/>
  <c r="H2788" i="1"/>
  <c r="I2788" i="1"/>
  <c r="E2789" i="1"/>
  <c r="H2789" i="1"/>
  <c r="I2789" i="1"/>
  <c r="E2790" i="1"/>
  <c r="H2790" i="1"/>
  <c r="I2790" i="1"/>
  <c r="E2791" i="1"/>
  <c r="H2791" i="1"/>
  <c r="I2791" i="1"/>
  <c r="E2792" i="1"/>
  <c r="H2792" i="1"/>
  <c r="I2792" i="1"/>
  <c r="E2793" i="1"/>
  <c r="H2793" i="1"/>
  <c r="I2793" i="1"/>
  <c r="E2794" i="1"/>
  <c r="H2794" i="1"/>
  <c r="I2794" i="1"/>
  <c r="E2795" i="1"/>
  <c r="H2795" i="1"/>
  <c r="I2795" i="1"/>
  <c r="E2796" i="1"/>
  <c r="H2796" i="1"/>
  <c r="I2796" i="1"/>
  <c r="E2797" i="1"/>
  <c r="H2797" i="1"/>
  <c r="I2797" i="1"/>
  <c r="E2798" i="1"/>
  <c r="H2798" i="1"/>
  <c r="I2798" i="1"/>
  <c r="H2799" i="1"/>
  <c r="I2799" i="1"/>
  <c r="H2800" i="1"/>
  <c r="I2800" i="1"/>
  <c r="H2801" i="1"/>
  <c r="I2801" i="1"/>
  <c r="H2802" i="1"/>
  <c r="I2802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55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0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45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03" i="1"/>
  <c r="E2403" i="1"/>
  <c r="H2403" i="1"/>
  <c r="I2403" i="1"/>
  <c r="E2404" i="1"/>
  <c r="H2404" i="1"/>
  <c r="I2404" i="1"/>
  <c r="E2405" i="1"/>
  <c r="H2405" i="1"/>
  <c r="I2405" i="1"/>
  <c r="E2406" i="1"/>
  <c r="H2406" i="1"/>
  <c r="I2406" i="1"/>
  <c r="E2407" i="1"/>
  <c r="H2407" i="1"/>
  <c r="I2407" i="1"/>
  <c r="E2408" i="1"/>
  <c r="H2408" i="1"/>
  <c r="I2408" i="1"/>
  <c r="E2409" i="1"/>
  <c r="H2409" i="1"/>
  <c r="I2409" i="1"/>
  <c r="E2410" i="1"/>
  <c r="H2410" i="1"/>
  <c r="I2410" i="1"/>
  <c r="E2411" i="1"/>
  <c r="H2411" i="1"/>
  <c r="I2411" i="1"/>
  <c r="E2412" i="1"/>
  <c r="H2412" i="1"/>
  <c r="I2412" i="1"/>
  <c r="E2413" i="1"/>
  <c r="H2413" i="1"/>
  <c r="I2413" i="1"/>
  <c r="E2414" i="1"/>
  <c r="H2414" i="1"/>
  <c r="I2414" i="1"/>
  <c r="E2415" i="1"/>
  <c r="H2415" i="1"/>
  <c r="I2415" i="1"/>
  <c r="E2416" i="1"/>
  <c r="H2416" i="1"/>
  <c r="I2416" i="1"/>
  <c r="E2417" i="1"/>
  <c r="H2417" i="1"/>
  <c r="I2417" i="1"/>
  <c r="E2418" i="1"/>
  <c r="H2418" i="1"/>
  <c r="I2418" i="1"/>
  <c r="E2419" i="1"/>
  <c r="H2419" i="1"/>
  <c r="I2419" i="1"/>
  <c r="E2420" i="1"/>
  <c r="H2420" i="1"/>
  <c r="I2420" i="1"/>
  <c r="E2421" i="1"/>
  <c r="H2421" i="1"/>
  <c r="I2421" i="1"/>
  <c r="E2422" i="1"/>
  <c r="H2422" i="1"/>
  <c r="I2422" i="1"/>
  <c r="E2423" i="1"/>
  <c r="H2423" i="1"/>
  <c r="I2423" i="1"/>
  <c r="E2424" i="1"/>
  <c r="H2424" i="1"/>
  <c r="I2424" i="1"/>
  <c r="E2425" i="1"/>
  <c r="H2425" i="1"/>
  <c r="I2425" i="1"/>
  <c r="E2426" i="1"/>
  <c r="H2426" i="1"/>
  <c r="I2426" i="1"/>
  <c r="E2427" i="1"/>
  <c r="H2427" i="1"/>
  <c r="I2427" i="1"/>
  <c r="E2428" i="1"/>
  <c r="H2428" i="1"/>
  <c r="I2428" i="1"/>
  <c r="E2429" i="1"/>
  <c r="H2429" i="1"/>
  <c r="I2429" i="1"/>
  <c r="E2430" i="1"/>
  <c r="H2430" i="1"/>
  <c r="I2430" i="1"/>
  <c r="E2431" i="1"/>
  <c r="H2431" i="1"/>
  <c r="I2431" i="1"/>
  <c r="E2432" i="1"/>
  <c r="H2432" i="1"/>
  <c r="I2432" i="1"/>
  <c r="E2433" i="1"/>
  <c r="H2433" i="1"/>
  <c r="I2433" i="1"/>
  <c r="E2434" i="1"/>
  <c r="H2434" i="1"/>
  <c r="I2434" i="1"/>
  <c r="E2435" i="1"/>
  <c r="H2435" i="1"/>
  <c r="I2435" i="1"/>
  <c r="E2436" i="1"/>
  <c r="H2436" i="1"/>
  <c r="I2436" i="1"/>
  <c r="E2437" i="1"/>
  <c r="H2437" i="1"/>
  <c r="I2437" i="1"/>
  <c r="E2438" i="1"/>
  <c r="H2438" i="1"/>
  <c r="I2438" i="1"/>
  <c r="E2439" i="1"/>
  <c r="H2439" i="1"/>
  <c r="I2439" i="1"/>
  <c r="E2440" i="1"/>
  <c r="H2440" i="1"/>
  <c r="I2440" i="1"/>
  <c r="E2441" i="1"/>
  <c r="H2441" i="1"/>
  <c r="I2441" i="1"/>
  <c r="E2442" i="1"/>
  <c r="H2442" i="1"/>
  <c r="I2442" i="1"/>
  <c r="E2443" i="1"/>
  <c r="H2443" i="1"/>
  <c r="I2443" i="1"/>
  <c r="E2444" i="1"/>
  <c r="H2444" i="1"/>
  <c r="I2444" i="1"/>
  <c r="E2445" i="1"/>
  <c r="H2445" i="1"/>
  <c r="I2445" i="1"/>
  <c r="E2446" i="1"/>
  <c r="H2446" i="1"/>
  <c r="I2446" i="1"/>
  <c r="E2447" i="1"/>
  <c r="H2447" i="1"/>
  <c r="I2447" i="1"/>
  <c r="E2448" i="1"/>
  <c r="H2448" i="1"/>
  <c r="I2448" i="1"/>
  <c r="E2449" i="1"/>
  <c r="H2449" i="1"/>
  <c r="I2449" i="1"/>
  <c r="E2450" i="1"/>
  <c r="H2450" i="1"/>
  <c r="I2450" i="1"/>
  <c r="E2451" i="1"/>
  <c r="H2451" i="1"/>
  <c r="I2451" i="1"/>
  <c r="E2452" i="1"/>
  <c r="H2452" i="1"/>
  <c r="I2452" i="1"/>
  <c r="E2453" i="1"/>
  <c r="H2453" i="1"/>
  <c r="I2453" i="1"/>
  <c r="E2454" i="1"/>
  <c r="H2454" i="1"/>
  <c r="I2454" i="1"/>
  <c r="E2455" i="1"/>
  <c r="H2455" i="1"/>
  <c r="I2455" i="1"/>
  <c r="E2456" i="1"/>
  <c r="H2456" i="1"/>
  <c r="I2456" i="1"/>
  <c r="E2457" i="1"/>
  <c r="H2457" i="1"/>
  <c r="I2457" i="1"/>
  <c r="E2458" i="1"/>
  <c r="H2458" i="1"/>
  <c r="I2458" i="1"/>
  <c r="E2459" i="1"/>
  <c r="H2459" i="1"/>
  <c r="I2459" i="1"/>
  <c r="E2460" i="1"/>
  <c r="H2460" i="1"/>
  <c r="I2460" i="1"/>
  <c r="E2461" i="1"/>
  <c r="H2461" i="1"/>
  <c r="I2461" i="1"/>
  <c r="E2462" i="1"/>
  <c r="H2462" i="1"/>
  <c r="I2462" i="1"/>
  <c r="E2463" i="1"/>
  <c r="H2463" i="1"/>
  <c r="I2463" i="1"/>
  <c r="E2464" i="1"/>
  <c r="H2464" i="1"/>
  <c r="I2464" i="1"/>
  <c r="E2465" i="1"/>
  <c r="H2465" i="1"/>
  <c r="I2465" i="1"/>
  <c r="E2466" i="1"/>
  <c r="H2466" i="1"/>
  <c r="I2466" i="1"/>
  <c r="E2467" i="1"/>
  <c r="H2467" i="1"/>
  <c r="I2467" i="1"/>
  <c r="E2468" i="1"/>
  <c r="H2468" i="1"/>
  <c r="I2468" i="1"/>
  <c r="E2469" i="1"/>
  <c r="H2469" i="1"/>
  <c r="I2469" i="1"/>
  <c r="E2470" i="1"/>
  <c r="H2470" i="1"/>
  <c r="I2470" i="1"/>
  <c r="E2471" i="1"/>
  <c r="H2471" i="1"/>
  <c r="I2471" i="1"/>
  <c r="E2472" i="1"/>
  <c r="H2472" i="1"/>
  <c r="I2472" i="1"/>
  <c r="E2473" i="1"/>
  <c r="H2473" i="1"/>
  <c r="I2473" i="1"/>
  <c r="E2474" i="1"/>
  <c r="H2474" i="1"/>
  <c r="I2474" i="1"/>
  <c r="E2475" i="1"/>
  <c r="H2475" i="1"/>
  <c r="I2475" i="1"/>
  <c r="E2476" i="1"/>
  <c r="H2476" i="1"/>
  <c r="I2476" i="1"/>
  <c r="E2477" i="1"/>
  <c r="H2477" i="1"/>
  <c r="I2477" i="1"/>
  <c r="E2478" i="1"/>
  <c r="H2478" i="1"/>
  <c r="I2478" i="1"/>
  <c r="E2479" i="1"/>
  <c r="H2479" i="1"/>
  <c r="I2479" i="1"/>
  <c r="E2480" i="1"/>
  <c r="H2480" i="1"/>
  <c r="I2480" i="1"/>
  <c r="E2481" i="1"/>
  <c r="H2481" i="1"/>
  <c r="I2481" i="1"/>
  <c r="E2482" i="1"/>
  <c r="H2482" i="1"/>
  <c r="I2482" i="1"/>
  <c r="E2483" i="1"/>
  <c r="H2483" i="1"/>
  <c r="I2483" i="1"/>
  <c r="E2484" i="1"/>
  <c r="H2484" i="1"/>
  <c r="I2484" i="1"/>
  <c r="E2485" i="1"/>
  <c r="H2485" i="1"/>
  <c r="I2485" i="1"/>
  <c r="E2486" i="1"/>
  <c r="H2486" i="1"/>
  <c r="I2486" i="1"/>
  <c r="E2487" i="1"/>
  <c r="H2487" i="1"/>
  <c r="I2487" i="1"/>
  <c r="E2488" i="1"/>
  <c r="H2488" i="1"/>
  <c r="I2488" i="1"/>
  <c r="E2489" i="1"/>
  <c r="H2489" i="1"/>
  <c r="I2489" i="1"/>
  <c r="E2490" i="1"/>
  <c r="H2490" i="1"/>
  <c r="I2490" i="1"/>
  <c r="E2491" i="1"/>
  <c r="H2491" i="1"/>
  <c r="I2491" i="1"/>
  <c r="E2492" i="1"/>
  <c r="H2492" i="1"/>
  <c r="I2492" i="1"/>
  <c r="E2493" i="1"/>
  <c r="H2493" i="1"/>
  <c r="I2493" i="1"/>
  <c r="E2494" i="1"/>
  <c r="H2494" i="1"/>
  <c r="I2494" i="1"/>
  <c r="E2495" i="1"/>
  <c r="H2495" i="1"/>
  <c r="I2495" i="1"/>
  <c r="E2496" i="1"/>
  <c r="H2496" i="1"/>
  <c r="I2496" i="1"/>
  <c r="E2497" i="1"/>
  <c r="H2497" i="1"/>
  <c r="I2497" i="1"/>
  <c r="E2498" i="1"/>
  <c r="H2498" i="1"/>
  <c r="I2498" i="1"/>
  <c r="E2499" i="1"/>
  <c r="H2499" i="1"/>
  <c r="I2499" i="1"/>
  <c r="E2500" i="1"/>
  <c r="H2500" i="1"/>
  <c r="I2500" i="1"/>
  <c r="E2501" i="1"/>
  <c r="H2501" i="1"/>
  <c r="I2501" i="1"/>
  <c r="E2502" i="1"/>
  <c r="H2502" i="1"/>
  <c r="I2502" i="1"/>
  <c r="E2503" i="1"/>
  <c r="H2503" i="1"/>
  <c r="I2503" i="1"/>
  <c r="E2504" i="1"/>
  <c r="H2504" i="1"/>
  <c r="I2504" i="1"/>
  <c r="E2505" i="1"/>
  <c r="H2505" i="1"/>
  <c r="I2505" i="1"/>
  <c r="E2506" i="1"/>
  <c r="H2506" i="1"/>
  <c r="I2506" i="1"/>
  <c r="E2507" i="1"/>
  <c r="H2507" i="1"/>
  <c r="I2507" i="1"/>
  <c r="E2508" i="1"/>
  <c r="H2508" i="1"/>
  <c r="I2508" i="1"/>
  <c r="E2509" i="1"/>
  <c r="H2509" i="1"/>
  <c r="I2509" i="1"/>
  <c r="E2510" i="1"/>
  <c r="H2510" i="1"/>
  <c r="I2510" i="1"/>
  <c r="E2511" i="1"/>
  <c r="H2511" i="1"/>
  <c r="I2511" i="1"/>
  <c r="E2512" i="1"/>
  <c r="H2512" i="1"/>
  <c r="I2512" i="1"/>
  <c r="E2513" i="1"/>
  <c r="H2513" i="1"/>
  <c r="I2513" i="1"/>
  <c r="E2514" i="1"/>
  <c r="H2514" i="1"/>
  <c r="I2514" i="1"/>
  <c r="E2515" i="1"/>
  <c r="H2515" i="1"/>
  <c r="I2515" i="1"/>
  <c r="E2516" i="1"/>
  <c r="H2516" i="1"/>
  <c r="I2516" i="1"/>
  <c r="E2517" i="1"/>
  <c r="H2517" i="1"/>
  <c r="I2517" i="1"/>
  <c r="E2518" i="1"/>
  <c r="H2518" i="1"/>
  <c r="I2518" i="1"/>
  <c r="E2519" i="1"/>
  <c r="H2519" i="1"/>
  <c r="I2519" i="1"/>
  <c r="E2520" i="1"/>
  <c r="H2520" i="1"/>
  <c r="I2520" i="1"/>
  <c r="E2521" i="1"/>
  <c r="H2521" i="1"/>
  <c r="I2521" i="1"/>
  <c r="E2522" i="1"/>
  <c r="H2522" i="1"/>
  <c r="I2522" i="1"/>
  <c r="E2523" i="1"/>
  <c r="H2523" i="1"/>
  <c r="I2523" i="1"/>
  <c r="E2524" i="1"/>
  <c r="H2524" i="1"/>
  <c r="I2524" i="1"/>
  <c r="E2525" i="1"/>
  <c r="H2525" i="1"/>
  <c r="I2525" i="1"/>
  <c r="E2526" i="1"/>
  <c r="H2526" i="1"/>
  <c r="I2526" i="1"/>
  <c r="E2527" i="1"/>
  <c r="H2527" i="1"/>
  <c r="I2527" i="1"/>
  <c r="E2528" i="1"/>
  <c r="H2528" i="1"/>
  <c r="I2528" i="1"/>
  <c r="E2529" i="1"/>
  <c r="H2529" i="1"/>
  <c r="I2529" i="1"/>
  <c r="E2530" i="1"/>
  <c r="H2530" i="1"/>
  <c r="I2530" i="1"/>
  <c r="E2531" i="1"/>
  <c r="H2531" i="1"/>
  <c r="I2531" i="1"/>
  <c r="E2532" i="1"/>
  <c r="H2532" i="1"/>
  <c r="I2532" i="1"/>
  <c r="E2533" i="1"/>
  <c r="H2533" i="1"/>
  <c r="I2533" i="1"/>
  <c r="E2534" i="1"/>
  <c r="H2534" i="1"/>
  <c r="I2534" i="1"/>
  <c r="E2535" i="1"/>
  <c r="H2535" i="1"/>
  <c r="I2535" i="1"/>
  <c r="E2536" i="1"/>
  <c r="H2536" i="1"/>
  <c r="I2536" i="1"/>
  <c r="E2537" i="1"/>
  <c r="H2537" i="1"/>
  <c r="I2537" i="1"/>
  <c r="E2538" i="1"/>
  <c r="H2538" i="1"/>
  <c r="I2538" i="1"/>
  <c r="E2539" i="1"/>
  <c r="H2539" i="1"/>
  <c r="I2539" i="1"/>
  <c r="E2540" i="1"/>
  <c r="H2540" i="1"/>
  <c r="I2540" i="1"/>
  <c r="E2541" i="1"/>
  <c r="H2541" i="1"/>
  <c r="I2541" i="1"/>
  <c r="E2542" i="1"/>
  <c r="H2542" i="1"/>
  <c r="I2542" i="1"/>
  <c r="E2543" i="1"/>
  <c r="H2543" i="1"/>
  <c r="I2543" i="1"/>
  <c r="E2544" i="1"/>
  <c r="H2544" i="1"/>
  <c r="I2544" i="1"/>
  <c r="E2545" i="1"/>
  <c r="H2545" i="1"/>
  <c r="I2545" i="1"/>
  <c r="E2546" i="1"/>
  <c r="H2546" i="1"/>
  <c r="I2546" i="1"/>
  <c r="E2547" i="1"/>
  <c r="H2547" i="1"/>
  <c r="I2547" i="1"/>
  <c r="E2548" i="1"/>
  <c r="H2548" i="1"/>
  <c r="I2548" i="1"/>
  <c r="E2549" i="1"/>
  <c r="H2549" i="1"/>
  <c r="I2549" i="1"/>
  <c r="E2550" i="1"/>
  <c r="H2550" i="1"/>
  <c r="I2550" i="1"/>
  <c r="E2551" i="1"/>
  <c r="H2551" i="1"/>
  <c r="I2551" i="1"/>
  <c r="E2552" i="1"/>
  <c r="H2552" i="1"/>
  <c r="I2552" i="1"/>
  <c r="E2553" i="1"/>
  <c r="H2553" i="1"/>
  <c r="I2553" i="1"/>
  <c r="E2554" i="1"/>
  <c r="H2554" i="1"/>
  <c r="I2554" i="1"/>
  <c r="E2555" i="1"/>
  <c r="H2555" i="1"/>
  <c r="I2555" i="1"/>
  <c r="E2556" i="1"/>
  <c r="H2556" i="1"/>
  <c r="I2556" i="1"/>
  <c r="E2557" i="1"/>
  <c r="H2557" i="1"/>
  <c r="I2557" i="1"/>
  <c r="E2558" i="1"/>
  <c r="H2558" i="1"/>
  <c r="I2558" i="1"/>
  <c r="E2559" i="1"/>
  <c r="H2559" i="1"/>
  <c r="I2559" i="1"/>
  <c r="E2560" i="1"/>
  <c r="H2560" i="1"/>
  <c r="I2560" i="1"/>
  <c r="E2561" i="1"/>
  <c r="H2561" i="1"/>
  <c r="I2561" i="1"/>
  <c r="E2562" i="1"/>
  <c r="H2562" i="1"/>
  <c r="I2562" i="1"/>
  <c r="E2563" i="1"/>
  <c r="H2563" i="1"/>
  <c r="I2563" i="1"/>
  <c r="E2564" i="1"/>
  <c r="H2564" i="1"/>
  <c r="I2564" i="1"/>
  <c r="E2565" i="1"/>
  <c r="H2565" i="1"/>
  <c r="I2565" i="1"/>
  <c r="E2566" i="1"/>
  <c r="H2566" i="1"/>
  <c r="I2566" i="1"/>
  <c r="E2567" i="1"/>
  <c r="H2567" i="1"/>
  <c r="I2567" i="1"/>
  <c r="E2568" i="1"/>
  <c r="H2568" i="1"/>
  <c r="I2568" i="1"/>
  <c r="E2569" i="1"/>
  <c r="H2569" i="1"/>
  <c r="I2569" i="1"/>
  <c r="E2570" i="1"/>
  <c r="H2570" i="1"/>
  <c r="I2570" i="1"/>
  <c r="E2571" i="1"/>
  <c r="H2571" i="1"/>
  <c r="I2571" i="1"/>
  <c r="E2572" i="1"/>
  <c r="H2572" i="1"/>
  <c r="I2572" i="1"/>
  <c r="E2573" i="1"/>
  <c r="H2573" i="1"/>
  <c r="I2573" i="1"/>
  <c r="E2574" i="1"/>
  <c r="H2574" i="1"/>
  <c r="I2574" i="1"/>
  <c r="E2575" i="1"/>
  <c r="H2575" i="1"/>
  <c r="I2575" i="1"/>
  <c r="E2576" i="1"/>
  <c r="H2576" i="1"/>
  <c r="I2576" i="1"/>
  <c r="E2577" i="1"/>
  <c r="H2577" i="1"/>
  <c r="I2577" i="1"/>
  <c r="E2578" i="1"/>
  <c r="H2578" i="1"/>
  <c r="I2578" i="1"/>
  <c r="E2579" i="1"/>
  <c r="H2579" i="1"/>
  <c r="I2579" i="1"/>
  <c r="E2580" i="1"/>
  <c r="H2580" i="1"/>
  <c r="I2580" i="1"/>
  <c r="E2581" i="1"/>
  <c r="H2581" i="1"/>
  <c r="I2581" i="1"/>
  <c r="E2582" i="1"/>
  <c r="H2582" i="1"/>
  <c r="I2582" i="1"/>
  <c r="E2583" i="1"/>
  <c r="H2583" i="1"/>
  <c r="I2583" i="1"/>
  <c r="E2584" i="1"/>
  <c r="H2584" i="1"/>
  <c r="I2584" i="1"/>
  <c r="E2585" i="1"/>
  <c r="H2585" i="1"/>
  <c r="I2585" i="1"/>
  <c r="E2586" i="1"/>
  <c r="H2586" i="1"/>
  <c r="I2586" i="1"/>
  <c r="E2587" i="1"/>
  <c r="H2587" i="1"/>
  <c r="I2587" i="1"/>
  <c r="E2588" i="1"/>
  <c r="H2588" i="1"/>
  <c r="I2588" i="1"/>
  <c r="E2589" i="1"/>
  <c r="H2589" i="1"/>
  <c r="I2589" i="1"/>
  <c r="E2590" i="1"/>
  <c r="H2590" i="1"/>
  <c r="I2590" i="1"/>
  <c r="E2591" i="1"/>
  <c r="H2591" i="1"/>
  <c r="I2591" i="1"/>
  <c r="E2592" i="1"/>
  <c r="H2592" i="1"/>
  <c r="I2592" i="1"/>
  <c r="E2593" i="1"/>
  <c r="H2593" i="1"/>
  <c r="I2593" i="1"/>
  <c r="E2594" i="1"/>
  <c r="H2594" i="1"/>
  <c r="I2594" i="1"/>
  <c r="E2595" i="1"/>
  <c r="H2595" i="1"/>
  <c r="I2595" i="1"/>
  <c r="E2596" i="1"/>
  <c r="H2596" i="1"/>
  <c r="I2596" i="1"/>
  <c r="E2597" i="1"/>
  <c r="H2597" i="1"/>
  <c r="I2597" i="1"/>
  <c r="E2598" i="1"/>
  <c r="H2598" i="1"/>
  <c r="I2598" i="1"/>
  <c r="E2599" i="1"/>
  <c r="H2599" i="1"/>
  <c r="I2599" i="1"/>
  <c r="E2600" i="1"/>
  <c r="H2600" i="1"/>
  <c r="I2600" i="1"/>
  <c r="E2601" i="1"/>
  <c r="H2601" i="1"/>
  <c r="I2601" i="1"/>
  <c r="E2602" i="1"/>
  <c r="H2602" i="1"/>
  <c r="I2602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35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0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25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03" i="1"/>
  <c r="H2203" i="1"/>
  <c r="I2203" i="1"/>
  <c r="H2204" i="1"/>
  <c r="I2204" i="1"/>
  <c r="H2205" i="1"/>
  <c r="I2205" i="1"/>
  <c r="H2206" i="1"/>
  <c r="I2206" i="1"/>
  <c r="H2207" i="1"/>
  <c r="I2207" i="1"/>
  <c r="H2208" i="1"/>
  <c r="I2208" i="1"/>
  <c r="H2209" i="1"/>
  <c r="I2209" i="1"/>
  <c r="H2210" i="1"/>
  <c r="I2210" i="1"/>
  <c r="H2211" i="1"/>
  <c r="I2211" i="1"/>
  <c r="H2212" i="1"/>
  <c r="I2212" i="1"/>
  <c r="H2213" i="1"/>
  <c r="I2213" i="1"/>
  <c r="H2214" i="1"/>
  <c r="I2214" i="1"/>
  <c r="H2215" i="1"/>
  <c r="I2215" i="1"/>
  <c r="H2216" i="1"/>
  <c r="I2216" i="1"/>
  <c r="H2217" i="1"/>
  <c r="I2217" i="1"/>
  <c r="H2218" i="1"/>
  <c r="I2218" i="1"/>
  <c r="H2219" i="1"/>
  <c r="I2219" i="1"/>
  <c r="H2220" i="1"/>
  <c r="I2220" i="1"/>
  <c r="H2221" i="1"/>
  <c r="I2221" i="1"/>
  <c r="H2222" i="1"/>
  <c r="I2222" i="1"/>
  <c r="H2223" i="1"/>
  <c r="I2223" i="1"/>
  <c r="H2224" i="1"/>
  <c r="I2224" i="1"/>
  <c r="H2225" i="1"/>
  <c r="I2225" i="1"/>
  <c r="H2226" i="1"/>
  <c r="I2226" i="1"/>
  <c r="H2227" i="1"/>
  <c r="I2227" i="1"/>
  <c r="H2228" i="1"/>
  <c r="I2228" i="1"/>
  <c r="H2229" i="1"/>
  <c r="I2229" i="1"/>
  <c r="H2230" i="1"/>
  <c r="I2230" i="1"/>
  <c r="H2231" i="1"/>
  <c r="I2231" i="1"/>
  <c r="H2232" i="1"/>
  <c r="I2232" i="1"/>
  <c r="H2233" i="1"/>
  <c r="I2233" i="1"/>
  <c r="H2234" i="1"/>
  <c r="I2234" i="1"/>
  <c r="H2235" i="1"/>
  <c r="I2235" i="1"/>
  <c r="H2236" i="1"/>
  <c r="I2236" i="1"/>
  <c r="H2237" i="1"/>
  <c r="I2237" i="1"/>
  <c r="H2238" i="1"/>
  <c r="I2238" i="1"/>
  <c r="H2239" i="1"/>
  <c r="I2239" i="1"/>
  <c r="H2240" i="1"/>
  <c r="I2240" i="1"/>
  <c r="H2241" i="1"/>
  <c r="I2241" i="1"/>
  <c r="H2242" i="1"/>
  <c r="I2242" i="1"/>
  <c r="H2243" i="1"/>
  <c r="I2243" i="1"/>
  <c r="H2244" i="1"/>
  <c r="I2244" i="1"/>
  <c r="H2245" i="1"/>
  <c r="I2245" i="1"/>
  <c r="H2246" i="1"/>
  <c r="I2246" i="1"/>
  <c r="H2247" i="1"/>
  <c r="I2247" i="1"/>
  <c r="H2248" i="1"/>
  <c r="I2248" i="1"/>
  <c r="H2249" i="1"/>
  <c r="I2249" i="1"/>
  <c r="H2250" i="1"/>
  <c r="I2250" i="1"/>
  <c r="H2251" i="1"/>
  <c r="I2251" i="1"/>
  <c r="H2252" i="1"/>
  <c r="I2252" i="1"/>
  <c r="H2253" i="1"/>
  <c r="I2253" i="1"/>
  <c r="H2254" i="1"/>
  <c r="I2254" i="1"/>
  <c r="H2255" i="1"/>
  <c r="I2255" i="1"/>
  <c r="H2256" i="1"/>
  <c r="I2256" i="1"/>
  <c r="H2257" i="1"/>
  <c r="I2257" i="1"/>
  <c r="H2258" i="1"/>
  <c r="I2258" i="1"/>
  <c r="H2259" i="1"/>
  <c r="I2259" i="1"/>
  <c r="H2260" i="1"/>
  <c r="I2260" i="1"/>
  <c r="H2261" i="1"/>
  <c r="I2261" i="1"/>
  <c r="H2262" i="1"/>
  <c r="I2262" i="1"/>
  <c r="H2263" i="1"/>
  <c r="I2263" i="1"/>
  <c r="H2264" i="1"/>
  <c r="I2264" i="1"/>
  <c r="H2265" i="1"/>
  <c r="I2265" i="1"/>
  <c r="H2266" i="1"/>
  <c r="I2266" i="1"/>
  <c r="H2267" i="1"/>
  <c r="I2267" i="1"/>
  <c r="H2268" i="1"/>
  <c r="I2268" i="1"/>
  <c r="H2269" i="1"/>
  <c r="I2269" i="1"/>
  <c r="H2270" i="1"/>
  <c r="I2270" i="1"/>
  <c r="H2271" i="1"/>
  <c r="I2271" i="1"/>
  <c r="H2272" i="1"/>
  <c r="I2272" i="1"/>
  <c r="H2273" i="1"/>
  <c r="I2273" i="1"/>
  <c r="H2274" i="1"/>
  <c r="I2274" i="1"/>
  <c r="H2275" i="1"/>
  <c r="I2275" i="1"/>
  <c r="H2276" i="1"/>
  <c r="I2276" i="1"/>
  <c r="H2277" i="1"/>
  <c r="I2277" i="1"/>
  <c r="H2278" i="1"/>
  <c r="I2278" i="1"/>
  <c r="H2279" i="1"/>
  <c r="I2279" i="1"/>
  <c r="H2280" i="1"/>
  <c r="I2280" i="1"/>
  <c r="H2281" i="1"/>
  <c r="I2281" i="1"/>
  <c r="H2282" i="1"/>
  <c r="I2282" i="1"/>
  <c r="H2283" i="1"/>
  <c r="I2283" i="1"/>
  <c r="H2284" i="1"/>
  <c r="I2284" i="1"/>
  <c r="H2285" i="1"/>
  <c r="I2285" i="1"/>
  <c r="H2286" i="1"/>
  <c r="I2286" i="1"/>
  <c r="H2287" i="1"/>
  <c r="I2287" i="1"/>
  <c r="H2288" i="1"/>
  <c r="I2288" i="1"/>
  <c r="H2289" i="1"/>
  <c r="I2289" i="1"/>
  <c r="H2290" i="1"/>
  <c r="I2290" i="1"/>
  <c r="H2291" i="1"/>
  <c r="I2291" i="1"/>
  <c r="H2292" i="1"/>
  <c r="I2292" i="1"/>
  <c r="H2293" i="1"/>
  <c r="I2293" i="1"/>
  <c r="H2294" i="1"/>
  <c r="I2294" i="1"/>
  <c r="H2295" i="1"/>
  <c r="I2295" i="1"/>
  <c r="H2296" i="1"/>
  <c r="I2296" i="1"/>
  <c r="H2297" i="1"/>
  <c r="I2297" i="1"/>
  <c r="H2298" i="1"/>
  <c r="I2298" i="1"/>
  <c r="H2299" i="1"/>
  <c r="I2299" i="1"/>
  <c r="H2300" i="1"/>
  <c r="I2300" i="1"/>
  <c r="H2301" i="1"/>
  <c r="I2301" i="1"/>
  <c r="H2302" i="1"/>
  <c r="I2302" i="1"/>
  <c r="H2303" i="1"/>
  <c r="I2303" i="1"/>
  <c r="H2304" i="1"/>
  <c r="I2304" i="1"/>
  <c r="H2305" i="1"/>
  <c r="I2305" i="1"/>
  <c r="H2306" i="1"/>
  <c r="I2306" i="1"/>
  <c r="H2307" i="1"/>
  <c r="I2307" i="1"/>
  <c r="H2308" i="1"/>
  <c r="I2308" i="1"/>
  <c r="H2309" i="1"/>
  <c r="I2309" i="1"/>
  <c r="H2310" i="1"/>
  <c r="I2310" i="1"/>
  <c r="H2311" i="1"/>
  <c r="I2311" i="1"/>
  <c r="H2312" i="1"/>
  <c r="I2312" i="1"/>
  <c r="H2313" i="1"/>
  <c r="I2313" i="1"/>
  <c r="H2314" i="1"/>
  <c r="I2314" i="1"/>
  <c r="H2315" i="1"/>
  <c r="I2315" i="1"/>
  <c r="H2316" i="1"/>
  <c r="I2316" i="1"/>
  <c r="H2317" i="1"/>
  <c r="I2317" i="1"/>
  <c r="H2318" i="1"/>
  <c r="I2318" i="1"/>
  <c r="H2319" i="1"/>
  <c r="I2319" i="1"/>
  <c r="H2320" i="1"/>
  <c r="I2320" i="1"/>
  <c r="H2321" i="1"/>
  <c r="I2321" i="1"/>
  <c r="H2322" i="1"/>
  <c r="I2322" i="1"/>
  <c r="H2323" i="1"/>
  <c r="I2323" i="1"/>
  <c r="H2324" i="1"/>
  <c r="I2324" i="1"/>
  <c r="H2325" i="1"/>
  <c r="I2325" i="1"/>
  <c r="H2326" i="1"/>
  <c r="I2326" i="1"/>
  <c r="H2327" i="1"/>
  <c r="I2327" i="1"/>
  <c r="H2328" i="1"/>
  <c r="I2328" i="1"/>
  <c r="H2329" i="1"/>
  <c r="I2329" i="1"/>
  <c r="H2330" i="1"/>
  <c r="I2330" i="1"/>
  <c r="H2331" i="1"/>
  <c r="I2331" i="1"/>
  <c r="H2332" i="1"/>
  <c r="I2332" i="1"/>
  <c r="H2333" i="1"/>
  <c r="I2333" i="1"/>
  <c r="H2334" i="1"/>
  <c r="I2334" i="1"/>
  <c r="H2335" i="1"/>
  <c r="I2335" i="1"/>
  <c r="H2336" i="1"/>
  <c r="I2336" i="1"/>
  <c r="H2337" i="1"/>
  <c r="I2337" i="1"/>
  <c r="H2338" i="1"/>
  <c r="I2338" i="1"/>
  <c r="H2339" i="1"/>
  <c r="I2339" i="1"/>
  <c r="H2340" i="1"/>
  <c r="I2340" i="1"/>
  <c r="H2341" i="1"/>
  <c r="I2341" i="1"/>
  <c r="H2342" i="1"/>
  <c r="I2342" i="1"/>
  <c r="H2343" i="1"/>
  <c r="I2343" i="1"/>
  <c r="H2344" i="1"/>
  <c r="I2344" i="1"/>
  <c r="H2345" i="1"/>
  <c r="I2345" i="1"/>
  <c r="H2346" i="1"/>
  <c r="I2346" i="1"/>
  <c r="H2347" i="1"/>
  <c r="I2347" i="1"/>
  <c r="H2348" i="1"/>
  <c r="I2348" i="1"/>
  <c r="H2349" i="1"/>
  <c r="I2349" i="1"/>
  <c r="H2350" i="1"/>
  <c r="I2350" i="1"/>
  <c r="H2351" i="1"/>
  <c r="I2351" i="1"/>
  <c r="H2352" i="1"/>
  <c r="I2352" i="1"/>
  <c r="H2353" i="1"/>
  <c r="I2353" i="1"/>
  <c r="H2354" i="1"/>
  <c r="I2354" i="1"/>
  <c r="H2355" i="1"/>
  <c r="I2355" i="1"/>
  <c r="H2356" i="1"/>
  <c r="I2356" i="1"/>
  <c r="H2357" i="1"/>
  <c r="I2357" i="1"/>
  <c r="H2358" i="1"/>
  <c r="I2358" i="1"/>
  <c r="H2359" i="1"/>
  <c r="I2359" i="1"/>
  <c r="H2360" i="1"/>
  <c r="I2360" i="1"/>
  <c r="H2361" i="1"/>
  <c r="I2361" i="1"/>
  <c r="H2362" i="1"/>
  <c r="I2362" i="1"/>
  <c r="H2363" i="1"/>
  <c r="I2363" i="1"/>
  <c r="H2364" i="1"/>
  <c r="I2364" i="1"/>
  <c r="H2365" i="1"/>
  <c r="I2365" i="1"/>
  <c r="H2366" i="1"/>
  <c r="I2366" i="1"/>
  <c r="H2367" i="1"/>
  <c r="I2367" i="1"/>
  <c r="H2368" i="1"/>
  <c r="I2368" i="1"/>
  <c r="H2369" i="1"/>
  <c r="I2369" i="1"/>
  <c r="H2370" i="1"/>
  <c r="I2370" i="1"/>
  <c r="H2371" i="1"/>
  <c r="I2371" i="1"/>
  <c r="H2372" i="1"/>
  <c r="I2372" i="1"/>
  <c r="H2373" i="1"/>
  <c r="I2373" i="1"/>
  <c r="H2374" i="1"/>
  <c r="I2374" i="1"/>
  <c r="H2375" i="1"/>
  <c r="I2375" i="1"/>
  <c r="H2376" i="1"/>
  <c r="I2376" i="1"/>
  <c r="H2377" i="1"/>
  <c r="I2377" i="1"/>
  <c r="H2378" i="1"/>
  <c r="I2378" i="1"/>
  <c r="H2379" i="1"/>
  <c r="I2379" i="1"/>
  <c r="H2380" i="1"/>
  <c r="I2380" i="1"/>
  <c r="H2381" i="1"/>
  <c r="I2381" i="1"/>
  <c r="H2382" i="1"/>
  <c r="I2382" i="1"/>
  <c r="H2383" i="1"/>
  <c r="I2383" i="1"/>
  <c r="H2384" i="1"/>
  <c r="I2384" i="1"/>
  <c r="H2385" i="1"/>
  <c r="I2385" i="1"/>
  <c r="H2386" i="1"/>
  <c r="I2386" i="1"/>
  <c r="H2387" i="1"/>
  <c r="I2387" i="1"/>
  <c r="H2388" i="1"/>
  <c r="I2388" i="1"/>
  <c r="H2389" i="1"/>
  <c r="I2389" i="1"/>
  <c r="H2390" i="1"/>
  <c r="I2390" i="1"/>
  <c r="H2391" i="1"/>
  <c r="I2391" i="1"/>
  <c r="H2392" i="1"/>
  <c r="I2392" i="1"/>
  <c r="H2393" i="1"/>
  <c r="I2393" i="1"/>
  <c r="H2394" i="1"/>
  <c r="I2394" i="1"/>
  <c r="H2395" i="1"/>
  <c r="I2395" i="1"/>
  <c r="H2396" i="1"/>
  <c r="I2396" i="1"/>
  <c r="H2397" i="1"/>
  <c r="I2397" i="1"/>
  <c r="H2398" i="1"/>
  <c r="I2398" i="1"/>
  <c r="H2399" i="1"/>
  <c r="I2399" i="1"/>
  <c r="H2400" i="1"/>
  <c r="I2400" i="1"/>
  <c r="H2401" i="1"/>
  <c r="I2401" i="1"/>
  <c r="H2402" i="1"/>
  <c r="I24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15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0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05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0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195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0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85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03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H2109" i="1"/>
  <c r="I2109" i="1"/>
  <c r="H2110" i="1"/>
  <c r="I2110" i="1"/>
  <c r="H2111" i="1"/>
  <c r="I2111" i="1"/>
  <c r="H2112" i="1"/>
  <c r="I2112" i="1"/>
  <c r="H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H2138" i="1"/>
  <c r="I2138" i="1"/>
  <c r="H2139" i="1"/>
  <c r="I2139" i="1"/>
  <c r="H2140" i="1"/>
  <c r="I2140" i="1"/>
  <c r="H2141" i="1"/>
  <c r="I2141" i="1"/>
  <c r="H2142" i="1"/>
  <c r="I2142" i="1"/>
  <c r="H2143" i="1"/>
  <c r="I2143" i="1"/>
  <c r="H2144" i="1"/>
  <c r="I2144" i="1"/>
  <c r="H2145" i="1"/>
  <c r="I2145" i="1"/>
  <c r="H2146" i="1"/>
  <c r="I2146" i="1"/>
  <c r="H2147" i="1"/>
  <c r="I2147" i="1"/>
  <c r="H2148" i="1"/>
  <c r="I2148" i="1"/>
  <c r="H2149" i="1"/>
  <c r="I2149" i="1"/>
  <c r="H2150" i="1"/>
  <c r="I2150" i="1"/>
  <c r="H2151" i="1"/>
  <c r="I2151" i="1"/>
  <c r="H2152" i="1"/>
  <c r="I2152" i="1"/>
  <c r="H2153" i="1"/>
  <c r="I2153" i="1"/>
  <c r="H2154" i="1"/>
  <c r="I2154" i="1"/>
  <c r="H2155" i="1"/>
  <c r="I2155" i="1"/>
  <c r="H2156" i="1"/>
  <c r="I2156" i="1"/>
  <c r="H2157" i="1"/>
  <c r="I2157" i="1"/>
  <c r="H2158" i="1"/>
  <c r="I2158" i="1"/>
  <c r="H2159" i="1"/>
  <c r="I2159" i="1"/>
  <c r="H2160" i="1"/>
  <c r="I2160" i="1"/>
  <c r="H2161" i="1"/>
  <c r="I2161" i="1"/>
  <c r="H2162" i="1"/>
  <c r="I2162" i="1"/>
  <c r="H2163" i="1"/>
  <c r="I2163" i="1"/>
  <c r="H2164" i="1"/>
  <c r="I2164" i="1"/>
  <c r="H2165" i="1"/>
  <c r="I2165" i="1"/>
  <c r="H2166" i="1"/>
  <c r="I2166" i="1"/>
  <c r="H2167" i="1"/>
  <c r="I2167" i="1"/>
  <c r="H2168" i="1"/>
  <c r="I2168" i="1"/>
  <c r="H2169" i="1"/>
  <c r="I2169" i="1"/>
  <c r="H2170" i="1"/>
  <c r="I2170" i="1"/>
  <c r="H2171" i="1"/>
  <c r="I2171" i="1"/>
  <c r="H2172" i="1"/>
  <c r="I2172" i="1"/>
  <c r="H2173" i="1"/>
  <c r="I2173" i="1"/>
  <c r="H2174" i="1"/>
  <c r="I2174" i="1"/>
  <c r="H2175" i="1"/>
  <c r="I2175" i="1"/>
  <c r="H2176" i="1"/>
  <c r="I2176" i="1"/>
  <c r="H2177" i="1"/>
  <c r="I2177" i="1"/>
  <c r="H2178" i="1"/>
  <c r="I2178" i="1"/>
  <c r="H2179" i="1"/>
  <c r="I2179" i="1"/>
  <c r="H2180" i="1"/>
  <c r="I2180" i="1"/>
  <c r="H2181" i="1"/>
  <c r="I2181" i="1"/>
  <c r="H2182" i="1"/>
  <c r="I2182" i="1"/>
  <c r="H2183" i="1"/>
  <c r="I2183" i="1"/>
  <c r="H2184" i="1"/>
  <c r="I2184" i="1"/>
  <c r="H2185" i="1"/>
  <c r="I2185" i="1"/>
  <c r="H2186" i="1"/>
  <c r="I2186" i="1"/>
  <c r="H2187" i="1"/>
  <c r="I2187" i="1"/>
  <c r="H2188" i="1"/>
  <c r="I2188" i="1"/>
  <c r="H2189" i="1"/>
  <c r="I2189" i="1"/>
  <c r="H2190" i="1"/>
  <c r="I2190" i="1"/>
  <c r="H2191" i="1"/>
  <c r="I2191" i="1"/>
  <c r="H2192" i="1"/>
  <c r="I2192" i="1"/>
  <c r="H2193" i="1"/>
  <c r="I2193" i="1"/>
  <c r="H2194" i="1"/>
  <c r="I2194" i="1"/>
  <c r="H2195" i="1"/>
  <c r="I2195" i="1"/>
  <c r="H2196" i="1"/>
  <c r="I2196" i="1"/>
  <c r="H2197" i="1"/>
  <c r="I2197" i="1"/>
  <c r="H2198" i="1"/>
  <c r="I2198" i="1"/>
  <c r="H2199" i="1"/>
  <c r="I2199" i="1"/>
  <c r="H2200" i="1"/>
  <c r="I2200" i="1"/>
  <c r="H2201" i="1"/>
  <c r="I2201" i="1"/>
  <c r="H2202" i="1"/>
  <c r="I22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099" i="1"/>
  <c r="H2099" i="1"/>
  <c r="I2099" i="1"/>
  <c r="E2100" i="1"/>
  <c r="H2100" i="1"/>
  <c r="I2100" i="1"/>
  <c r="E2101" i="1"/>
  <c r="H2101" i="1"/>
  <c r="I2101" i="1"/>
  <c r="E2102" i="1"/>
  <c r="H2102" i="1"/>
  <c r="I2102" i="1"/>
  <c r="E1810" i="1"/>
  <c r="H1810" i="1"/>
  <c r="I1810" i="1"/>
  <c r="E1811" i="1"/>
  <c r="H1811" i="1"/>
  <c r="I1811" i="1"/>
  <c r="E1812" i="1"/>
  <c r="H1812" i="1"/>
  <c r="I1812" i="1"/>
  <c r="E1813" i="1"/>
  <c r="H1813" i="1"/>
  <c r="I1813" i="1"/>
  <c r="E1814" i="1"/>
  <c r="H1814" i="1"/>
  <c r="I1814" i="1"/>
  <c r="E1815" i="1"/>
  <c r="H1815" i="1"/>
  <c r="I1815" i="1"/>
  <c r="E1816" i="1"/>
  <c r="H1816" i="1"/>
  <c r="I1816" i="1"/>
  <c r="E1817" i="1"/>
  <c r="H1817" i="1"/>
  <c r="I1817" i="1"/>
  <c r="E1818" i="1"/>
  <c r="H1818" i="1"/>
  <c r="I1818" i="1"/>
  <c r="E1819" i="1"/>
  <c r="H1819" i="1"/>
  <c r="I1819" i="1"/>
  <c r="E1820" i="1"/>
  <c r="H1820" i="1"/>
  <c r="I1820" i="1"/>
  <c r="E1821" i="1"/>
  <c r="H1821" i="1"/>
  <c r="I1821" i="1"/>
  <c r="E1822" i="1"/>
  <c r="H1822" i="1"/>
  <c r="I1822" i="1"/>
  <c r="E1823" i="1"/>
  <c r="H1823" i="1"/>
  <c r="I1823" i="1"/>
  <c r="E1824" i="1"/>
  <c r="H1824" i="1"/>
  <c r="I1824" i="1"/>
  <c r="E1825" i="1"/>
  <c r="H1825" i="1"/>
  <c r="I1825" i="1"/>
  <c r="E1826" i="1"/>
  <c r="H1826" i="1"/>
  <c r="I1826" i="1"/>
  <c r="E1827" i="1"/>
  <c r="H1827" i="1"/>
  <c r="I1827" i="1"/>
  <c r="E1828" i="1"/>
  <c r="H1828" i="1"/>
  <c r="I1828" i="1"/>
  <c r="E1829" i="1"/>
  <c r="H1829" i="1"/>
  <c r="I1829" i="1"/>
  <c r="E1830" i="1"/>
  <c r="H1830" i="1"/>
  <c r="I1830" i="1"/>
  <c r="E1831" i="1"/>
  <c r="H1831" i="1"/>
  <c r="I1831" i="1"/>
  <c r="E1832" i="1"/>
  <c r="H1832" i="1"/>
  <c r="I1832" i="1"/>
  <c r="E1833" i="1"/>
  <c r="H1833" i="1"/>
  <c r="I1833" i="1"/>
  <c r="E1834" i="1"/>
  <c r="H1834" i="1"/>
  <c r="I1834" i="1"/>
  <c r="E1835" i="1"/>
  <c r="H1835" i="1"/>
  <c r="I1835" i="1"/>
  <c r="E1836" i="1"/>
  <c r="H1836" i="1"/>
  <c r="I1836" i="1"/>
  <c r="E1837" i="1"/>
  <c r="H1837" i="1"/>
  <c r="I1837" i="1"/>
  <c r="E1838" i="1"/>
  <c r="H1838" i="1"/>
  <c r="I1838" i="1"/>
  <c r="E1839" i="1"/>
  <c r="H1839" i="1"/>
  <c r="I1839" i="1"/>
  <c r="E1840" i="1"/>
  <c r="H1840" i="1"/>
  <c r="I1840" i="1"/>
  <c r="E1841" i="1"/>
  <c r="H1841" i="1"/>
  <c r="I1841" i="1"/>
  <c r="E1842" i="1"/>
  <c r="H1842" i="1"/>
  <c r="I1842" i="1"/>
  <c r="E1843" i="1"/>
  <c r="H1843" i="1"/>
  <c r="I1843" i="1"/>
  <c r="E1844" i="1"/>
  <c r="H1844" i="1"/>
  <c r="I1844" i="1"/>
  <c r="E1845" i="1"/>
  <c r="H1845" i="1"/>
  <c r="I1845" i="1"/>
  <c r="E1846" i="1"/>
  <c r="H1846" i="1"/>
  <c r="I1846" i="1"/>
  <c r="E1847" i="1"/>
  <c r="H1847" i="1"/>
  <c r="I1847" i="1"/>
  <c r="E1848" i="1"/>
  <c r="H1848" i="1"/>
  <c r="I1848" i="1"/>
  <c r="E1849" i="1"/>
  <c r="H1849" i="1"/>
  <c r="I1849" i="1"/>
  <c r="E1850" i="1"/>
  <c r="H1850" i="1"/>
  <c r="I1850" i="1"/>
  <c r="E1851" i="1"/>
  <c r="H1851" i="1"/>
  <c r="I1851" i="1"/>
  <c r="E1852" i="1"/>
  <c r="H1852" i="1"/>
  <c r="I1852" i="1"/>
  <c r="E1853" i="1"/>
  <c r="H1853" i="1"/>
  <c r="I1853" i="1"/>
  <c r="E1854" i="1"/>
  <c r="H1854" i="1"/>
  <c r="I1854" i="1"/>
  <c r="E1855" i="1"/>
  <c r="H1855" i="1"/>
  <c r="I1855" i="1"/>
  <c r="E1856" i="1"/>
  <c r="H1856" i="1"/>
  <c r="I1856" i="1"/>
  <c r="E1857" i="1"/>
  <c r="H1857" i="1"/>
  <c r="I1857" i="1"/>
  <c r="E1858" i="1"/>
  <c r="H1858" i="1"/>
  <c r="I1858" i="1"/>
  <c r="E1859" i="1"/>
  <c r="H1859" i="1"/>
  <c r="I1859" i="1"/>
  <c r="E1860" i="1"/>
  <c r="H1860" i="1"/>
  <c r="I1860" i="1"/>
  <c r="E1861" i="1"/>
  <c r="H1861" i="1"/>
  <c r="I1861" i="1"/>
  <c r="E1862" i="1"/>
  <c r="H1862" i="1"/>
  <c r="I1862" i="1"/>
  <c r="E1863" i="1"/>
  <c r="H1863" i="1"/>
  <c r="I1863" i="1"/>
  <c r="E1864" i="1"/>
  <c r="H1864" i="1"/>
  <c r="I1864" i="1"/>
  <c r="E1865" i="1"/>
  <c r="H1865" i="1"/>
  <c r="I1865" i="1"/>
  <c r="E1866" i="1"/>
  <c r="H1866" i="1"/>
  <c r="I1866" i="1"/>
  <c r="E1867" i="1"/>
  <c r="H1867" i="1"/>
  <c r="I1867" i="1"/>
  <c r="E1868" i="1"/>
  <c r="H1868" i="1"/>
  <c r="I1868" i="1"/>
  <c r="E1869" i="1"/>
  <c r="H1869" i="1"/>
  <c r="I1869" i="1"/>
  <c r="E1870" i="1"/>
  <c r="H1870" i="1"/>
  <c r="I1870" i="1"/>
  <c r="E1871" i="1"/>
  <c r="H1871" i="1"/>
  <c r="I1871" i="1"/>
  <c r="E1872" i="1"/>
  <c r="H1872" i="1"/>
  <c r="I1872" i="1"/>
  <c r="E1873" i="1"/>
  <c r="H1873" i="1"/>
  <c r="I1873" i="1"/>
  <c r="E1874" i="1"/>
  <c r="H1874" i="1"/>
  <c r="I1874" i="1"/>
  <c r="E1875" i="1"/>
  <c r="H1875" i="1"/>
  <c r="I1875" i="1"/>
  <c r="E1876" i="1"/>
  <c r="H1876" i="1"/>
  <c r="I1876" i="1"/>
  <c r="E1877" i="1"/>
  <c r="H1877" i="1"/>
  <c r="I1877" i="1"/>
  <c r="E1878" i="1"/>
  <c r="H1878" i="1"/>
  <c r="I1878" i="1"/>
  <c r="E1879" i="1"/>
  <c r="H1879" i="1"/>
  <c r="I1879" i="1"/>
  <c r="E1880" i="1"/>
  <c r="H1880" i="1"/>
  <c r="I1880" i="1"/>
  <c r="E1881" i="1"/>
  <c r="H1881" i="1"/>
  <c r="I1881" i="1"/>
  <c r="E1882" i="1"/>
  <c r="H1882" i="1"/>
  <c r="I1882" i="1"/>
  <c r="E1883" i="1"/>
  <c r="H1883" i="1"/>
  <c r="I1883" i="1"/>
  <c r="E1884" i="1"/>
  <c r="H1884" i="1"/>
  <c r="I1884" i="1"/>
  <c r="E1885" i="1"/>
  <c r="H1885" i="1"/>
  <c r="I1885" i="1"/>
  <c r="E1886" i="1"/>
  <c r="H1886" i="1"/>
  <c r="I1886" i="1"/>
  <c r="E1887" i="1"/>
  <c r="H1887" i="1"/>
  <c r="I1887" i="1"/>
  <c r="E1888" i="1"/>
  <c r="H1888" i="1"/>
  <c r="I1888" i="1"/>
  <c r="E1889" i="1"/>
  <c r="H1889" i="1"/>
  <c r="I1889" i="1"/>
  <c r="E1890" i="1"/>
  <c r="H1890" i="1"/>
  <c r="I1890" i="1"/>
  <c r="E1891" i="1"/>
  <c r="H1891" i="1"/>
  <c r="I1891" i="1"/>
  <c r="E1892" i="1"/>
  <c r="H1892" i="1"/>
  <c r="I1892" i="1"/>
  <c r="E1893" i="1"/>
  <c r="H1893" i="1"/>
  <c r="I1893" i="1"/>
  <c r="E1894" i="1"/>
  <c r="H1894" i="1"/>
  <c r="I1894" i="1"/>
  <c r="E1895" i="1"/>
  <c r="H1895" i="1"/>
  <c r="I1895" i="1"/>
  <c r="E1896" i="1"/>
  <c r="H1896" i="1"/>
  <c r="I1896" i="1"/>
  <c r="E1897" i="1"/>
  <c r="H1897" i="1"/>
  <c r="I1897" i="1"/>
  <c r="E1898" i="1"/>
  <c r="H1898" i="1"/>
  <c r="I1898" i="1"/>
  <c r="E1899" i="1"/>
  <c r="H1899" i="1"/>
  <c r="I1899" i="1"/>
  <c r="E1900" i="1"/>
  <c r="H1900" i="1"/>
  <c r="I1900" i="1"/>
  <c r="E1901" i="1"/>
  <c r="H1901" i="1"/>
  <c r="I1901" i="1"/>
  <c r="E1902" i="1"/>
  <c r="H1902" i="1"/>
  <c r="I1902" i="1"/>
  <c r="E1903" i="1"/>
  <c r="H1903" i="1"/>
  <c r="I1903" i="1"/>
  <c r="E1904" i="1"/>
  <c r="H1904" i="1"/>
  <c r="I1904" i="1"/>
  <c r="E1905" i="1"/>
  <c r="H1905" i="1"/>
  <c r="I1905" i="1"/>
  <c r="E1906" i="1"/>
  <c r="H1906" i="1"/>
  <c r="I1906" i="1"/>
  <c r="E1907" i="1"/>
  <c r="H1907" i="1"/>
  <c r="I1907" i="1"/>
  <c r="E1908" i="1"/>
  <c r="H1908" i="1"/>
  <c r="I1908" i="1"/>
  <c r="E1909" i="1"/>
  <c r="H1909" i="1"/>
  <c r="I1909" i="1"/>
  <c r="E1910" i="1"/>
  <c r="H1910" i="1"/>
  <c r="I1910" i="1"/>
  <c r="E1911" i="1"/>
  <c r="H1911" i="1"/>
  <c r="I1911" i="1"/>
  <c r="E1912" i="1"/>
  <c r="H1912" i="1"/>
  <c r="I1912" i="1"/>
  <c r="E1913" i="1"/>
  <c r="H1913" i="1"/>
  <c r="I1913" i="1"/>
  <c r="E1914" i="1"/>
  <c r="H1914" i="1"/>
  <c r="I1914" i="1"/>
  <c r="E1915" i="1"/>
  <c r="H1915" i="1"/>
  <c r="I1915" i="1"/>
  <c r="E1916" i="1"/>
  <c r="H1916" i="1"/>
  <c r="I1916" i="1"/>
  <c r="E1917" i="1"/>
  <c r="H1917" i="1"/>
  <c r="I1917" i="1"/>
  <c r="E1918" i="1"/>
  <c r="H1918" i="1"/>
  <c r="I1918" i="1"/>
  <c r="E1919" i="1"/>
  <c r="H1919" i="1"/>
  <c r="I1919" i="1"/>
  <c r="E1920" i="1"/>
  <c r="H1920" i="1"/>
  <c r="I1920" i="1"/>
  <c r="E1921" i="1"/>
  <c r="H1921" i="1"/>
  <c r="I1921" i="1"/>
  <c r="E1922" i="1"/>
  <c r="H1922" i="1"/>
  <c r="I1922" i="1"/>
  <c r="E1923" i="1"/>
  <c r="H1923" i="1"/>
  <c r="I1923" i="1"/>
  <c r="E1924" i="1"/>
  <c r="H1924" i="1"/>
  <c r="I1924" i="1"/>
  <c r="E1925" i="1"/>
  <c r="H1925" i="1"/>
  <c r="I1925" i="1"/>
  <c r="E1926" i="1"/>
  <c r="H1926" i="1"/>
  <c r="I1926" i="1"/>
  <c r="E1927" i="1"/>
  <c r="H1927" i="1"/>
  <c r="I1927" i="1"/>
  <c r="E1928" i="1"/>
  <c r="H1928" i="1"/>
  <c r="I1928" i="1"/>
  <c r="E1929" i="1"/>
  <c r="H1929" i="1"/>
  <c r="I1929" i="1"/>
  <c r="E1930" i="1"/>
  <c r="H1930" i="1"/>
  <c r="I1930" i="1"/>
  <c r="E1931" i="1"/>
  <c r="H1931" i="1"/>
  <c r="I1931" i="1"/>
  <c r="E1932" i="1"/>
  <c r="H1932" i="1"/>
  <c r="I1932" i="1"/>
  <c r="E1933" i="1"/>
  <c r="H1933" i="1"/>
  <c r="I1933" i="1"/>
  <c r="E1934" i="1"/>
  <c r="H1934" i="1"/>
  <c r="I1934" i="1"/>
  <c r="E1935" i="1"/>
  <c r="H1935" i="1"/>
  <c r="I1935" i="1"/>
  <c r="E1936" i="1"/>
  <c r="H1936" i="1"/>
  <c r="I1936" i="1"/>
  <c r="E1937" i="1"/>
  <c r="H1937" i="1"/>
  <c r="I1937" i="1"/>
  <c r="E1938" i="1"/>
  <c r="H1938" i="1"/>
  <c r="I1938" i="1"/>
  <c r="E1939" i="1"/>
  <c r="H1939" i="1"/>
  <c r="I1939" i="1"/>
  <c r="E1940" i="1"/>
  <c r="H1940" i="1"/>
  <c r="I1940" i="1"/>
  <c r="E1941" i="1"/>
  <c r="H1941" i="1"/>
  <c r="I1941" i="1"/>
  <c r="E1942" i="1"/>
  <c r="H1942" i="1"/>
  <c r="I1942" i="1"/>
  <c r="E1943" i="1"/>
  <c r="H1943" i="1"/>
  <c r="I1943" i="1"/>
  <c r="E1944" i="1"/>
  <c r="H1944" i="1"/>
  <c r="I1944" i="1"/>
  <c r="E1945" i="1"/>
  <c r="H1945" i="1"/>
  <c r="I1945" i="1"/>
  <c r="E1946" i="1"/>
  <c r="H1946" i="1"/>
  <c r="I1946" i="1"/>
  <c r="E1947" i="1"/>
  <c r="H1947" i="1"/>
  <c r="I1947" i="1"/>
  <c r="E1948" i="1"/>
  <c r="H1948" i="1"/>
  <c r="I1948" i="1"/>
  <c r="E1949" i="1"/>
  <c r="H1949" i="1"/>
  <c r="I1949" i="1"/>
  <c r="E1950" i="1"/>
  <c r="H1950" i="1"/>
  <c r="I1950" i="1"/>
  <c r="E1951" i="1"/>
  <c r="H1951" i="1"/>
  <c r="I1951" i="1"/>
  <c r="E1952" i="1"/>
  <c r="H1952" i="1"/>
  <c r="I1952" i="1"/>
  <c r="E1953" i="1"/>
  <c r="H1953" i="1"/>
  <c r="I1953" i="1"/>
  <c r="E1954" i="1"/>
  <c r="H1954" i="1"/>
  <c r="I1954" i="1"/>
  <c r="E1955" i="1"/>
  <c r="H1955" i="1"/>
  <c r="I1955" i="1"/>
  <c r="E1956" i="1"/>
  <c r="H1956" i="1"/>
  <c r="I1956" i="1"/>
  <c r="E1957" i="1"/>
  <c r="H1957" i="1"/>
  <c r="I1957" i="1"/>
  <c r="E1958" i="1"/>
  <c r="H1958" i="1"/>
  <c r="I1958" i="1"/>
  <c r="E1959" i="1"/>
  <c r="H1959" i="1"/>
  <c r="I1959" i="1"/>
  <c r="E1960" i="1"/>
  <c r="H1960" i="1"/>
  <c r="I1960" i="1"/>
  <c r="E1961" i="1"/>
  <c r="H1961" i="1"/>
  <c r="I1961" i="1"/>
  <c r="E1962" i="1"/>
  <c r="H1962" i="1"/>
  <c r="I1962" i="1"/>
  <c r="E1963" i="1"/>
  <c r="H1963" i="1"/>
  <c r="I1963" i="1"/>
  <c r="E1964" i="1"/>
  <c r="H1964" i="1"/>
  <c r="I1964" i="1"/>
  <c r="E1965" i="1"/>
  <c r="H1965" i="1"/>
  <c r="I1965" i="1"/>
  <c r="E1966" i="1"/>
  <c r="H1966" i="1"/>
  <c r="I1966" i="1"/>
  <c r="E1967" i="1"/>
  <c r="H1967" i="1"/>
  <c r="I1967" i="1"/>
  <c r="E1968" i="1"/>
  <c r="H1968" i="1"/>
  <c r="I1968" i="1"/>
  <c r="E1969" i="1"/>
  <c r="H1969" i="1"/>
  <c r="I1969" i="1"/>
  <c r="E1970" i="1"/>
  <c r="H1970" i="1"/>
  <c r="I1970" i="1"/>
  <c r="E1971" i="1"/>
  <c r="H1971" i="1"/>
  <c r="I1971" i="1"/>
  <c r="E1972" i="1"/>
  <c r="H1972" i="1"/>
  <c r="I1972" i="1"/>
  <c r="E1973" i="1"/>
  <c r="H1973" i="1"/>
  <c r="I1973" i="1"/>
  <c r="E1974" i="1"/>
  <c r="H1974" i="1"/>
  <c r="I1974" i="1"/>
  <c r="E1975" i="1"/>
  <c r="H1975" i="1"/>
  <c r="I1975" i="1"/>
  <c r="E1976" i="1"/>
  <c r="H1976" i="1"/>
  <c r="I1976" i="1"/>
  <c r="E1977" i="1"/>
  <c r="H1977" i="1"/>
  <c r="I1977" i="1"/>
  <c r="E1978" i="1"/>
  <c r="H1978" i="1"/>
  <c r="I1978" i="1"/>
  <c r="E1979" i="1"/>
  <c r="H1979" i="1"/>
  <c r="I1979" i="1"/>
  <c r="E1980" i="1"/>
  <c r="H1980" i="1"/>
  <c r="I1980" i="1"/>
  <c r="E1981" i="1"/>
  <c r="H1981" i="1"/>
  <c r="I1981" i="1"/>
  <c r="E1982" i="1"/>
  <c r="H1982" i="1"/>
  <c r="I1982" i="1"/>
  <c r="E1983" i="1"/>
  <c r="H1983" i="1"/>
  <c r="I1983" i="1"/>
  <c r="E1984" i="1"/>
  <c r="H1984" i="1"/>
  <c r="I1984" i="1"/>
  <c r="E1985" i="1"/>
  <c r="H1985" i="1"/>
  <c r="I1985" i="1"/>
  <c r="E1986" i="1"/>
  <c r="H1986" i="1"/>
  <c r="I1986" i="1"/>
  <c r="E1987" i="1"/>
  <c r="H1987" i="1"/>
  <c r="I1987" i="1"/>
  <c r="E1988" i="1"/>
  <c r="H1988" i="1"/>
  <c r="I1988" i="1"/>
  <c r="E1989" i="1"/>
  <c r="H1989" i="1"/>
  <c r="I1989" i="1"/>
  <c r="E1990" i="1"/>
  <c r="H1990" i="1"/>
  <c r="I1990" i="1"/>
  <c r="E1991" i="1"/>
  <c r="H1991" i="1"/>
  <c r="I1991" i="1"/>
  <c r="E1992" i="1"/>
  <c r="H1992" i="1"/>
  <c r="I1992" i="1"/>
  <c r="E1993" i="1"/>
  <c r="H1993" i="1"/>
  <c r="I1993" i="1"/>
  <c r="E1994" i="1"/>
  <c r="H1994" i="1"/>
  <c r="I1994" i="1"/>
  <c r="E1995" i="1"/>
  <c r="H1995" i="1"/>
  <c r="I1995" i="1"/>
  <c r="E1996" i="1"/>
  <c r="H1996" i="1"/>
  <c r="I1996" i="1"/>
  <c r="E1997" i="1"/>
  <c r="H1997" i="1"/>
  <c r="I1997" i="1"/>
  <c r="E1998" i="1"/>
  <c r="H1998" i="1"/>
  <c r="I1998" i="1"/>
  <c r="E1999" i="1"/>
  <c r="H1999" i="1"/>
  <c r="I1999" i="1"/>
  <c r="E2000" i="1"/>
  <c r="H2000" i="1"/>
  <c r="I2000" i="1"/>
  <c r="E2001" i="1"/>
  <c r="H2001" i="1"/>
  <c r="I2001" i="1"/>
  <c r="E2002" i="1"/>
  <c r="H2002" i="1"/>
  <c r="I2002" i="1"/>
  <c r="E2003" i="1"/>
  <c r="H2003" i="1"/>
  <c r="I2003" i="1"/>
  <c r="E2004" i="1"/>
  <c r="H2004" i="1"/>
  <c r="I2004" i="1"/>
  <c r="E2005" i="1"/>
  <c r="H2005" i="1"/>
  <c r="I2005" i="1"/>
  <c r="E2006" i="1"/>
  <c r="H2006" i="1"/>
  <c r="I2006" i="1"/>
  <c r="E2007" i="1"/>
  <c r="H2007" i="1"/>
  <c r="I2007" i="1"/>
  <c r="E2008" i="1"/>
  <c r="H2008" i="1"/>
  <c r="I2008" i="1"/>
  <c r="E2009" i="1"/>
  <c r="H2009" i="1"/>
  <c r="I2009" i="1"/>
  <c r="E2010" i="1"/>
  <c r="H2010" i="1"/>
  <c r="I2010" i="1"/>
  <c r="E2011" i="1"/>
  <c r="H2011" i="1"/>
  <c r="I2011" i="1"/>
  <c r="E2012" i="1"/>
  <c r="H2012" i="1"/>
  <c r="I2012" i="1"/>
  <c r="E2013" i="1"/>
  <c r="H2013" i="1"/>
  <c r="I2013" i="1"/>
  <c r="E2014" i="1"/>
  <c r="H2014" i="1"/>
  <c r="I2014" i="1"/>
  <c r="E2015" i="1"/>
  <c r="H2015" i="1"/>
  <c r="I2015" i="1"/>
  <c r="E2016" i="1"/>
  <c r="H2016" i="1"/>
  <c r="I2016" i="1"/>
  <c r="E2017" i="1"/>
  <c r="H2017" i="1"/>
  <c r="I2017" i="1"/>
  <c r="E2018" i="1"/>
  <c r="H2018" i="1"/>
  <c r="I2018" i="1"/>
  <c r="E2019" i="1"/>
  <c r="H2019" i="1"/>
  <c r="I2019" i="1"/>
  <c r="E2020" i="1"/>
  <c r="H2020" i="1"/>
  <c r="I2020" i="1"/>
  <c r="E2021" i="1"/>
  <c r="H2021" i="1"/>
  <c r="I2021" i="1"/>
  <c r="E2022" i="1"/>
  <c r="H2022" i="1"/>
  <c r="I2022" i="1"/>
  <c r="E2023" i="1"/>
  <c r="H2023" i="1"/>
  <c r="I2023" i="1"/>
  <c r="E2024" i="1"/>
  <c r="H2024" i="1"/>
  <c r="I2024" i="1"/>
  <c r="E2025" i="1"/>
  <c r="H2025" i="1"/>
  <c r="I2025" i="1"/>
  <c r="E2026" i="1"/>
  <c r="H2026" i="1"/>
  <c r="I2026" i="1"/>
  <c r="E2027" i="1"/>
  <c r="H2027" i="1"/>
  <c r="I2027" i="1"/>
  <c r="E2028" i="1"/>
  <c r="H2028" i="1"/>
  <c r="I2028" i="1"/>
  <c r="E2029" i="1"/>
  <c r="H2029" i="1"/>
  <c r="I2029" i="1"/>
  <c r="E2030" i="1"/>
  <c r="H2030" i="1"/>
  <c r="I2030" i="1"/>
  <c r="E2031" i="1"/>
  <c r="H2031" i="1"/>
  <c r="I2031" i="1"/>
  <c r="E2032" i="1"/>
  <c r="H2032" i="1"/>
  <c r="I2032" i="1"/>
  <c r="E2033" i="1"/>
  <c r="H2033" i="1"/>
  <c r="I2033" i="1"/>
  <c r="E2034" i="1"/>
  <c r="H2034" i="1"/>
  <c r="I2034" i="1"/>
  <c r="E2035" i="1"/>
  <c r="H2035" i="1"/>
  <c r="I2035" i="1"/>
  <c r="E2036" i="1"/>
  <c r="H2036" i="1"/>
  <c r="I2036" i="1"/>
  <c r="E2037" i="1"/>
  <c r="H2037" i="1"/>
  <c r="I2037" i="1"/>
  <c r="E2038" i="1"/>
  <c r="H2038" i="1"/>
  <c r="I2038" i="1"/>
  <c r="E2039" i="1"/>
  <c r="H2039" i="1"/>
  <c r="I2039" i="1"/>
  <c r="E2040" i="1"/>
  <c r="H2040" i="1"/>
  <c r="I2040" i="1"/>
  <c r="E2041" i="1"/>
  <c r="H2041" i="1"/>
  <c r="I2041" i="1"/>
  <c r="E2042" i="1"/>
  <c r="H2042" i="1"/>
  <c r="I2042" i="1"/>
  <c r="E2043" i="1"/>
  <c r="H2043" i="1"/>
  <c r="I2043" i="1"/>
  <c r="E2044" i="1"/>
  <c r="H2044" i="1"/>
  <c r="I2044" i="1"/>
  <c r="E2045" i="1"/>
  <c r="H2045" i="1"/>
  <c r="I2045" i="1"/>
  <c r="E2046" i="1"/>
  <c r="H2046" i="1"/>
  <c r="I2046" i="1"/>
  <c r="E2047" i="1"/>
  <c r="H2047" i="1"/>
  <c r="I2047" i="1"/>
  <c r="E2048" i="1"/>
  <c r="H2048" i="1"/>
  <c r="I2048" i="1"/>
  <c r="E2049" i="1"/>
  <c r="H2049" i="1"/>
  <c r="I2049" i="1"/>
  <c r="E2050" i="1"/>
  <c r="H2050" i="1"/>
  <c r="I2050" i="1"/>
  <c r="E2051" i="1"/>
  <c r="H2051" i="1"/>
  <c r="I2051" i="1"/>
  <c r="E2052" i="1"/>
  <c r="H2052" i="1"/>
  <c r="I2052" i="1"/>
  <c r="E2053" i="1"/>
  <c r="H2053" i="1"/>
  <c r="I2053" i="1"/>
  <c r="E2054" i="1"/>
  <c r="H2054" i="1"/>
  <c r="I2054" i="1"/>
  <c r="E2055" i="1"/>
  <c r="H2055" i="1"/>
  <c r="I2055" i="1"/>
  <c r="E2056" i="1"/>
  <c r="H2056" i="1"/>
  <c r="I2056" i="1"/>
  <c r="E2057" i="1"/>
  <c r="H2057" i="1"/>
  <c r="I2057" i="1"/>
  <c r="E2058" i="1"/>
  <c r="H2058" i="1"/>
  <c r="I2058" i="1"/>
  <c r="E2059" i="1"/>
  <c r="H2059" i="1"/>
  <c r="I2059" i="1"/>
  <c r="E2060" i="1"/>
  <c r="H2060" i="1"/>
  <c r="I2060" i="1"/>
  <c r="E2061" i="1"/>
  <c r="H2061" i="1"/>
  <c r="I2061" i="1"/>
  <c r="E2062" i="1"/>
  <c r="H2062" i="1"/>
  <c r="I2062" i="1"/>
  <c r="E2063" i="1"/>
  <c r="H2063" i="1"/>
  <c r="I2063" i="1"/>
  <c r="E2064" i="1"/>
  <c r="H2064" i="1"/>
  <c r="I2064" i="1"/>
  <c r="E2065" i="1"/>
  <c r="H2065" i="1"/>
  <c r="I2065" i="1"/>
  <c r="E2066" i="1"/>
  <c r="H2066" i="1"/>
  <c r="I2066" i="1"/>
  <c r="E2067" i="1"/>
  <c r="H2067" i="1"/>
  <c r="I2067" i="1"/>
  <c r="E2068" i="1"/>
  <c r="H2068" i="1"/>
  <c r="I2068" i="1"/>
  <c r="E2069" i="1"/>
  <c r="H2069" i="1"/>
  <c r="I2069" i="1"/>
  <c r="E2070" i="1"/>
  <c r="H2070" i="1"/>
  <c r="I2070" i="1"/>
  <c r="E2071" i="1"/>
  <c r="H2071" i="1"/>
  <c r="I2071" i="1"/>
  <c r="E2072" i="1"/>
  <c r="H2072" i="1"/>
  <c r="I2072" i="1"/>
  <c r="E2073" i="1"/>
  <c r="H2073" i="1"/>
  <c r="I2073" i="1"/>
  <c r="E2074" i="1"/>
  <c r="H2074" i="1"/>
  <c r="I2074" i="1"/>
  <c r="E2075" i="1"/>
  <c r="H2075" i="1"/>
  <c r="I2075" i="1"/>
  <c r="E2076" i="1"/>
  <c r="H2076" i="1"/>
  <c r="I2076" i="1"/>
  <c r="E2077" i="1"/>
  <c r="H2077" i="1"/>
  <c r="I2077" i="1"/>
  <c r="E2078" i="1"/>
  <c r="H2078" i="1"/>
  <c r="I2078" i="1"/>
  <c r="E2079" i="1"/>
  <c r="H2079" i="1"/>
  <c r="I2079" i="1"/>
  <c r="E2080" i="1"/>
  <c r="H2080" i="1"/>
  <c r="I2080" i="1"/>
  <c r="E2081" i="1"/>
  <c r="H2081" i="1"/>
  <c r="I2081" i="1"/>
  <c r="E2082" i="1"/>
  <c r="H2082" i="1"/>
  <c r="I2082" i="1"/>
  <c r="E2083" i="1"/>
  <c r="H2083" i="1"/>
  <c r="I2083" i="1"/>
  <c r="E2084" i="1"/>
  <c r="H2084" i="1"/>
  <c r="I2084" i="1"/>
  <c r="E2085" i="1"/>
  <c r="H2085" i="1"/>
  <c r="I2085" i="1"/>
  <c r="E2086" i="1"/>
  <c r="H2086" i="1"/>
  <c r="I2086" i="1"/>
  <c r="E2087" i="1"/>
  <c r="H2087" i="1"/>
  <c r="I2087" i="1"/>
  <c r="E2088" i="1"/>
  <c r="H2088" i="1"/>
  <c r="I2088" i="1"/>
  <c r="E2089" i="1"/>
  <c r="H2089" i="1"/>
  <c r="I2089" i="1"/>
  <c r="E2090" i="1"/>
  <c r="H2090" i="1"/>
  <c r="I2090" i="1"/>
  <c r="E2091" i="1"/>
  <c r="H2091" i="1"/>
  <c r="I2091" i="1"/>
  <c r="E2092" i="1"/>
  <c r="H2092" i="1"/>
  <c r="I2092" i="1"/>
  <c r="E2093" i="1"/>
  <c r="H2093" i="1"/>
  <c r="I2093" i="1"/>
  <c r="E2094" i="1"/>
  <c r="H2094" i="1"/>
  <c r="I2094" i="1"/>
  <c r="E2095" i="1"/>
  <c r="H2095" i="1"/>
  <c r="I2095" i="1"/>
  <c r="E2096" i="1"/>
  <c r="H2096" i="1"/>
  <c r="I2096" i="1"/>
  <c r="E2097" i="1"/>
  <c r="H2097" i="1"/>
  <c r="I2097" i="1"/>
  <c r="E2098" i="1"/>
  <c r="H2098" i="1"/>
  <c r="I2098" i="1"/>
  <c r="E1803" i="1"/>
  <c r="H1803" i="1"/>
  <c r="I1803" i="1"/>
  <c r="E1804" i="1"/>
  <c r="H1804" i="1"/>
  <c r="I1804" i="1"/>
  <c r="E1805" i="1"/>
  <c r="H1805" i="1"/>
  <c r="I1805" i="1"/>
  <c r="E1806" i="1"/>
  <c r="H1806" i="1"/>
  <c r="I1806" i="1"/>
  <c r="E1807" i="1"/>
  <c r="H1807" i="1"/>
  <c r="I1807" i="1"/>
  <c r="E1808" i="1"/>
  <c r="H1808" i="1"/>
  <c r="I1808" i="1"/>
  <c r="E1809" i="1"/>
  <c r="H1809" i="1"/>
  <c r="I1809" i="1"/>
  <c r="G1802" i="1"/>
  <c r="G1801" i="1"/>
  <c r="G1800" i="1"/>
  <c r="G1799" i="1"/>
  <c r="G1798" i="1"/>
  <c r="G1794" i="1"/>
  <c r="G1795" i="1"/>
  <c r="G1796" i="1"/>
  <c r="G1797" i="1"/>
  <c r="G1793" i="1"/>
  <c r="G1784" i="1"/>
  <c r="G1785" i="1"/>
  <c r="G1786" i="1"/>
  <c r="G1787" i="1"/>
  <c r="G1788" i="1"/>
  <c r="G1789" i="1"/>
  <c r="G1790" i="1"/>
  <c r="G1791" i="1"/>
  <c r="G1792" i="1"/>
  <c r="G1783" i="1"/>
  <c r="G1774" i="1"/>
  <c r="G1775" i="1"/>
  <c r="G1776" i="1"/>
  <c r="G1777" i="1"/>
  <c r="G1778" i="1"/>
  <c r="G1779" i="1"/>
  <c r="G1780" i="1"/>
  <c r="G1781" i="1"/>
  <c r="G1782" i="1"/>
  <c r="G1773" i="1"/>
  <c r="G1764" i="1"/>
  <c r="G1765" i="1"/>
  <c r="G1766" i="1"/>
  <c r="G1767" i="1"/>
  <c r="G1768" i="1"/>
  <c r="G1769" i="1"/>
  <c r="G1770" i="1"/>
  <c r="G1771" i="1"/>
  <c r="G1772" i="1"/>
  <c r="G1763" i="1"/>
  <c r="G1754" i="1"/>
  <c r="G1755" i="1"/>
  <c r="G1756" i="1"/>
  <c r="G1757" i="1"/>
  <c r="G1758" i="1"/>
  <c r="G1759" i="1"/>
  <c r="G1760" i="1"/>
  <c r="G1761" i="1"/>
  <c r="G1762" i="1"/>
  <c r="G1753" i="1"/>
  <c r="G1744" i="1"/>
  <c r="G1745" i="1"/>
  <c r="G1746" i="1"/>
  <c r="G1747" i="1"/>
  <c r="G1748" i="1"/>
  <c r="G1749" i="1"/>
  <c r="G1750" i="1"/>
  <c r="G1751" i="1"/>
  <c r="G1752" i="1"/>
  <c r="G1743" i="1"/>
  <c r="G1734" i="1"/>
  <c r="G1735" i="1"/>
  <c r="G1736" i="1"/>
  <c r="G1737" i="1"/>
  <c r="G1738" i="1"/>
  <c r="G1739" i="1"/>
  <c r="G1740" i="1"/>
  <c r="G1741" i="1"/>
  <c r="G1742" i="1"/>
  <c r="G1733" i="1"/>
  <c r="G1724" i="1"/>
  <c r="G1725" i="1"/>
  <c r="G1726" i="1"/>
  <c r="G1727" i="1"/>
  <c r="G1728" i="1"/>
  <c r="G1729" i="1"/>
  <c r="G1730" i="1"/>
  <c r="G1731" i="1"/>
  <c r="G1732" i="1"/>
  <c r="G1723" i="1"/>
  <c r="G1714" i="1"/>
  <c r="G1715" i="1"/>
  <c r="G1716" i="1"/>
  <c r="G1717" i="1"/>
  <c r="G1718" i="1"/>
  <c r="G1719" i="1"/>
  <c r="G1720" i="1"/>
  <c r="G1721" i="1"/>
  <c r="G1722" i="1"/>
  <c r="G1713" i="1"/>
  <c r="G1704" i="1"/>
  <c r="G1705" i="1"/>
  <c r="G1706" i="1"/>
  <c r="G1707" i="1"/>
  <c r="G1708" i="1"/>
  <c r="G1709" i="1"/>
  <c r="G1710" i="1"/>
  <c r="G1711" i="1"/>
  <c r="G1712" i="1"/>
  <c r="G1703" i="1"/>
  <c r="G1694" i="1"/>
  <c r="G1695" i="1"/>
  <c r="G1696" i="1"/>
  <c r="G1697" i="1"/>
  <c r="G1698" i="1"/>
  <c r="G1699" i="1"/>
  <c r="G1700" i="1"/>
  <c r="G1701" i="1"/>
  <c r="G1702" i="1"/>
  <c r="G1693" i="1"/>
  <c r="G1684" i="1"/>
  <c r="G1685" i="1"/>
  <c r="G1686" i="1"/>
  <c r="G1687" i="1"/>
  <c r="G1688" i="1"/>
  <c r="G1689" i="1"/>
  <c r="G1690" i="1"/>
  <c r="G1691" i="1"/>
  <c r="G1692" i="1"/>
  <c r="G1683" i="1"/>
  <c r="G1674" i="1"/>
  <c r="G1675" i="1"/>
  <c r="G1676" i="1"/>
  <c r="G1677" i="1"/>
  <c r="G1678" i="1"/>
  <c r="G1679" i="1"/>
  <c r="G1680" i="1"/>
  <c r="G1681" i="1"/>
  <c r="G1682" i="1"/>
  <c r="G1673" i="1"/>
  <c r="G1664" i="1"/>
  <c r="G1665" i="1"/>
  <c r="G1666" i="1"/>
  <c r="G1667" i="1"/>
  <c r="G1668" i="1"/>
  <c r="G1669" i="1"/>
  <c r="G1670" i="1"/>
  <c r="G1671" i="1"/>
  <c r="G1672" i="1"/>
  <c r="G1663" i="1"/>
  <c r="G1654" i="1"/>
  <c r="G1655" i="1"/>
  <c r="G1656" i="1"/>
  <c r="G1657" i="1"/>
  <c r="G1658" i="1"/>
  <c r="G1659" i="1"/>
  <c r="G1660" i="1"/>
  <c r="G1661" i="1"/>
  <c r="G1662" i="1"/>
  <c r="G1653" i="1"/>
  <c r="G1644" i="1"/>
  <c r="G1645" i="1"/>
  <c r="G1646" i="1"/>
  <c r="G1647" i="1"/>
  <c r="G1648" i="1"/>
  <c r="G1649" i="1"/>
  <c r="G1650" i="1"/>
  <c r="G1651" i="1"/>
  <c r="G1652" i="1"/>
  <c r="G1643" i="1"/>
  <c r="G1634" i="1"/>
  <c r="G1635" i="1"/>
  <c r="G1636" i="1"/>
  <c r="G1637" i="1"/>
  <c r="G1638" i="1"/>
  <c r="G1639" i="1"/>
  <c r="G1640" i="1"/>
  <c r="G1641" i="1"/>
  <c r="G1642" i="1"/>
  <c r="G1633" i="1"/>
  <c r="G1624" i="1"/>
  <c r="G1625" i="1"/>
  <c r="G1626" i="1"/>
  <c r="G1627" i="1"/>
  <c r="G1628" i="1"/>
  <c r="G1629" i="1"/>
  <c r="G1630" i="1"/>
  <c r="G1631" i="1"/>
  <c r="G1632" i="1"/>
  <c r="G1623" i="1"/>
  <c r="G1614" i="1"/>
  <c r="G1615" i="1"/>
  <c r="G1616" i="1"/>
  <c r="G1617" i="1"/>
  <c r="G1618" i="1"/>
  <c r="G1619" i="1"/>
  <c r="G1620" i="1"/>
  <c r="G1621" i="1"/>
  <c r="G1622" i="1"/>
  <c r="G1613" i="1"/>
  <c r="G1604" i="1"/>
  <c r="G1605" i="1"/>
  <c r="G1606" i="1"/>
  <c r="G1607" i="1"/>
  <c r="G1608" i="1"/>
  <c r="G1609" i="1"/>
  <c r="G1610" i="1"/>
  <c r="G1611" i="1"/>
  <c r="G1612" i="1"/>
  <c r="G1603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602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605" i="1"/>
  <c r="E1603" i="1"/>
  <c r="E1604" i="1"/>
  <c r="G1602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604" i="1"/>
  <c r="H1603" i="1"/>
  <c r="G1601" i="1"/>
  <c r="G1600" i="1"/>
  <c r="G1599" i="1"/>
  <c r="G1598" i="1"/>
  <c r="G1597" i="1"/>
  <c r="G1593" i="1"/>
  <c r="G1594" i="1"/>
  <c r="G1595" i="1"/>
  <c r="G1596" i="1"/>
  <c r="G1592" i="1"/>
  <c r="G1583" i="1"/>
  <c r="G1584" i="1"/>
  <c r="G1585" i="1"/>
  <c r="G1586" i="1"/>
  <c r="G1587" i="1"/>
  <c r="G1588" i="1"/>
  <c r="G1589" i="1"/>
  <c r="G1590" i="1"/>
  <c r="G1591" i="1"/>
  <c r="G1582" i="1"/>
  <c r="G1573" i="1"/>
  <c r="G1574" i="1"/>
  <c r="G1575" i="1"/>
  <c r="G1576" i="1"/>
  <c r="G1577" i="1"/>
  <c r="G1578" i="1"/>
  <c r="G1579" i="1"/>
  <c r="G1580" i="1"/>
  <c r="G1581" i="1"/>
  <c r="G1572" i="1"/>
  <c r="G1563" i="1"/>
  <c r="G1564" i="1"/>
  <c r="G1565" i="1"/>
  <c r="G1566" i="1"/>
  <c r="G1567" i="1"/>
  <c r="G1568" i="1"/>
  <c r="G1569" i="1"/>
  <c r="G1570" i="1"/>
  <c r="G1571" i="1"/>
  <c r="G1562" i="1"/>
  <c r="G1553" i="1"/>
  <c r="G1554" i="1"/>
  <c r="G1555" i="1"/>
  <c r="G1556" i="1"/>
  <c r="G1557" i="1"/>
  <c r="G1558" i="1"/>
  <c r="G1559" i="1"/>
  <c r="G1560" i="1"/>
  <c r="G1561" i="1"/>
  <c r="G1552" i="1"/>
  <c r="G1543" i="1"/>
  <c r="G1544" i="1"/>
  <c r="G1545" i="1"/>
  <c r="G1546" i="1"/>
  <c r="G1547" i="1"/>
  <c r="G1548" i="1"/>
  <c r="G1549" i="1"/>
  <c r="G1550" i="1"/>
  <c r="G1551" i="1"/>
  <c r="G1542" i="1"/>
  <c r="G1533" i="1"/>
  <c r="G1534" i="1"/>
  <c r="G1535" i="1"/>
  <c r="G1536" i="1"/>
  <c r="G1537" i="1"/>
  <c r="G1538" i="1"/>
  <c r="G1539" i="1"/>
  <c r="G1540" i="1"/>
  <c r="G1541" i="1"/>
  <c r="G1532" i="1"/>
  <c r="G1523" i="1"/>
  <c r="G1524" i="1"/>
  <c r="G1525" i="1"/>
  <c r="G1526" i="1"/>
  <c r="G1527" i="1"/>
  <c r="G1528" i="1"/>
  <c r="G1529" i="1"/>
  <c r="G1530" i="1"/>
  <c r="G1531" i="1"/>
  <c r="G1522" i="1"/>
  <c r="G1513" i="1"/>
  <c r="G1514" i="1"/>
  <c r="G1515" i="1"/>
  <c r="G1516" i="1"/>
  <c r="G1517" i="1"/>
  <c r="G1518" i="1"/>
  <c r="G1519" i="1"/>
  <c r="G1520" i="1"/>
  <c r="G1521" i="1"/>
  <c r="G1512" i="1"/>
  <c r="G1503" i="1"/>
  <c r="G1504" i="1"/>
  <c r="G1505" i="1"/>
  <c r="G1506" i="1"/>
  <c r="G1507" i="1"/>
  <c r="G1508" i="1"/>
  <c r="G1509" i="1"/>
  <c r="G1510" i="1"/>
  <c r="G1511" i="1"/>
  <c r="G1502" i="1"/>
  <c r="G1493" i="1"/>
  <c r="G1494" i="1"/>
  <c r="G1495" i="1"/>
  <c r="G1496" i="1"/>
  <c r="G1497" i="1"/>
  <c r="G1498" i="1"/>
  <c r="G1499" i="1"/>
  <c r="G1500" i="1"/>
  <c r="G1501" i="1"/>
  <c r="G1492" i="1"/>
  <c r="G1484" i="1"/>
  <c r="G1485" i="1"/>
  <c r="G1486" i="1"/>
  <c r="G1487" i="1"/>
  <c r="G1488" i="1"/>
  <c r="G1489" i="1"/>
  <c r="G1490" i="1"/>
  <c r="G1491" i="1"/>
  <c r="G1483" i="1"/>
  <c r="G1474" i="1"/>
  <c r="G1475" i="1"/>
  <c r="G1476" i="1"/>
  <c r="G1477" i="1"/>
  <c r="G1478" i="1"/>
  <c r="G1479" i="1"/>
  <c r="G1480" i="1"/>
  <c r="G1481" i="1"/>
  <c r="G1482" i="1"/>
  <c r="G1473" i="1"/>
  <c r="G1464" i="1"/>
  <c r="G1465" i="1"/>
  <c r="G1466" i="1"/>
  <c r="G1467" i="1"/>
  <c r="G1468" i="1"/>
  <c r="G1469" i="1"/>
  <c r="G1470" i="1"/>
  <c r="G1471" i="1"/>
  <c r="G1472" i="1"/>
  <c r="G1463" i="1"/>
  <c r="G1454" i="1"/>
  <c r="G1455" i="1"/>
  <c r="G1456" i="1"/>
  <c r="G1457" i="1"/>
  <c r="G1458" i="1"/>
  <c r="G1459" i="1"/>
  <c r="G1460" i="1"/>
  <c r="G1461" i="1"/>
  <c r="G1462" i="1"/>
  <c r="G1453" i="1"/>
  <c r="G1444" i="1"/>
  <c r="G1445" i="1"/>
  <c r="G1446" i="1"/>
  <c r="G1447" i="1"/>
  <c r="G1448" i="1"/>
  <c r="G1449" i="1"/>
  <c r="G1450" i="1"/>
  <c r="G1451" i="1"/>
  <c r="G1452" i="1"/>
  <c r="G1443" i="1"/>
  <c r="G1434" i="1"/>
  <c r="G1435" i="1"/>
  <c r="G1436" i="1"/>
  <c r="G1437" i="1"/>
  <c r="G1438" i="1"/>
  <c r="G1439" i="1"/>
  <c r="G1440" i="1"/>
  <c r="G1441" i="1"/>
  <c r="G1442" i="1"/>
  <c r="G1433" i="1"/>
  <c r="G1424" i="1"/>
  <c r="G1425" i="1"/>
  <c r="G1426" i="1"/>
  <c r="G1427" i="1"/>
  <c r="G1428" i="1"/>
  <c r="G1429" i="1"/>
  <c r="G1430" i="1"/>
  <c r="G1431" i="1"/>
  <c r="G1432" i="1"/>
  <c r="G1423" i="1"/>
  <c r="G1414" i="1"/>
  <c r="G1415" i="1"/>
  <c r="G1416" i="1"/>
  <c r="G1417" i="1"/>
  <c r="G1418" i="1"/>
  <c r="G1419" i="1"/>
  <c r="G1420" i="1"/>
  <c r="G1421" i="1"/>
  <c r="G1422" i="1"/>
  <c r="G1413" i="1"/>
  <c r="G1404" i="1"/>
  <c r="G1405" i="1"/>
  <c r="G1406" i="1"/>
  <c r="G1407" i="1"/>
  <c r="G1408" i="1"/>
  <c r="G1409" i="1"/>
  <c r="G1410" i="1"/>
  <c r="G1411" i="1"/>
  <c r="G1412" i="1"/>
  <c r="G1403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404" i="1"/>
  <c r="I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403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G1402" i="1"/>
  <c r="G1401" i="1"/>
  <c r="G1400" i="1"/>
  <c r="G1399" i="1"/>
  <c r="G1398" i="1"/>
  <c r="G1397" i="1"/>
  <c r="G1396" i="1"/>
  <c r="G1395" i="1"/>
  <c r="G1394" i="1"/>
  <c r="G1393" i="1"/>
  <c r="G1384" i="1"/>
  <c r="G1385" i="1"/>
  <c r="G1386" i="1"/>
  <c r="G1387" i="1"/>
  <c r="G1388" i="1"/>
  <c r="G1389" i="1"/>
  <c r="G1390" i="1"/>
  <c r="G1391" i="1"/>
  <c r="G1392" i="1"/>
  <c r="G1383" i="1"/>
  <c r="G1374" i="1"/>
  <c r="G1375" i="1"/>
  <c r="G1376" i="1"/>
  <c r="G1377" i="1"/>
  <c r="G1378" i="1"/>
  <c r="G1379" i="1"/>
  <c r="G1380" i="1"/>
  <c r="G1381" i="1"/>
  <c r="G1382" i="1"/>
  <c r="G1373" i="1"/>
  <c r="G1364" i="1"/>
  <c r="G1365" i="1"/>
  <c r="G1366" i="1"/>
  <c r="G1367" i="1"/>
  <c r="G1368" i="1"/>
  <c r="G1369" i="1"/>
  <c r="G1370" i="1"/>
  <c r="G1371" i="1"/>
  <c r="G1372" i="1"/>
  <c r="G1363" i="1"/>
  <c r="G1354" i="1"/>
  <c r="G1355" i="1"/>
  <c r="G1356" i="1"/>
  <c r="G1357" i="1"/>
  <c r="G1358" i="1"/>
  <c r="G1359" i="1"/>
  <c r="G1360" i="1"/>
  <c r="G1361" i="1"/>
  <c r="G1362" i="1"/>
  <c r="G1353" i="1"/>
  <c r="G1344" i="1"/>
  <c r="G1345" i="1"/>
  <c r="G1346" i="1"/>
  <c r="G1347" i="1"/>
  <c r="G1348" i="1"/>
  <c r="G1349" i="1"/>
  <c r="G1350" i="1"/>
  <c r="G1351" i="1"/>
  <c r="G1352" i="1"/>
  <c r="G1343" i="1"/>
  <c r="G1334" i="1"/>
  <c r="G1335" i="1"/>
  <c r="G1336" i="1"/>
  <c r="G1337" i="1"/>
  <c r="G1338" i="1"/>
  <c r="G1339" i="1"/>
  <c r="G1340" i="1"/>
  <c r="G1341" i="1"/>
  <c r="G1342" i="1"/>
  <c r="G1333" i="1"/>
  <c r="G1324" i="1"/>
  <c r="G1325" i="1"/>
  <c r="G1326" i="1"/>
  <c r="G1327" i="1"/>
  <c r="G1328" i="1"/>
  <c r="G1329" i="1"/>
  <c r="G1330" i="1"/>
  <c r="G1331" i="1"/>
  <c r="G1332" i="1"/>
  <c r="G1323" i="1"/>
  <c r="G1314" i="1"/>
  <c r="G1315" i="1"/>
  <c r="G1316" i="1"/>
  <c r="G1317" i="1"/>
  <c r="G1318" i="1"/>
  <c r="G1319" i="1"/>
  <c r="G1320" i="1"/>
  <c r="G1321" i="1"/>
  <c r="G1322" i="1"/>
  <c r="G1313" i="1"/>
  <c r="G1304" i="1"/>
  <c r="G1305" i="1"/>
  <c r="G1306" i="1"/>
  <c r="G1307" i="1"/>
  <c r="G1308" i="1"/>
  <c r="G1309" i="1"/>
  <c r="G1310" i="1"/>
  <c r="G1311" i="1"/>
  <c r="G1312" i="1"/>
  <c r="G1303" i="1"/>
  <c r="G1294" i="1"/>
  <c r="G1295" i="1"/>
  <c r="G1296" i="1"/>
  <c r="G1297" i="1"/>
  <c r="G1298" i="1"/>
  <c r="G1299" i="1"/>
  <c r="G1300" i="1"/>
  <c r="G1301" i="1"/>
  <c r="G1302" i="1"/>
  <c r="G1293" i="1"/>
  <c r="G1284" i="1"/>
  <c r="G1285" i="1"/>
  <c r="G1286" i="1"/>
  <c r="G1287" i="1"/>
  <c r="G1288" i="1"/>
  <c r="G1289" i="1"/>
  <c r="G1290" i="1"/>
  <c r="G1291" i="1"/>
  <c r="G1292" i="1"/>
  <c r="G1283" i="1"/>
  <c r="G1274" i="1"/>
  <c r="G1275" i="1"/>
  <c r="G1276" i="1"/>
  <c r="G1277" i="1"/>
  <c r="G1278" i="1"/>
  <c r="G1279" i="1"/>
  <c r="G1280" i="1"/>
  <c r="G1281" i="1"/>
  <c r="G1282" i="1"/>
  <c r="G1273" i="1"/>
  <c r="G1264" i="1"/>
  <c r="G1265" i="1"/>
  <c r="G1266" i="1"/>
  <c r="G1267" i="1"/>
  <c r="G1268" i="1"/>
  <c r="G1269" i="1"/>
  <c r="G1270" i="1"/>
  <c r="G1271" i="1"/>
  <c r="G1272" i="1"/>
  <c r="G1263" i="1"/>
  <c r="G1254" i="1"/>
  <c r="G1255" i="1"/>
  <c r="G1256" i="1"/>
  <c r="G1257" i="1"/>
  <c r="G1258" i="1"/>
  <c r="G1259" i="1"/>
  <c r="G1260" i="1"/>
  <c r="G1261" i="1"/>
  <c r="G1262" i="1"/>
  <c r="G1253" i="1"/>
  <c r="G1244" i="1"/>
  <c r="G1245" i="1"/>
  <c r="G1246" i="1"/>
  <c r="G1247" i="1"/>
  <c r="G1248" i="1"/>
  <c r="G1249" i="1"/>
  <c r="G1250" i="1"/>
  <c r="G1251" i="1"/>
  <c r="G1252" i="1"/>
  <c r="G1243" i="1"/>
  <c r="G1233" i="1"/>
  <c r="G1234" i="1"/>
  <c r="G1235" i="1"/>
  <c r="G1236" i="1"/>
  <c r="G1237" i="1"/>
  <c r="G1238" i="1"/>
  <c r="G1239" i="1"/>
  <c r="G1240" i="1"/>
  <c r="G1241" i="1"/>
  <c r="G1242" i="1"/>
  <c r="G1232" i="1"/>
  <c r="G1223" i="1"/>
  <c r="G1224" i="1"/>
  <c r="G1225" i="1"/>
  <c r="G1226" i="1"/>
  <c r="G1227" i="1"/>
  <c r="G1228" i="1"/>
  <c r="G1229" i="1"/>
  <c r="G1230" i="1"/>
  <c r="G1231" i="1"/>
  <c r="G1222" i="1"/>
  <c r="G1213" i="1"/>
  <c r="G1214" i="1"/>
  <c r="G1215" i="1"/>
  <c r="G1216" i="1"/>
  <c r="G1217" i="1"/>
  <c r="G1218" i="1"/>
  <c r="G1219" i="1"/>
  <c r="G1220" i="1"/>
  <c r="G1221" i="1"/>
  <c r="G1212" i="1"/>
  <c r="G1203" i="1"/>
  <c r="G1204" i="1"/>
  <c r="G1205" i="1"/>
  <c r="G1206" i="1"/>
  <c r="G1207" i="1"/>
  <c r="G1208" i="1"/>
  <c r="G1209" i="1"/>
  <c r="G1210" i="1"/>
  <c r="G1211" i="1"/>
  <c r="G1202" i="1"/>
  <c r="G1194" i="1"/>
  <c r="G1195" i="1"/>
  <c r="G1196" i="1"/>
  <c r="G1197" i="1"/>
  <c r="G1198" i="1"/>
  <c r="G1199" i="1"/>
  <c r="G1200" i="1"/>
  <c r="G1201" i="1"/>
  <c r="G1193" i="1"/>
  <c r="G1184" i="1"/>
  <c r="G1185" i="1"/>
  <c r="G1186" i="1"/>
  <c r="G1187" i="1"/>
  <c r="G1188" i="1"/>
  <c r="G1189" i="1"/>
  <c r="G1190" i="1"/>
  <c r="G1191" i="1"/>
  <c r="G1192" i="1"/>
  <c r="G1183" i="1"/>
  <c r="G1174" i="1"/>
  <c r="G1175" i="1"/>
  <c r="G1176" i="1"/>
  <c r="G1177" i="1"/>
  <c r="G1178" i="1"/>
  <c r="G1179" i="1"/>
  <c r="G1180" i="1"/>
  <c r="G1181" i="1"/>
  <c r="G1182" i="1"/>
  <c r="G1173" i="1"/>
  <c r="G1164" i="1"/>
  <c r="G1165" i="1"/>
  <c r="G1166" i="1"/>
  <c r="G1167" i="1"/>
  <c r="G1168" i="1"/>
  <c r="G1169" i="1"/>
  <c r="G1170" i="1"/>
  <c r="G1171" i="1"/>
  <c r="G1172" i="1"/>
  <c r="G1163" i="1"/>
  <c r="G1154" i="1"/>
  <c r="G1155" i="1"/>
  <c r="G1156" i="1"/>
  <c r="G1157" i="1"/>
  <c r="G1158" i="1"/>
  <c r="G1159" i="1"/>
  <c r="G1160" i="1"/>
  <c r="G1161" i="1"/>
  <c r="G1162" i="1"/>
  <c r="G1153" i="1"/>
  <c r="E1153" i="1"/>
  <c r="H1153" i="1"/>
  <c r="I1153" i="1"/>
  <c r="E1154" i="1"/>
  <c r="H1154" i="1"/>
  <c r="I1154" i="1"/>
  <c r="E1155" i="1"/>
  <c r="H1155" i="1"/>
  <c r="I1155" i="1"/>
  <c r="E1156" i="1"/>
  <c r="H1156" i="1"/>
  <c r="I1156" i="1"/>
  <c r="E1157" i="1"/>
  <c r="H1157" i="1"/>
  <c r="I1157" i="1"/>
  <c r="E1158" i="1"/>
  <c r="H1158" i="1"/>
  <c r="I1158" i="1"/>
  <c r="E1159" i="1"/>
  <c r="H1159" i="1"/>
  <c r="I1159" i="1"/>
  <c r="E1160" i="1"/>
  <c r="H1160" i="1"/>
  <c r="I1160" i="1"/>
  <c r="E1161" i="1"/>
  <c r="H1161" i="1"/>
  <c r="I1161" i="1"/>
  <c r="E1162" i="1"/>
  <c r="H1162" i="1"/>
  <c r="I1162" i="1"/>
  <c r="E1163" i="1"/>
  <c r="H1163" i="1"/>
  <c r="I1163" i="1"/>
  <c r="E1164" i="1"/>
  <c r="H1164" i="1"/>
  <c r="I1164" i="1"/>
  <c r="E1165" i="1"/>
  <c r="H1165" i="1"/>
  <c r="I1165" i="1"/>
  <c r="E1166" i="1"/>
  <c r="H1166" i="1"/>
  <c r="I1166" i="1"/>
  <c r="E1167" i="1"/>
  <c r="H1167" i="1"/>
  <c r="I1167" i="1"/>
  <c r="E1168" i="1"/>
  <c r="H1168" i="1"/>
  <c r="I1168" i="1"/>
  <c r="E1169" i="1"/>
  <c r="H1169" i="1"/>
  <c r="I1169" i="1"/>
  <c r="E1170" i="1"/>
  <c r="H1170" i="1"/>
  <c r="I1170" i="1"/>
  <c r="E1171" i="1"/>
  <c r="H1171" i="1"/>
  <c r="I1171" i="1"/>
  <c r="E1172" i="1"/>
  <c r="H1172" i="1"/>
  <c r="I1172" i="1"/>
  <c r="E1173" i="1"/>
  <c r="H1173" i="1"/>
  <c r="I1173" i="1"/>
  <c r="E1174" i="1"/>
  <c r="H1174" i="1"/>
  <c r="I1174" i="1"/>
  <c r="E1175" i="1"/>
  <c r="H1175" i="1"/>
  <c r="I1175" i="1"/>
  <c r="E1176" i="1"/>
  <c r="H1176" i="1"/>
  <c r="I1176" i="1"/>
  <c r="E1177" i="1"/>
  <c r="H1177" i="1"/>
  <c r="I1177" i="1"/>
  <c r="E1178" i="1"/>
  <c r="H1178" i="1"/>
  <c r="I1178" i="1"/>
  <c r="E1179" i="1"/>
  <c r="H1179" i="1"/>
  <c r="I1179" i="1"/>
  <c r="E1180" i="1"/>
  <c r="H1180" i="1"/>
  <c r="I1180" i="1"/>
  <c r="E1181" i="1"/>
  <c r="H1181" i="1"/>
  <c r="I1181" i="1"/>
  <c r="E1182" i="1"/>
  <c r="H1182" i="1"/>
  <c r="I1182" i="1"/>
  <c r="E1183" i="1"/>
  <c r="H1183" i="1"/>
  <c r="I1183" i="1"/>
  <c r="E1184" i="1"/>
  <c r="H1184" i="1"/>
  <c r="I1184" i="1"/>
  <c r="E1185" i="1"/>
  <c r="H1185" i="1"/>
  <c r="I1185" i="1"/>
  <c r="E1186" i="1"/>
  <c r="H1186" i="1"/>
  <c r="I1186" i="1"/>
  <c r="E1187" i="1"/>
  <c r="H1187" i="1"/>
  <c r="I1187" i="1"/>
  <c r="E1188" i="1"/>
  <c r="H1188" i="1"/>
  <c r="I1188" i="1"/>
  <c r="E1189" i="1"/>
  <c r="H1189" i="1"/>
  <c r="I1189" i="1"/>
  <c r="E1190" i="1"/>
  <c r="H1190" i="1"/>
  <c r="I1190" i="1"/>
  <c r="E1191" i="1"/>
  <c r="H1191" i="1"/>
  <c r="I1191" i="1"/>
  <c r="E1192" i="1"/>
  <c r="H1192" i="1"/>
  <c r="I1192" i="1"/>
  <c r="E1193" i="1"/>
  <c r="H1193" i="1"/>
  <c r="I1193" i="1"/>
  <c r="E1194" i="1"/>
  <c r="H1194" i="1"/>
  <c r="I1194" i="1"/>
  <c r="E1195" i="1"/>
  <c r="H1195" i="1"/>
  <c r="I1195" i="1"/>
  <c r="E1196" i="1"/>
  <c r="H1196" i="1"/>
  <c r="I1196" i="1"/>
  <c r="E1197" i="1"/>
  <c r="H1197" i="1"/>
  <c r="I1197" i="1"/>
  <c r="E1198" i="1"/>
  <c r="H1198" i="1"/>
  <c r="I1198" i="1"/>
  <c r="E1199" i="1"/>
  <c r="H1199" i="1"/>
  <c r="I1199" i="1"/>
  <c r="E1200" i="1"/>
  <c r="H1200" i="1"/>
  <c r="I1200" i="1"/>
  <c r="E1201" i="1"/>
  <c r="H1201" i="1"/>
  <c r="I1201" i="1"/>
  <c r="E1202" i="1"/>
  <c r="H1202" i="1"/>
  <c r="I1202" i="1"/>
  <c r="E1203" i="1"/>
  <c r="H1203" i="1"/>
  <c r="I1203" i="1"/>
  <c r="E1204" i="1"/>
  <c r="H1204" i="1"/>
  <c r="I1204" i="1"/>
  <c r="E1205" i="1"/>
  <c r="H1205" i="1"/>
  <c r="I1205" i="1"/>
  <c r="E1206" i="1"/>
  <c r="H1206" i="1"/>
  <c r="I1206" i="1"/>
  <c r="E1207" i="1"/>
  <c r="H1207" i="1"/>
  <c r="I1207" i="1"/>
  <c r="E1208" i="1"/>
  <c r="H1208" i="1"/>
  <c r="I1208" i="1"/>
  <c r="E1209" i="1"/>
  <c r="H1209" i="1"/>
  <c r="I1209" i="1"/>
  <c r="E1210" i="1"/>
  <c r="H1210" i="1"/>
  <c r="I1210" i="1"/>
  <c r="E1211" i="1"/>
  <c r="H1211" i="1"/>
  <c r="I1211" i="1"/>
  <c r="E1212" i="1"/>
  <c r="H1212" i="1"/>
  <c r="I1212" i="1"/>
  <c r="E1213" i="1"/>
  <c r="H1213" i="1"/>
  <c r="I1213" i="1"/>
  <c r="E1214" i="1"/>
  <c r="H1214" i="1"/>
  <c r="I1214" i="1"/>
  <c r="E1215" i="1"/>
  <c r="H1215" i="1"/>
  <c r="I1215" i="1"/>
  <c r="E1216" i="1"/>
  <c r="H1216" i="1"/>
  <c r="I1216" i="1"/>
  <c r="E1217" i="1"/>
  <c r="H1217" i="1"/>
  <c r="I1217" i="1"/>
  <c r="E1218" i="1"/>
  <c r="H1218" i="1"/>
  <c r="I1218" i="1"/>
  <c r="E1219" i="1"/>
  <c r="H1219" i="1"/>
  <c r="I1219" i="1"/>
  <c r="E1220" i="1"/>
  <c r="H1220" i="1"/>
  <c r="I1220" i="1"/>
  <c r="E1221" i="1"/>
  <c r="H1221" i="1"/>
  <c r="I1221" i="1"/>
  <c r="E1222" i="1"/>
  <c r="H1222" i="1"/>
  <c r="I1222" i="1"/>
  <c r="E1223" i="1"/>
  <c r="H1223" i="1"/>
  <c r="I1223" i="1"/>
  <c r="E1224" i="1"/>
  <c r="H1224" i="1"/>
  <c r="I1224" i="1"/>
  <c r="E1225" i="1"/>
  <c r="H1225" i="1"/>
  <c r="I1225" i="1"/>
  <c r="E1226" i="1"/>
  <c r="H1226" i="1"/>
  <c r="I1226" i="1"/>
  <c r="E1227" i="1"/>
  <c r="H1227" i="1"/>
  <c r="I1227" i="1"/>
  <c r="E1228" i="1"/>
  <c r="H1228" i="1"/>
  <c r="I1228" i="1"/>
  <c r="E1229" i="1"/>
  <c r="H1229" i="1"/>
  <c r="I1229" i="1"/>
  <c r="E1230" i="1"/>
  <c r="H1230" i="1"/>
  <c r="I1230" i="1"/>
  <c r="E1231" i="1"/>
  <c r="H1231" i="1"/>
  <c r="I1231" i="1"/>
  <c r="E1232" i="1"/>
  <c r="H1232" i="1"/>
  <c r="I1232" i="1"/>
  <c r="E1233" i="1"/>
  <c r="H1233" i="1"/>
  <c r="I1233" i="1"/>
  <c r="E1234" i="1"/>
  <c r="H1234" i="1"/>
  <c r="I1234" i="1"/>
  <c r="E1235" i="1"/>
  <c r="H1235" i="1"/>
  <c r="I1235" i="1"/>
  <c r="E1236" i="1"/>
  <c r="H1236" i="1"/>
  <c r="I1236" i="1"/>
  <c r="E1237" i="1"/>
  <c r="H1237" i="1"/>
  <c r="I1237" i="1"/>
  <c r="E1238" i="1"/>
  <c r="H1238" i="1"/>
  <c r="I1238" i="1"/>
  <c r="E1239" i="1"/>
  <c r="H1239" i="1"/>
  <c r="I1239" i="1"/>
  <c r="E1240" i="1"/>
  <c r="H1240" i="1"/>
  <c r="I1240" i="1"/>
  <c r="E1241" i="1"/>
  <c r="H1241" i="1"/>
  <c r="I1241" i="1"/>
  <c r="E1242" i="1"/>
  <c r="H1242" i="1"/>
  <c r="I1242" i="1"/>
  <c r="E1243" i="1"/>
  <c r="H1243" i="1"/>
  <c r="I1243" i="1"/>
  <c r="E1244" i="1"/>
  <c r="H1244" i="1"/>
  <c r="I1244" i="1"/>
  <c r="E1245" i="1"/>
  <c r="H1245" i="1"/>
  <c r="I1245" i="1"/>
  <c r="E1246" i="1"/>
  <c r="H1246" i="1"/>
  <c r="I1246" i="1"/>
  <c r="E1247" i="1"/>
  <c r="H1247" i="1"/>
  <c r="I1247" i="1"/>
  <c r="E1248" i="1"/>
  <c r="H1248" i="1"/>
  <c r="I1248" i="1"/>
  <c r="E1249" i="1"/>
  <c r="H1249" i="1"/>
  <c r="I1249" i="1"/>
  <c r="E1250" i="1"/>
  <c r="H1250" i="1"/>
  <c r="I1250" i="1"/>
  <c r="E1251" i="1"/>
  <c r="H1251" i="1"/>
  <c r="I1251" i="1"/>
  <c r="E1252" i="1"/>
  <c r="H1252" i="1"/>
  <c r="I1252" i="1"/>
  <c r="E1253" i="1"/>
  <c r="H1253" i="1"/>
  <c r="I1253" i="1"/>
  <c r="E1254" i="1"/>
  <c r="H1254" i="1"/>
  <c r="I1254" i="1"/>
  <c r="E1255" i="1"/>
  <c r="H1255" i="1"/>
  <c r="I1255" i="1"/>
  <c r="E1256" i="1"/>
  <c r="H1256" i="1"/>
  <c r="I1256" i="1"/>
  <c r="E1257" i="1"/>
  <c r="H1257" i="1"/>
  <c r="I1257" i="1"/>
  <c r="E1258" i="1"/>
  <c r="H1258" i="1"/>
  <c r="I1258" i="1"/>
  <c r="E1259" i="1"/>
  <c r="H1259" i="1"/>
  <c r="I1259" i="1"/>
  <c r="E1260" i="1"/>
  <c r="H1260" i="1"/>
  <c r="I1260" i="1"/>
  <c r="E1261" i="1"/>
  <c r="H1261" i="1"/>
  <c r="I1261" i="1"/>
  <c r="E1262" i="1"/>
  <c r="H1262" i="1"/>
  <c r="I1262" i="1"/>
  <c r="E1263" i="1"/>
  <c r="H1263" i="1"/>
  <c r="I1263" i="1"/>
  <c r="E1264" i="1"/>
  <c r="H1264" i="1"/>
  <c r="I1264" i="1"/>
  <c r="E1265" i="1"/>
  <c r="H1265" i="1"/>
  <c r="I1265" i="1"/>
  <c r="E1266" i="1"/>
  <c r="H1266" i="1"/>
  <c r="I1266" i="1"/>
  <c r="E1267" i="1"/>
  <c r="H1267" i="1"/>
  <c r="I1267" i="1"/>
  <c r="E1268" i="1"/>
  <c r="H1268" i="1"/>
  <c r="I1268" i="1"/>
  <c r="E1269" i="1"/>
  <c r="H1269" i="1"/>
  <c r="I1269" i="1"/>
  <c r="E1270" i="1"/>
  <c r="H1270" i="1"/>
  <c r="I1270" i="1"/>
  <c r="E1271" i="1"/>
  <c r="H1271" i="1"/>
  <c r="I1271" i="1"/>
  <c r="E1272" i="1"/>
  <c r="H1272" i="1"/>
  <c r="I1272" i="1"/>
  <c r="E1273" i="1"/>
  <c r="H1273" i="1"/>
  <c r="I1273" i="1"/>
  <c r="E1274" i="1"/>
  <c r="H1274" i="1"/>
  <c r="I1274" i="1"/>
  <c r="E1275" i="1"/>
  <c r="H1275" i="1"/>
  <c r="I1275" i="1"/>
  <c r="E1276" i="1"/>
  <c r="H1276" i="1"/>
  <c r="I1276" i="1"/>
  <c r="E1277" i="1"/>
  <c r="H1277" i="1"/>
  <c r="I1277" i="1"/>
  <c r="E1278" i="1"/>
  <c r="H1278" i="1"/>
  <c r="I1278" i="1"/>
  <c r="E1279" i="1"/>
  <c r="H1279" i="1"/>
  <c r="I1279" i="1"/>
  <c r="E1280" i="1"/>
  <c r="H1280" i="1"/>
  <c r="I1280" i="1"/>
  <c r="E1281" i="1"/>
  <c r="H1281" i="1"/>
  <c r="I1281" i="1"/>
  <c r="E1282" i="1"/>
  <c r="H1282" i="1"/>
  <c r="I1282" i="1"/>
  <c r="E1283" i="1"/>
  <c r="H1283" i="1"/>
  <c r="I1283" i="1"/>
  <c r="E1284" i="1"/>
  <c r="H1284" i="1"/>
  <c r="I1284" i="1"/>
  <c r="E1285" i="1"/>
  <c r="H1285" i="1"/>
  <c r="I1285" i="1"/>
  <c r="E1286" i="1"/>
  <c r="H1286" i="1"/>
  <c r="I1286" i="1"/>
  <c r="E1287" i="1"/>
  <c r="H1287" i="1"/>
  <c r="I1287" i="1"/>
  <c r="E1288" i="1"/>
  <c r="H1288" i="1"/>
  <c r="I1288" i="1"/>
  <c r="E1289" i="1"/>
  <c r="H1289" i="1"/>
  <c r="I1289" i="1"/>
  <c r="E1290" i="1"/>
  <c r="H1290" i="1"/>
  <c r="I1290" i="1"/>
  <c r="E1291" i="1"/>
  <c r="H1291" i="1"/>
  <c r="I1291" i="1"/>
  <c r="E1292" i="1"/>
  <c r="H1292" i="1"/>
  <c r="I1292" i="1"/>
  <c r="E1293" i="1"/>
  <c r="H1293" i="1"/>
  <c r="I1293" i="1"/>
  <c r="E1294" i="1"/>
  <c r="H1294" i="1"/>
  <c r="I1294" i="1"/>
  <c r="E1295" i="1"/>
  <c r="H1295" i="1"/>
  <c r="I1295" i="1"/>
  <c r="E1296" i="1"/>
  <c r="H1296" i="1"/>
  <c r="I1296" i="1"/>
  <c r="E1297" i="1"/>
  <c r="H1297" i="1"/>
  <c r="I1297" i="1"/>
  <c r="E1298" i="1"/>
  <c r="H1298" i="1"/>
  <c r="I1298" i="1"/>
  <c r="E1299" i="1"/>
  <c r="H1299" i="1"/>
  <c r="I1299" i="1"/>
  <c r="E1300" i="1"/>
  <c r="H1300" i="1"/>
  <c r="I1300" i="1"/>
  <c r="E1301" i="1"/>
  <c r="H1301" i="1"/>
  <c r="I1301" i="1"/>
  <c r="E1302" i="1"/>
  <c r="H1302" i="1"/>
  <c r="I1302" i="1"/>
  <c r="E1303" i="1"/>
  <c r="H1303" i="1"/>
  <c r="I1303" i="1"/>
  <c r="E1304" i="1"/>
  <c r="H1304" i="1"/>
  <c r="I1304" i="1"/>
  <c r="E1305" i="1"/>
  <c r="H1305" i="1"/>
  <c r="I1305" i="1"/>
  <c r="E1306" i="1"/>
  <c r="H1306" i="1"/>
  <c r="I1306" i="1"/>
  <c r="E1307" i="1"/>
  <c r="H1307" i="1"/>
  <c r="I1307" i="1"/>
  <c r="E1308" i="1"/>
  <c r="H1308" i="1"/>
  <c r="I1308" i="1"/>
  <c r="E1309" i="1"/>
  <c r="H1309" i="1"/>
  <c r="I1309" i="1"/>
  <c r="E1310" i="1"/>
  <c r="H1310" i="1"/>
  <c r="I1310" i="1"/>
  <c r="E1311" i="1"/>
  <c r="H1311" i="1"/>
  <c r="I1311" i="1"/>
  <c r="E1312" i="1"/>
  <c r="H1312" i="1"/>
  <c r="I1312" i="1"/>
  <c r="E1313" i="1"/>
  <c r="H1313" i="1"/>
  <c r="I1313" i="1"/>
  <c r="E1314" i="1"/>
  <c r="H1314" i="1"/>
  <c r="I1314" i="1"/>
  <c r="E1315" i="1"/>
  <c r="H1315" i="1"/>
  <c r="I1315" i="1"/>
  <c r="E1316" i="1"/>
  <c r="H1316" i="1"/>
  <c r="I1316" i="1"/>
  <c r="E1317" i="1"/>
  <c r="H1317" i="1"/>
  <c r="I1317" i="1"/>
  <c r="E1318" i="1"/>
  <c r="H1318" i="1"/>
  <c r="I1318" i="1"/>
  <c r="E1319" i="1"/>
  <c r="H1319" i="1"/>
  <c r="I1319" i="1"/>
  <c r="E1320" i="1"/>
  <c r="H1320" i="1"/>
  <c r="I1320" i="1"/>
  <c r="E1321" i="1"/>
  <c r="H1321" i="1"/>
  <c r="I1321" i="1"/>
  <c r="E1322" i="1"/>
  <c r="H1322" i="1"/>
  <c r="I1322" i="1"/>
  <c r="E1323" i="1"/>
  <c r="H1323" i="1"/>
  <c r="I1323" i="1"/>
  <c r="E1324" i="1"/>
  <c r="H1324" i="1"/>
  <c r="I1324" i="1"/>
  <c r="E1325" i="1"/>
  <c r="H1325" i="1"/>
  <c r="I1325" i="1"/>
  <c r="E1326" i="1"/>
  <c r="H1326" i="1"/>
  <c r="I1326" i="1"/>
  <c r="E1327" i="1"/>
  <c r="H1327" i="1"/>
  <c r="I1327" i="1"/>
  <c r="E1328" i="1"/>
  <c r="H1328" i="1"/>
  <c r="I1328" i="1"/>
  <c r="E1329" i="1"/>
  <c r="H1329" i="1"/>
  <c r="I1329" i="1"/>
  <c r="E1330" i="1"/>
  <c r="H1330" i="1"/>
  <c r="I1330" i="1"/>
  <c r="E1331" i="1"/>
  <c r="H1331" i="1"/>
  <c r="I1331" i="1"/>
  <c r="E1332" i="1"/>
  <c r="H1332" i="1"/>
  <c r="I1332" i="1"/>
  <c r="E1333" i="1"/>
  <c r="H1333" i="1"/>
  <c r="I1333" i="1"/>
  <c r="E1334" i="1"/>
  <c r="H1334" i="1"/>
  <c r="I1334" i="1"/>
  <c r="E1335" i="1"/>
  <c r="H1335" i="1"/>
  <c r="I1335" i="1"/>
  <c r="E1336" i="1"/>
  <c r="H1336" i="1"/>
  <c r="I1336" i="1"/>
  <c r="E1337" i="1"/>
  <c r="H1337" i="1"/>
  <c r="I1337" i="1"/>
  <c r="E1338" i="1"/>
  <c r="H1338" i="1"/>
  <c r="I1338" i="1"/>
  <c r="E1339" i="1"/>
  <c r="H1339" i="1"/>
  <c r="I1339" i="1"/>
  <c r="E1340" i="1"/>
  <c r="H1340" i="1"/>
  <c r="I1340" i="1"/>
  <c r="E1341" i="1"/>
  <c r="H1341" i="1"/>
  <c r="I1341" i="1"/>
  <c r="E1342" i="1"/>
  <c r="H1342" i="1"/>
  <c r="I1342" i="1"/>
  <c r="E1343" i="1"/>
  <c r="H1343" i="1"/>
  <c r="I1343" i="1"/>
  <c r="E1344" i="1"/>
  <c r="H1344" i="1"/>
  <c r="I1344" i="1"/>
  <c r="E1345" i="1"/>
  <c r="H1345" i="1"/>
  <c r="I1345" i="1"/>
  <c r="E1346" i="1"/>
  <c r="H1346" i="1"/>
  <c r="I1346" i="1"/>
  <c r="E1347" i="1"/>
  <c r="H1347" i="1"/>
  <c r="I1347" i="1"/>
  <c r="E1348" i="1"/>
  <c r="H1348" i="1"/>
  <c r="I1348" i="1"/>
  <c r="E1349" i="1"/>
  <c r="H1349" i="1"/>
  <c r="I1349" i="1"/>
  <c r="E1350" i="1"/>
  <c r="H1350" i="1"/>
  <c r="I1350" i="1"/>
  <c r="E1351" i="1"/>
  <c r="H1351" i="1"/>
  <c r="I1351" i="1"/>
  <c r="E1352" i="1"/>
  <c r="H1352" i="1"/>
  <c r="I1352" i="1"/>
  <c r="E1353" i="1"/>
  <c r="H1353" i="1"/>
  <c r="I1353" i="1"/>
  <c r="E1354" i="1"/>
  <c r="H1354" i="1"/>
  <c r="I1354" i="1"/>
  <c r="E1355" i="1"/>
  <c r="H1355" i="1"/>
  <c r="I1355" i="1"/>
  <c r="E1356" i="1"/>
  <c r="H1356" i="1"/>
  <c r="I1356" i="1"/>
  <c r="E1357" i="1"/>
  <c r="H1357" i="1"/>
  <c r="I1357" i="1"/>
  <c r="E1358" i="1"/>
  <c r="H1358" i="1"/>
  <c r="I1358" i="1"/>
  <c r="E1359" i="1"/>
  <c r="H1359" i="1"/>
  <c r="I1359" i="1"/>
  <c r="E1360" i="1"/>
  <c r="H1360" i="1"/>
  <c r="I1360" i="1"/>
  <c r="E1361" i="1"/>
  <c r="H1361" i="1"/>
  <c r="I1361" i="1"/>
  <c r="E1362" i="1"/>
  <c r="H1362" i="1"/>
  <c r="I1362" i="1"/>
  <c r="E1363" i="1"/>
  <c r="H1363" i="1"/>
  <c r="I1363" i="1"/>
  <c r="E1364" i="1"/>
  <c r="H1364" i="1"/>
  <c r="I1364" i="1"/>
  <c r="E1365" i="1"/>
  <c r="H1365" i="1"/>
  <c r="I1365" i="1"/>
  <c r="E1366" i="1"/>
  <c r="H1366" i="1"/>
  <c r="I1366" i="1"/>
  <c r="E1367" i="1"/>
  <c r="H1367" i="1"/>
  <c r="I1367" i="1"/>
  <c r="E1368" i="1"/>
  <c r="H1368" i="1"/>
  <c r="I1368" i="1"/>
  <c r="E1369" i="1"/>
  <c r="H1369" i="1"/>
  <c r="I1369" i="1"/>
  <c r="E1370" i="1"/>
  <c r="H1370" i="1"/>
  <c r="I1370" i="1"/>
  <c r="E1371" i="1"/>
  <c r="H1371" i="1"/>
  <c r="I1371" i="1"/>
  <c r="E1372" i="1"/>
  <c r="H1372" i="1"/>
  <c r="I1372" i="1"/>
  <c r="E1373" i="1"/>
  <c r="H1373" i="1"/>
  <c r="I1373" i="1"/>
  <c r="E1374" i="1"/>
  <c r="H1374" i="1"/>
  <c r="I1374" i="1"/>
  <c r="E1375" i="1"/>
  <c r="H1375" i="1"/>
  <c r="I1375" i="1"/>
  <c r="E1376" i="1"/>
  <c r="H1376" i="1"/>
  <c r="I1376" i="1"/>
  <c r="E1377" i="1"/>
  <c r="H1377" i="1"/>
  <c r="I1377" i="1"/>
  <c r="E1378" i="1"/>
  <c r="H1378" i="1"/>
  <c r="I1378" i="1"/>
  <c r="E1379" i="1"/>
  <c r="H1379" i="1"/>
  <c r="I1379" i="1"/>
  <c r="E1380" i="1"/>
  <c r="H1380" i="1"/>
  <c r="I1380" i="1"/>
  <c r="E1381" i="1"/>
  <c r="H1381" i="1"/>
  <c r="I1381" i="1"/>
  <c r="E1382" i="1"/>
  <c r="H1382" i="1"/>
  <c r="I1382" i="1"/>
  <c r="E1383" i="1"/>
  <c r="H1383" i="1"/>
  <c r="I1383" i="1"/>
  <c r="E1384" i="1"/>
  <c r="H1384" i="1"/>
  <c r="I1384" i="1"/>
  <c r="E1385" i="1"/>
  <c r="H1385" i="1"/>
  <c r="I1385" i="1"/>
  <c r="E1386" i="1"/>
  <c r="H1386" i="1"/>
  <c r="I1386" i="1"/>
  <c r="E1387" i="1"/>
  <c r="H1387" i="1"/>
  <c r="I1387" i="1"/>
  <c r="E1388" i="1"/>
  <c r="H1388" i="1"/>
  <c r="I1388" i="1"/>
  <c r="E1389" i="1"/>
  <c r="H1389" i="1"/>
  <c r="I1389" i="1"/>
  <c r="E1390" i="1"/>
  <c r="H1390" i="1"/>
  <c r="I1390" i="1"/>
  <c r="E1391" i="1"/>
  <c r="H1391" i="1"/>
  <c r="I1391" i="1"/>
  <c r="E1392" i="1"/>
  <c r="H1392" i="1"/>
  <c r="I1392" i="1"/>
  <c r="E1393" i="1"/>
  <c r="H1393" i="1"/>
  <c r="I1393" i="1"/>
  <c r="E1394" i="1"/>
  <c r="H1394" i="1"/>
  <c r="I1394" i="1"/>
  <c r="E1395" i="1"/>
  <c r="H1395" i="1"/>
  <c r="I1395" i="1"/>
  <c r="E1396" i="1"/>
  <c r="H1396" i="1"/>
  <c r="I1396" i="1"/>
  <c r="E1397" i="1"/>
  <c r="H1397" i="1"/>
  <c r="I1397" i="1"/>
  <c r="E1398" i="1"/>
  <c r="H1398" i="1"/>
  <c r="I1398" i="1"/>
  <c r="E1399" i="1"/>
  <c r="H1399" i="1"/>
  <c r="I1399" i="1"/>
  <c r="E1400" i="1"/>
  <c r="H1400" i="1"/>
  <c r="I1400" i="1"/>
  <c r="E1401" i="1"/>
  <c r="H1401" i="1"/>
  <c r="I1401" i="1"/>
  <c r="E1402" i="1"/>
  <c r="H1402" i="1"/>
  <c r="I1402" i="1"/>
  <c r="G1152" i="1"/>
  <c r="G1151" i="1"/>
  <c r="G1150" i="1"/>
  <c r="G1149" i="1"/>
  <c r="G1148" i="1"/>
  <c r="G1146" i="1"/>
  <c r="G1147" i="1"/>
  <c r="G1144" i="1"/>
  <c r="G1145" i="1"/>
  <c r="G1143" i="1"/>
  <c r="G1134" i="1"/>
  <c r="G1135" i="1"/>
  <c r="G1136" i="1"/>
  <c r="G1137" i="1"/>
  <c r="G1138" i="1"/>
  <c r="G1139" i="1"/>
  <c r="G1140" i="1"/>
  <c r="G1141" i="1"/>
  <c r="G1142" i="1"/>
  <c r="G1133" i="1"/>
  <c r="G1124" i="1"/>
  <c r="G1125" i="1"/>
  <c r="G1126" i="1"/>
  <c r="G1127" i="1"/>
  <c r="G1128" i="1"/>
  <c r="G1129" i="1"/>
  <c r="G1130" i="1"/>
  <c r="G1131" i="1"/>
  <c r="G1132" i="1"/>
  <c r="G1123" i="1"/>
  <c r="G1114" i="1"/>
  <c r="G1115" i="1"/>
  <c r="G1116" i="1"/>
  <c r="G1117" i="1"/>
  <c r="G1118" i="1"/>
  <c r="G1119" i="1"/>
  <c r="G1120" i="1"/>
  <c r="G1121" i="1"/>
  <c r="G1122" i="1"/>
  <c r="G1113" i="1"/>
  <c r="G1104" i="1"/>
  <c r="G1105" i="1"/>
  <c r="G1106" i="1"/>
  <c r="G1107" i="1"/>
  <c r="G1108" i="1"/>
  <c r="G1109" i="1"/>
  <c r="G1110" i="1"/>
  <c r="G1111" i="1"/>
  <c r="G1112" i="1"/>
  <c r="G1103" i="1"/>
  <c r="G1094" i="1"/>
  <c r="G1095" i="1"/>
  <c r="G1096" i="1"/>
  <c r="G1097" i="1"/>
  <c r="G1098" i="1"/>
  <c r="G1099" i="1"/>
  <c r="G1100" i="1"/>
  <c r="G1101" i="1"/>
  <c r="G1102" i="1"/>
  <c r="G1093" i="1"/>
  <c r="G1084" i="1"/>
  <c r="G1085" i="1"/>
  <c r="G1086" i="1"/>
  <c r="G1087" i="1"/>
  <c r="G1088" i="1"/>
  <c r="G1089" i="1"/>
  <c r="G1090" i="1"/>
  <c r="G1091" i="1"/>
  <c r="G1092" i="1"/>
  <c r="G1083" i="1"/>
  <c r="G1074" i="1"/>
  <c r="G1075" i="1"/>
  <c r="G1076" i="1"/>
  <c r="G1077" i="1"/>
  <c r="G1078" i="1"/>
  <c r="G1079" i="1"/>
  <c r="G1080" i="1"/>
  <c r="G1081" i="1"/>
  <c r="G1082" i="1"/>
  <c r="G1073" i="1"/>
  <c r="G1064" i="1"/>
  <c r="G1065" i="1"/>
  <c r="G1066" i="1"/>
  <c r="G1067" i="1"/>
  <c r="G1068" i="1"/>
  <c r="G1069" i="1"/>
  <c r="G1070" i="1"/>
  <c r="G1071" i="1"/>
  <c r="G1072" i="1"/>
  <c r="G1063" i="1"/>
  <c r="G1054" i="1"/>
  <c r="G1055" i="1"/>
  <c r="G1056" i="1"/>
  <c r="G1057" i="1"/>
  <c r="G1058" i="1"/>
  <c r="G1059" i="1"/>
  <c r="G1060" i="1"/>
  <c r="G1061" i="1"/>
  <c r="G1062" i="1"/>
  <c r="G1053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054" i="1"/>
  <c r="H1054" i="1"/>
  <c r="I1054" i="1"/>
  <c r="E1053" i="1"/>
  <c r="H1053" i="1"/>
  <c r="I1053" i="1"/>
  <c r="G1044" i="1"/>
  <c r="G1045" i="1"/>
  <c r="G1046" i="1"/>
  <c r="G1047" i="1"/>
  <c r="G1048" i="1"/>
  <c r="G1049" i="1"/>
  <c r="G1050" i="1"/>
  <c r="G1051" i="1"/>
  <c r="G1052" i="1"/>
  <c r="G1043" i="1"/>
  <c r="G1034" i="1"/>
  <c r="G1035" i="1"/>
  <c r="G1036" i="1"/>
  <c r="G1037" i="1"/>
  <c r="G1038" i="1"/>
  <c r="G1039" i="1"/>
  <c r="G1040" i="1"/>
  <c r="G1041" i="1"/>
  <c r="G1042" i="1"/>
  <c r="G1033" i="1"/>
  <c r="G1024" i="1"/>
  <c r="G1025" i="1"/>
  <c r="G1026" i="1"/>
  <c r="G1027" i="1"/>
  <c r="G1028" i="1"/>
  <c r="G1029" i="1"/>
  <c r="G1030" i="1"/>
  <c r="G1031" i="1"/>
  <c r="G1032" i="1"/>
  <c r="G1023" i="1"/>
  <c r="G1014" i="1"/>
  <c r="G1015" i="1"/>
  <c r="G1016" i="1"/>
  <c r="G1017" i="1"/>
  <c r="G1018" i="1"/>
  <c r="G1019" i="1"/>
  <c r="G1020" i="1"/>
  <c r="G1021" i="1"/>
  <c r="G1022" i="1"/>
  <c r="G1013" i="1"/>
  <c r="G1004" i="1"/>
  <c r="G1005" i="1"/>
  <c r="G1006" i="1"/>
  <c r="G1007" i="1"/>
  <c r="G1008" i="1"/>
  <c r="G1009" i="1"/>
  <c r="G1010" i="1"/>
  <c r="G1011" i="1"/>
  <c r="G1012" i="1"/>
  <c r="G1003" i="1"/>
  <c r="G994" i="1"/>
  <c r="G995" i="1"/>
  <c r="G996" i="1"/>
  <c r="G997" i="1"/>
  <c r="G998" i="1"/>
  <c r="G999" i="1"/>
  <c r="G1000" i="1"/>
  <c r="G1001" i="1"/>
  <c r="G1002" i="1"/>
  <c r="G993" i="1"/>
  <c r="G984" i="1"/>
  <c r="G985" i="1"/>
  <c r="G986" i="1"/>
  <c r="G987" i="1"/>
  <c r="G988" i="1"/>
  <c r="G989" i="1"/>
  <c r="G990" i="1"/>
  <c r="G991" i="1"/>
  <c r="G992" i="1"/>
  <c r="G983" i="1"/>
  <c r="G974" i="1"/>
  <c r="G975" i="1"/>
  <c r="G976" i="1"/>
  <c r="G977" i="1"/>
  <c r="G978" i="1"/>
  <c r="G979" i="1"/>
  <c r="G980" i="1"/>
  <c r="G981" i="1"/>
  <c r="G982" i="1"/>
  <c r="G973" i="1"/>
  <c r="G964" i="1"/>
  <c r="G965" i="1"/>
  <c r="G966" i="1"/>
  <c r="G967" i="1"/>
  <c r="G968" i="1"/>
  <c r="G969" i="1"/>
  <c r="G970" i="1"/>
  <c r="G971" i="1"/>
  <c r="G972" i="1"/>
  <c r="G963" i="1"/>
  <c r="G954" i="1"/>
  <c r="G955" i="1"/>
  <c r="G956" i="1"/>
  <c r="G957" i="1"/>
  <c r="G958" i="1"/>
  <c r="G959" i="1"/>
  <c r="G960" i="1"/>
  <c r="G961" i="1"/>
  <c r="G962" i="1"/>
  <c r="G953" i="1"/>
  <c r="E953" i="1"/>
  <c r="H953" i="1"/>
  <c r="I953" i="1"/>
  <c r="E954" i="1"/>
  <c r="H954" i="1"/>
  <c r="I954" i="1"/>
  <c r="E955" i="1"/>
  <c r="H955" i="1"/>
  <c r="I955" i="1"/>
  <c r="E956" i="1"/>
  <c r="H956" i="1"/>
  <c r="I956" i="1"/>
  <c r="E957" i="1"/>
  <c r="H957" i="1"/>
  <c r="I957" i="1"/>
  <c r="E958" i="1"/>
  <c r="H958" i="1"/>
  <c r="I958" i="1"/>
  <c r="E959" i="1"/>
  <c r="H959" i="1"/>
  <c r="I959" i="1"/>
  <c r="E960" i="1"/>
  <c r="H960" i="1"/>
  <c r="I960" i="1"/>
  <c r="E961" i="1"/>
  <c r="H961" i="1"/>
  <c r="I961" i="1"/>
  <c r="E962" i="1"/>
  <c r="H962" i="1"/>
  <c r="I962" i="1"/>
  <c r="E963" i="1"/>
  <c r="H963" i="1"/>
  <c r="I963" i="1"/>
  <c r="E964" i="1"/>
  <c r="H964" i="1"/>
  <c r="I964" i="1"/>
  <c r="E965" i="1"/>
  <c r="H965" i="1"/>
  <c r="I965" i="1"/>
  <c r="E966" i="1"/>
  <c r="H966" i="1"/>
  <c r="I966" i="1"/>
  <c r="E967" i="1"/>
  <c r="H967" i="1"/>
  <c r="I967" i="1"/>
  <c r="E968" i="1"/>
  <c r="H968" i="1"/>
  <c r="I968" i="1"/>
  <c r="E969" i="1"/>
  <c r="H969" i="1"/>
  <c r="I969" i="1"/>
  <c r="E970" i="1"/>
  <c r="H970" i="1"/>
  <c r="I970" i="1"/>
  <c r="E971" i="1"/>
  <c r="H971" i="1"/>
  <c r="I971" i="1"/>
  <c r="E972" i="1"/>
  <c r="H972" i="1"/>
  <c r="I972" i="1"/>
  <c r="E973" i="1"/>
  <c r="H973" i="1"/>
  <c r="I973" i="1"/>
  <c r="E974" i="1"/>
  <c r="H974" i="1"/>
  <c r="I974" i="1"/>
  <c r="E975" i="1"/>
  <c r="H975" i="1"/>
  <c r="I975" i="1"/>
  <c r="E976" i="1"/>
  <c r="H976" i="1"/>
  <c r="I976" i="1"/>
  <c r="E977" i="1"/>
  <c r="H977" i="1"/>
  <c r="I977" i="1"/>
  <c r="E978" i="1"/>
  <c r="H978" i="1"/>
  <c r="I978" i="1"/>
  <c r="E979" i="1"/>
  <c r="H979" i="1"/>
  <c r="I979" i="1"/>
  <c r="E980" i="1"/>
  <c r="H980" i="1"/>
  <c r="I980" i="1"/>
  <c r="E981" i="1"/>
  <c r="H981" i="1"/>
  <c r="I981" i="1"/>
  <c r="E982" i="1"/>
  <c r="H982" i="1"/>
  <c r="I982" i="1"/>
  <c r="E983" i="1"/>
  <c r="H983" i="1"/>
  <c r="I983" i="1"/>
  <c r="E984" i="1"/>
  <c r="H984" i="1"/>
  <c r="I984" i="1"/>
  <c r="E985" i="1"/>
  <c r="H985" i="1"/>
  <c r="I985" i="1"/>
  <c r="E986" i="1"/>
  <c r="H986" i="1"/>
  <c r="I986" i="1"/>
  <c r="E987" i="1"/>
  <c r="H987" i="1"/>
  <c r="I987" i="1"/>
  <c r="E988" i="1"/>
  <c r="H988" i="1"/>
  <c r="I988" i="1"/>
  <c r="E989" i="1"/>
  <c r="H989" i="1"/>
  <c r="I989" i="1"/>
  <c r="E990" i="1"/>
  <c r="H990" i="1"/>
  <c r="I990" i="1"/>
  <c r="E991" i="1"/>
  <c r="H991" i="1"/>
  <c r="I991" i="1"/>
  <c r="E992" i="1"/>
  <c r="H992" i="1"/>
  <c r="I992" i="1"/>
  <c r="E993" i="1"/>
  <c r="H993" i="1"/>
  <c r="I993" i="1"/>
  <c r="E994" i="1"/>
  <c r="H994" i="1"/>
  <c r="I994" i="1"/>
  <c r="E995" i="1"/>
  <c r="H995" i="1"/>
  <c r="I995" i="1"/>
  <c r="E996" i="1"/>
  <c r="H996" i="1"/>
  <c r="I996" i="1"/>
  <c r="E997" i="1"/>
  <c r="H997" i="1"/>
  <c r="I997" i="1"/>
  <c r="E998" i="1"/>
  <c r="H998" i="1"/>
  <c r="I998" i="1"/>
  <c r="E999" i="1"/>
  <c r="H999" i="1"/>
  <c r="I999" i="1"/>
  <c r="E1000" i="1"/>
  <c r="H1000" i="1"/>
  <c r="I1000" i="1"/>
  <c r="E1001" i="1"/>
  <c r="H1001" i="1"/>
  <c r="I1001" i="1"/>
  <c r="E1002" i="1"/>
  <c r="H1002" i="1"/>
  <c r="I1002" i="1"/>
  <c r="E1003" i="1"/>
  <c r="H1003" i="1"/>
  <c r="I1003" i="1"/>
  <c r="E1004" i="1"/>
  <c r="H1004" i="1"/>
  <c r="I1004" i="1"/>
  <c r="E1005" i="1"/>
  <c r="H1005" i="1"/>
  <c r="I1005" i="1"/>
  <c r="E1006" i="1"/>
  <c r="H1006" i="1"/>
  <c r="I1006" i="1"/>
  <c r="E1007" i="1"/>
  <c r="H1007" i="1"/>
  <c r="I1007" i="1"/>
  <c r="E1008" i="1"/>
  <c r="H1008" i="1"/>
  <c r="I1008" i="1"/>
  <c r="E1009" i="1"/>
  <c r="H1009" i="1"/>
  <c r="I1009" i="1"/>
  <c r="E1010" i="1"/>
  <c r="H1010" i="1"/>
  <c r="I1010" i="1"/>
  <c r="E1011" i="1"/>
  <c r="H1011" i="1"/>
  <c r="I1011" i="1"/>
  <c r="E1012" i="1"/>
  <c r="H1012" i="1"/>
  <c r="I1012" i="1"/>
  <c r="E1013" i="1"/>
  <c r="H1013" i="1"/>
  <c r="I1013" i="1"/>
  <c r="E1014" i="1"/>
  <c r="H1014" i="1"/>
  <c r="I1014" i="1"/>
  <c r="E1015" i="1"/>
  <c r="H1015" i="1"/>
  <c r="I1015" i="1"/>
  <c r="E1016" i="1"/>
  <c r="H1016" i="1"/>
  <c r="I1016" i="1"/>
  <c r="E1017" i="1"/>
  <c r="H1017" i="1"/>
  <c r="I1017" i="1"/>
  <c r="E1018" i="1"/>
  <c r="H1018" i="1"/>
  <c r="I1018" i="1"/>
  <c r="E1019" i="1"/>
  <c r="H1019" i="1"/>
  <c r="I1019" i="1"/>
  <c r="E1020" i="1"/>
  <c r="H1020" i="1"/>
  <c r="I1020" i="1"/>
  <c r="E1021" i="1"/>
  <c r="H1021" i="1"/>
  <c r="I1021" i="1"/>
  <c r="E1022" i="1"/>
  <c r="H1022" i="1"/>
  <c r="I1022" i="1"/>
  <c r="E1023" i="1"/>
  <c r="H1023" i="1"/>
  <c r="I1023" i="1"/>
  <c r="E1024" i="1"/>
  <c r="H1024" i="1"/>
  <c r="I1024" i="1"/>
  <c r="E1025" i="1"/>
  <c r="H1025" i="1"/>
  <c r="I1025" i="1"/>
  <c r="E1026" i="1"/>
  <c r="H1026" i="1"/>
  <c r="I1026" i="1"/>
  <c r="E1027" i="1"/>
  <c r="H1027" i="1"/>
  <c r="I1027" i="1"/>
  <c r="E1028" i="1"/>
  <c r="H1028" i="1"/>
  <c r="I1028" i="1"/>
  <c r="E1029" i="1"/>
  <c r="H1029" i="1"/>
  <c r="I1029" i="1"/>
  <c r="E1030" i="1"/>
  <c r="H1030" i="1"/>
  <c r="I1030" i="1"/>
  <c r="E1031" i="1"/>
  <c r="H1031" i="1"/>
  <c r="I1031" i="1"/>
  <c r="E1032" i="1"/>
  <c r="H1032" i="1"/>
  <c r="I1032" i="1"/>
  <c r="E1033" i="1"/>
  <c r="H1033" i="1"/>
  <c r="I1033" i="1"/>
  <c r="E1034" i="1"/>
  <c r="H1034" i="1"/>
  <c r="I1034" i="1"/>
  <c r="E1035" i="1"/>
  <c r="H1035" i="1"/>
  <c r="I1035" i="1"/>
  <c r="E1036" i="1"/>
  <c r="H1036" i="1"/>
  <c r="I1036" i="1"/>
  <c r="E1037" i="1"/>
  <c r="H1037" i="1"/>
  <c r="I1037" i="1"/>
  <c r="E1038" i="1"/>
  <c r="H1038" i="1"/>
  <c r="I1038" i="1"/>
  <c r="E1039" i="1"/>
  <c r="H1039" i="1"/>
  <c r="I1039" i="1"/>
  <c r="E1040" i="1"/>
  <c r="H1040" i="1"/>
  <c r="I1040" i="1"/>
  <c r="E1041" i="1"/>
  <c r="H1041" i="1"/>
  <c r="I1041" i="1"/>
  <c r="E1042" i="1"/>
  <c r="H1042" i="1"/>
  <c r="I1042" i="1"/>
  <c r="E1043" i="1"/>
  <c r="H1043" i="1"/>
  <c r="I1043" i="1"/>
  <c r="E1044" i="1"/>
  <c r="H1044" i="1"/>
  <c r="I1044" i="1"/>
  <c r="E1045" i="1"/>
  <c r="H1045" i="1"/>
  <c r="I1045" i="1"/>
  <c r="E1046" i="1"/>
  <c r="H1046" i="1"/>
  <c r="I1046" i="1"/>
  <c r="E1047" i="1"/>
  <c r="H1047" i="1"/>
  <c r="I1047" i="1"/>
  <c r="E1048" i="1"/>
  <c r="H1048" i="1"/>
  <c r="I1048" i="1"/>
  <c r="E1049" i="1"/>
  <c r="H1049" i="1"/>
  <c r="I1049" i="1"/>
  <c r="E1050" i="1"/>
  <c r="H1050" i="1"/>
  <c r="I1050" i="1"/>
  <c r="E1051" i="1"/>
  <c r="H1051" i="1"/>
  <c r="I1051" i="1"/>
  <c r="E1052" i="1"/>
  <c r="H1052" i="1"/>
  <c r="I1052" i="1"/>
  <c r="G944" i="1"/>
  <c r="G945" i="1"/>
  <c r="G946" i="1"/>
  <c r="G947" i="1"/>
  <c r="G948" i="1"/>
  <c r="G949" i="1"/>
  <c r="G950" i="1"/>
  <c r="G951" i="1"/>
  <c r="G952" i="1"/>
  <c r="G943" i="1"/>
  <c r="G934" i="1"/>
  <c r="G935" i="1"/>
  <c r="G936" i="1"/>
  <c r="G937" i="1"/>
  <c r="G938" i="1"/>
  <c r="G939" i="1"/>
  <c r="G940" i="1"/>
  <c r="G941" i="1"/>
  <c r="G942" i="1"/>
  <c r="G933" i="1"/>
  <c r="G924" i="1"/>
  <c r="G925" i="1"/>
  <c r="G926" i="1"/>
  <c r="G927" i="1"/>
  <c r="G928" i="1"/>
  <c r="G929" i="1"/>
  <c r="G930" i="1"/>
  <c r="G931" i="1"/>
  <c r="G932" i="1"/>
  <c r="G923" i="1"/>
  <c r="G914" i="1"/>
  <c r="G915" i="1"/>
  <c r="G916" i="1"/>
  <c r="G917" i="1"/>
  <c r="G918" i="1"/>
  <c r="G919" i="1"/>
  <c r="G920" i="1"/>
  <c r="G921" i="1"/>
  <c r="G922" i="1"/>
  <c r="G913" i="1"/>
  <c r="G904" i="1"/>
  <c r="G905" i="1"/>
  <c r="G906" i="1"/>
  <c r="G907" i="1"/>
  <c r="G908" i="1"/>
  <c r="G909" i="1"/>
  <c r="G910" i="1"/>
  <c r="G911" i="1"/>
  <c r="G912" i="1"/>
  <c r="G903" i="1"/>
  <c r="G894" i="1"/>
  <c r="G895" i="1"/>
  <c r="G896" i="1"/>
  <c r="G897" i="1"/>
  <c r="G898" i="1"/>
  <c r="G899" i="1"/>
  <c r="G900" i="1"/>
  <c r="G901" i="1"/>
  <c r="G902" i="1"/>
  <c r="G893" i="1"/>
  <c r="G884" i="1"/>
  <c r="G885" i="1"/>
  <c r="G886" i="1"/>
  <c r="G887" i="1"/>
  <c r="G888" i="1"/>
  <c r="G889" i="1"/>
  <c r="G890" i="1"/>
  <c r="G891" i="1"/>
  <c r="G892" i="1"/>
  <c r="G883" i="1"/>
  <c r="G874" i="1"/>
  <c r="G875" i="1"/>
  <c r="G876" i="1"/>
  <c r="G877" i="1"/>
  <c r="G878" i="1"/>
  <c r="G879" i="1"/>
  <c r="G880" i="1"/>
  <c r="G881" i="1"/>
  <c r="G882" i="1"/>
  <c r="G873" i="1"/>
  <c r="G864" i="1"/>
  <c r="G865" i="1"/>
  <c r="G866" i="1"/>
  <c r="G867" i="1"/>
  <c r="G868" i="1"/>
  <c r="G869" i="1"/>
  <c r="G870" i="1"/>
  <c r="G871" i="1"/>
  <c r="G872" i="1"/>
  <c r="G863" i="1"/>
  <c r="G854" i="1"/>
  <c r="G855" i="1"/>
  <c r="G856" i="1"/>
  <c r="G857" i="1"/>
  <c r="G858" i="1"/>
  <c r="G859" i="1"/>
  <c r="G860" i="1"/>
  <c r="G861" i="1"/>
  <c r="G862" i="1"/>
  <c r="G853" i="1"/>
  <c r="E853" i="1"/>
  <c r="H853" i="1"/>
  <c r="I853" i="1"/>
  <c r="E854" i="1"/>
  <c r="H854" i="1"/>
  <c r="I854" i="1"/>
  <c r="E855" i="1"/>
  <c r="H855" i="1"/>
  <c r="I855" i="1"/>
  <c r="E856" i="1"/>
  <c r="H856" i="1"/>
  <c r="I856" i="1"/>
  <c r="E857" i="1"/>
  <c r="H857" i="1"/>
  <c r="I857" i="1"/>
  <c r="E858" i="1"/>
  <c r="H858" i="1"/>
  <c r="I858" i="1"/>
  <c r="E859" i="1"/>
  <c r="H859" i="1"/>
  <c r="I859" i="1"/>
  <c r="E860" i="1"/>
  <c r="H860" i="1"/>
  <c r="I860" i="1"/>
  <c r="E861" i="1"/>
  <c r="H861" i="1"/>
  <c r="I861" i="1"/>
  <c r="E862" i="1"/>
  <c r="H862" i="1"/>
  <c r="I862" i="1"/>
  <c r="E863" i="1"/>
  <c r="H863" i="1"/>
  <c r="I863" i="1"/>
  <c r="E864" i="1"/>
  <c r="H864" i="1"/>
  <c r="I864" i="1"/>
  <c r="E865" i="1"/>
  <c r="H865" i="1"/>
  <c r="I865" i="1"/>
  <c r="E866" i="1"/>
  <c r="H866" i="1"/>
  <c r="I866" i="1"/>
  <c r="E867" i="1"/>
  <c r="H867" i="1"/>
  <c r="I867" i="1"/>
  <c r="E868" i="1"/>
  <c r="H868" i="1"/>
  <c r="I868" i="1"/>
  <c r="E869" i="1"/>
  <c r="H869" i="1"/>
  <c r="I869" i="1"/>
  <c r="E870" i="1"/>
  <c r="H870" i="1"/>
  <c r="I870" i="1"/>
  <c r="E871" i="1"/>
  <c r="H871" i="1"/>
  <c r="I871" i="1"/>
  <c r="E872" i="1"/>
  <c r="H872" i="1"/>
  <c r="I872" i="1"/>
  <c r="E873" i="1"/>
  <c r="H873" i="1"/>
  <c r="I873" i="1"/>
  <c r="E874" i="1"/>
  <c r="H874" i="1"/>
  <c r="I874" i="1"/>
  <c r="E875" i="1"/>
  <c r="H875" i="1"/>
  <c r="I875" i="1"/>
  <c r="E876" i="1"/>
  <c r="H876" i="1"/>
  <c r="I876" i="1"/>
  <c r="E877" i="1"/>
  <c r="H877" i="1"/>
  <c r="I877" i="1"/>
  <c r="E878" i="1"/>
  <c r="H878" i="1"/>
  <c r="I878" i="1"/>
  <c r="E879" i="1"/>
  <c r="H879" i="1"/>
  <c r="I879" i="1"/>
  <c r="E880" i="1"/>
  <c r="H880" i="1"/>
  <c r="I880" i="1"/>
  <c r="E881" i="1"/>
  <c r="H881" i="1"/>
  <c r="I881" i="1"/>
  <c r="E882" i="1"/>
  <c r="H882" i="1"/>
  <c r="I882" i="1"/>
  <c r="E883" i="1"/>
  <c r="H883" i="1"/>
  <c r="I883" i="1"/>
  <c r="E884" i="1"/>
  <c r="H884" i="1"/>
  <c r="I884" i="1"/>
  <c r="E885" i="1"/>
  <c r="H885" i="1"/>
  <c r="I885" i="1"/>
  <c r="E886" i="1"/>
  <c r="H886" i="1"/>
  <c r="I886" i="1"/>
  <c r="E887" i="1"/>
  <c r="H887" i="1"/>
  <c r="I887" i="1"/>
  <c r="E888" i="1"/>
  <c r="H888" i="1"/>
  <c r="I888" i="1"/>
  <c r="E889" i="1"/>
  <c r="H889" i="1"/>
  <c r="I889" i="1"/>
  <c r="E890" i="1"/>
  <c r="H890" i="1"/>
  <c r="I890" i="1"/>
  <c r="E891" i="1"/>
  <c r="H891" i="1"/>
  <c r="I891" i="1"/>
  <c r="E892" i="1"/>
  <c r="H892" i="1"/>
  <c r="I892" i="1"/>
  <c r="E893" i="1"/>
  <c r="H893" i="1"/>
  <c r="I893" i="1"/>
  <c r="E894" i="1"/>
  <c r="H894" i="1"/>
  <c r="I894" i="1"/>
  <c r="E895" i="1"/>
  <c r="H895" i="1"/>
  <c r="I895" i="1"/>
  <c r="E896" i="1"/>
  <c r="H896" i="1"/>
  <c r="I896" i="1"/>
  <c r="E897" i="1"/>
  <c r="H897" i="1"/>
  <c r="I897" i="1"/>
  <c r="E898" i="1"/>
  <c r="H898" i="1"/>
  <c r="I898" i="1"/>
  <c r="E899" i="1"/>
  <c r="H899" i="1"/>
  <c r="I899" i="1"/>
  <c r="E900" i="1"/>
  <c r="H900" i="1"/>
  <c r="I900" i="1"/>
  <c r="E901" i="1"/>
  <c r="H901" i="1"/>
  <c r="I901" i="1"/>
  <c r="E902" i="1"/>
  <c r="H902" i="1"/>
  <c r="I902" i="1"/>
  <c r="E903" i="1"/>
  <c r="H903" i="1"/>
  <c r="I903" i="1"/>
  <c r="E904" i="1"/>
  <c r="H904" i="1"/>
  <c r="I904" i="1"/>
  <c r="E905" i="1"/>
  <c r="H905" i="1"/>
  <c r="I905" i="1"/>
  <c r="E906" i="1"/>
  <c r="H906" i="1"/>
  <c r="I906" i="1"/>
  <c r="E907" i="1"/>
  <c r="H907" i="1"/>
  <c r="I907" i="1"/>
  <c r="E908" i="1"/>
  <c r="H908" i="1"/>
  <c r="I908" i="1"/>
  <c r="E909" i="1"/>
  <c r="H909" i="1"/>
  <c r="I909" i="1"/>
  <c r="E910" i="1"/>
  <c r="H910" i="1"/>
  <c r="I910" i="1"/>
  <c r="E911" i="1"/>
  <c r="H911" i="1"/>
  <c r="I911" i="1"/>
  <c r="E912" i="1"/>
  <c r="H912" i="1"/>
  <c r="I912" i="1"/>
  <c r="E913" i="1"/>
  <c r="H913" i="1"/>
  <c r="I913" i="1"/>
  <c r="E914" i="1"/>
  <c r="H914" i="1"/>
  <c r="I914" i="1"/>
  <c r="E915" i="1"/>
  <c r="H915" i="1"/>
  <c r="I915" i="1"/>
  <c r="E916" i="1"/>
  <c r="H916" i="1"/>
  <c r="I916" i="1"/>
  <c r="E917" i="1"/>
  <c r="H917" i="1"/>
  <c r="I917" i="1"/>
  <c r="E918" i="1"/>
  <c r="H918" i="1"/>
  <c r="I918" i="1"/>
  <c r="E919" i="1"/>
  <c r="H919" i="1"/>
  <c r="I919" i="1"/>
  <c r="E920" i="1"/>
  <c r="H920" i="1"/>
  <c r="I920" i="1"/>
  <c r="E921" i="1"/>
  <c r="H921" i="1"/>
  <c r="I921" i="1"/>
  <c r="E922" i="1"/>
  <c r="H922" i="1"/>
  <c r="I922" i="1"/>
  <c r="E923" i="1"/>
  <c r="H923" i="1"/>
  <c r="I923" i="1"/>
  <c r="E924" i="1"/>
  <c r="H924" i="1"/>
  <c r="I924" i="1"/>
  <c r="E925" i="1"/>
  <c r="H925" i="1"/>
  <c r="I925" i="1"/>
  <c r="E926" i="1"/>
  <c r="H926" i="1"/>
  <c r="I926" i="1"/>
  <c r="E927" i="1"/>
  <c r="H927" i="1"/>
  <c r="I927" i="1"/>
  <c r="E928" i="1"/>
  <c r="H928" i="1"/>
  <c r="I928" i="1"/>
  <c r="E929" i="1"/>
  <c r="H929" i="1"/>
  <c r="I929" i="1"/>
  <c r="E930" i="1"/>
  <c r="H930" i="1"/>
  <c r="I930" i="1"/>
  <c r="E931" i="1"/>
  <c r="H931" i="1"/>
  <c r="I931" i="1"/>
  <c r="E932" i="1"/>
  <c r="H932" i="1"/>
  <c r="I932" i="1"/>
  <c r="E933" i="1"/>
  <c r="H933" i="1"/>
  <c r="I933" i="1"/>
  <c r="E934" i="1"/>
  <c r="H934" i="1"/>
  <c r="I934" i="1"/>
  <c r="E935" i="1"/>
  <c r="H935" i="1"/>
  <c r="I935" i="1"/>
  <c r="E936" i="1"/>
  <c r="H936" i="1"/>
  <c r="I936" i="1"/>
  <c r="E937" i="1"/>
  <c r="H937" i="1"/>
  <c r="I937" i="1"/>
  <c r="E938" i="1"/>
  <c r="H938" i="1"/>
  <c r="I938" i="1"/>
  <c r="E939" i="1"/>
  <c r="H939" i="1"/>
  <c r="I939" i="1"/>
  <c r="E940" i="1"/>
  <c r="H940" i="1"/>
  <c r="I940" i="1"/>
  <c r="E941" i="1"/>
  <c r="H941" i="1"/>
  <c r="I941" i="1"/>
  <c r="E942" i="1"/>
  <c r="H942" i="1"/>
  <c r="I942" i="1"/>
  <c r="E943" i="1"/>
  <c r="H943" i="1"/>
  <c r="I943" i="1"/>
  <c r="E944" i="1"/>
  <c r="H944" i="1"/>
  <c r="I944" i="1"/>
  <c r="E945" i="1"/>
  <c r="H945" i="1"/>
  <c r="I945" i="1"/>
  <c r="E946" i="1"/>
  <c r="H946" i="1"/>
  <c r="I946" i="1"/>
  <c r="E947" i="1"/>
  <c r="H947" i="1"/>
  <c r="I947" i="1"/>
  <c r="E948" i="1"/>
  <c r="H948" i="1"/>
  <c r="I948" i="1"/>
  <c r="E949" i="1"/>
  <c r="H949" i="1"/>
  <c r="I949" i="1"/>
  <c r="E950" i="1"/>
  <c r="H950" i="1"/>
  <c r="I950" i="1"/>
  <c r="E951" i="1"/>
  <c r="H951" i="1"/>
  <c r="I951" i="1"/>
  <c r="E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<sst xmlns="http://schemas.openxmlformats.org/spreadsheetml/2006/main" count="7882" uniqueCount="168">
  <si>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</si>
  <si>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</si>
  <si>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</si>
  <si>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</si>
  <si>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</si>
  <si>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</si>
  <si>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</si>
  <si>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</si>
  <si>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</si>
  <si>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</si>
  <si>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</si>
  <si>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</si>
  <si>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</si>
  <si>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</si>
  <si>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</si>
  <si>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</si>
  <si>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</si>
  <si>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</si>
  <si>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</si>
  <si>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</si>
  <si>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</si>
  <si>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</si>
  <si>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</si>
  <si>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</si>
  <si>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</si>
  <si>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</si>
  <si>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</si>
  <si>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</si>
  <si>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</si>
  <si>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</si>
  <si>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</si>
  <si>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</si>
  <si>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</si>
  <si>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</si>
  <si>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</si>
  <si>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</si>
  <si>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</si>
  <si>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</si>
  <si>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</si>
  <si>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</si>
  <si>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</si>
  <si>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</si>
  <si>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</si>
  <si>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</si>
  <si>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</si>
  <si>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</si>
  <si>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</si>
  <si>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</si>
  <si>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</si>
  <si>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</si>
  <si>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</si>
  <si>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</si>
  <si>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</si>
  <si>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</si>
  <si>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</si>
  <si>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</si>
  <si>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</si>
  <si>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</si>
  <si>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</si>
  <si>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</si>
  <si>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</si>
  <si>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</si>
  <si>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</si>
  <si>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</si>
  <si>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</si>
  <si>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</si>
  <si>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</si>
  <si>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</si>
  <si>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</si>
  <si>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</si>
  <si>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</si>
  <si>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</si>
  <si>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</si>
  <si>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</si>
  <si>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</si>
  <si>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</si>
  <si>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</si>
  <si>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</si>
  <si>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</si>
  <si>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</si>
  <si>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</si>
  <si>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</si>
  <si>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</si>
  <si>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</si>
  <si>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</si>
  <si>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</si>
  <si>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</si>
  <si>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</si>
  <si>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</si>
  <si>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</si>
  <si>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</si>
  <si>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</si>
  <si>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</si>
  <si>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</si>
  <si>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</si>
  <si>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</si>
  <si>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</si>
  <si>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</si>
  <si>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</si>
  <si>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</si>
  <si>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</si>
  <si>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</si>
  <si>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</si>
  <si>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</si>
  <si>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</si>
  <si>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</si>
  <si>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</si>
  <si>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</si>
  <si>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</si>
  <si>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</si>
  <si>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</si>
  <si>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</si>
  <si>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</si>
  <si>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</si>
  <si>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</si>
  <si>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</si>
  <si>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</si>
  <si>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</si>
  <si>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</si>
  <si>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</si>
  <si>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</si>
  <si>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</si>
  <si>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</si>
  <si>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</si>
  <si>
    <t>28-1</t>
  </si>
  <si>
    <t>28-1</t>
    <phoneticPr fontId="1" type="noConversion"/>
  </si>
  <si>
    <t>29-1</t>
  </si>
  <si>
    <t>29-1</t>
    <phoneticPr fontId="1" type="noConversion"/>
  </si>
  <si>
    <t>30-1</t>
  </si>
  <si>
    <t>30-1</t>
    <phoneticPr fontId="1" type="noConversion"/>
  </si>
  <si>
    <t>31-1</t>
  </si>
  <si>
    <t>31-1</t>
    <phoneticPr fontId="1" type="noConversion"/>
  </si>
  <si>
    <t>32-1</t>
  </si>
  <si>
    <t>32-1</t>
    <phoneticPr fontId="1" type="noConversion"/>
  </si>
  <si>
    <t>33-1</t>
  </si>
  <si>
    <t>33-1</t>
    <phoneticPr fontId="1" type="noConversion"/>
  </si>
  <si>
    <t>34-1</t>
  </si>
  <si>
    <t>34-1</t>
    <phoneticPr fontId="1" type="noConversion"/>
  </si>
  <si>
    <t>35-1</t>
  </si>
  <si>
    <t>35-1</t>
    <phoneticPr fontId="1" type="noConversion"/>
  </si>
  <si>
    <t>36-1</t>
  </si>
  <si>
    <t>36-1</t>
    <phoneticPr fontId="1" type="noConversion"/>
  </si>
  <si>
    <t>37-1</t>
  </si>
  <si>
    <t>37-1</t>
    <phoneticPr fontId="1" type="noConversion"/>
  </si>
  <si>
    <t>38-1</t>
  </si>
  <si>
    <t>38-1</t>
    <phoneticPr fontId="1" type="noConversion"/>
  </si>
  <si>
    <t>39-1</t>
  </si>
  <si>
    <t>39-1</t>
    <phoneticPr fontId="1" type="noConversion"/>
  </si>
  <si>
    <t>40-1</t>
  </si>
  <si>
    <t>40-1</t>
    <phoneticPr fontId="1" type="noConversion"/>
  </si>
  <si>
    <t>41-1</t>
  </si>
  <si>
    <t>41-1</t>
    <phoneticPr fontId="1" type="noConversion"/>
  </si>
  <si>
    <t>42-1</t>
  </si>
  <si>
    <t>42-1</t>
    <phoneticPr fontId="1" type="noConversion"/>
  </si>
  <si>
    <t>43-1</t>
  </si>
  <si>
    <t>43-1</t>
    <phoneticPr fontId="1" type="noConversion"/>
  </si>
  <si>
    <t>44-1</t>
  </si>
  <si>
    <t>44-1</t>
    <phoneticPr fontId="1" type="noConversion"/>
  </si>
  <si>
    <t>45-1</t>
  </si>
  <si>
    <t>45-1</t>
    <phoneticPr fontId="1" type="noConversion"/>
  </si>
  <si>
    <t>46-1</t>
  </si>
  <si>
    <t>46-1</t>
    <phoneticPr fontId="1" type="noConversion"/>
  </si>
  <si>
    <t>47-1</t>
  </si>
  <si>
    <t>47-1</t>
    <phoneticPr fontId="1" type="noConversion"/>
  </si>
  <si>
    <t>48-1</t>
  </si>
  <si>
    <t>48-1</t>
    <phoneticPr fontId="1" type="noConversion"/>
  </si>
  <si>
    <t>49-1</t>
  </si>
  <si>
    <t>49-1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</si>
</sst>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3002"/>
  <sheetViews>
    <sheetView tabSelected="1" zoomScaleNormal="100" workbookViewId="0">
      <pane ySplit="1" topLeftCell="A2965" activePane="bottomLeft" state="frozen"/>
      <selection pane="bottomLeft" activeCell="G3013" sqref="G3013"/>
    </sheetView>
  </sheetViews>
  <sheetFormatPr defaultRowHeight="16.5" x14ac:dyDescent="0.3"/>
  <cols>
    <col min="1" max="1" width="9.375" bestFit="1" customWidth="1"/>
    <col min="2" max="2" width="13.875" customWidth="1"/>
    <col min="3" max="3" width="13.25" customWidth="1"/>
    <col min="4" max="4" width="11.125" customWidth="1"/>
    <col min="5" max="5" width="13.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37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37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25" bestFit="1" customWidth="1"/>
    <col min="22" max="22" width="12.875" customWidth="1"/>
    <col min="23" max="23" width="9.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>A853^7.66+A853^4+100*A853+100</f>
        <v>2.7749836603584481E+22</v>
      </c>
      <c r="H853" s="22">
        <f t="shared" ref="H853:H916" si="204">A853^2.14+50+50*A853</f>
        <v>1904898.3504264634</v>
      </c>
      <c r="I853" s="22">
        <f t="shared" ref="I853:I916" si="205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ref="G854:G862" si="206">A854^7.66+A854^4+100*A854+100</f>
        <v>2.8000597315845005E+22</v>
      </c>
      <c r="H854" s="22">
        <f t="shared" si="204"/>
        <v>1909634.5877748791</v>
      </c>
      <c r="I854" s="22">
        <f t="shared" si="205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6"/>
        <v>2.8253325880050068E+22</v>
      </c>
      <c r="H855" s="22">
        <f t="shared" si="204"/>
        <v>1914377.0996383028</v>
      </c>
      <c r="I855" s="22">
        <f t="shared" si="205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6"/>
        <v>2.8508035404806383E+22</v>
      </c>
      <c r="H856" s="22">
        <f t="shared" si="204"/>
        <v>1919125.8870472303</v>
      </c>
      <c r="I856" s="22">
        <f t="shared" si="205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6"/>
        <v>2.876473907053018E+22</v>
      </c>
      <c r="H857" s="22">
        <f t="shared" si="204"/>
        <v>1923880.9510311203</v>
      </c>
      <c r="I857" s="22">
        <f t="shared" si="205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6"/>
        <v>2.9023450129755995E+22</v>
      </c>
      <c r="H858" s="22">
        <f t="shared" si="204"/>
        <v>1928642.2926184167</v>
      </c>
      <c r="I858" s="22">
        <f t="shared" si="205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6"/>
        <v>2.9284181907445054E+22</v>
      </c>
      <c r="H859" s="22">
        <f t="shared" si="204"/>
        <v>1933409.9128365074</v>
      </c>
      <c r="I859" s="22">
        <f t="shared" si="205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6"/>
        <v>2.954694780129648E+22</v>
      </c>
      <c r="H860" s="22">
        <f t="shared" si="204"/>
        <v>1938183.8127117581</v>
      </c>
      <c r="I860" s="22">
        <f t="shared" si="205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6"/>
        <v>2.9811761282059008E+22</v>
      </c>
      <c r="H861" s="22">
        <f t="shared" si="204"/>
        <v>1942963.9932694952</v>
      </c>
      <c r="I861" s="22">
        <f t="shared" si="205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6"/>
        <v>3.0078635893842839E+22</v>
      </c>
      <c r="H862" s="22">
        <f t="shared" si="204"/>
        <v>1947750.4555340391</v>
      </c>
      <c r="I862" s="22">
        <f t="shared" si="205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>A863^7.67+A863^4+100*A863+100</f>
        <v>3.2469393140978444E+22</v>
      </c>
      <c r="H863" s="22">
        <f t="shared" si="204"/>
        <v>1952543.2005286601</v>
      </c>
      <c r="I863" s="22">
        <f t="shared" si="205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ref="G864:G872" si="207">A864^7.67+A864^4+100*A864+100</f>
        <v>3.2759761316343194E+22</v>
      </c>
      <c r="H864" s="22">
        <f t="shared" si="204"/>
        <v>1957342.229275621</v>
      </c>
      <c r="I864" s="22">
        <f t="shared" si="205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7"/>
        <v>3.3052385022107577E+22</v>
      </c>
      <c r="H865" s="22">
        <f t="shared" si="204"/>
        <v>1962147.5427961636</v>
      </c>
      <c r="I865" s="22">
        <f t="shared" si="205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7"/>
        <v>3.3347279134763013E+22</v>
      </c>
      <c r="H866" s="22">
        <f t="shared" si="204"/>
        <v>1966959.1421105047</v>
      </c>
      <c r="I866" s="22">
        <f t="shared" si="205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7"/>
        <v>3.3644458611521394E+22</v>
      </c>
      <c r="H867" s="22">
        <f t="shared" si="204"/>
        <v>1971777.0282378497</v>
      </c>
      <c r="I867" s="22">
        <f t="shared" si="205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7"/>
        <v>3.3943938490658196E+22</v>
      </c>
      <c r="H868" s="22">
        <f t="shared" si="204"/>
        <v>1976601.2021963915</v>
      </c>
      <c r="I868" s="22">
        <f t="shared" si="205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7"/>
        <v>3.424573389185786E+22</v>
      </c>
      <c r="H869" s="22">
        <f t="shared" si="204"/>
        <v>1981431.6650033018</v>
      </c>
      <c r="I869" s="22">
        <f t="shared" si="205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7"/>
        <v>3.4549860016559724E+22</v>
      </c>
      <c r="H870" s="22">
        <f t="shared" si="204"/>
        <v>1986268.4176747559</v>
      </c>
      <c r="I870" s="22">
        <f t="shared" si="205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7"/>
        <v>3.4856332148303957E+22</v>
      </c>
      <c r="H871" s="22">
        <f t="shared" si="204"/>
        <v>1991111.4612259099</v>
      </c>
      <c r="I871" s="22">
        <f t="shared" si="205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7"/>
        <v>3.5165165653081947E+22</v>
      </c>
      <c r="H872" s="22">
        <f t="shared" si="204"/>
        <v>1995960.7966709211</v>
      </c>
      <c r="I872" s="22">
        <f t="shared" si="205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>A873^7.68+A873^4+100*A873+100</f>
        <v>3.7961156113156442E+22</v>
      </c>
      <c r="H873" s="22">
        <f t="shared" si="204"/>
        <v>2000816.4250229446</v>
      </c>
      <c r="I873" s="22">
        <f t="shared" si="205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ref="G874:G882" si="208">A874^7.68+A874^4+100*A874+100</f>
        <v>3.8297163092874345E+22</v>
      </c>
      <c r="H874" s="22">
        <f t="shared" si="204"/>
        <v>2005678.3472941311</v>
      </c>
      <c r="I874" s="22">
        <f t="shared" si="205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8"/>
        <v>3.8635753954030538E+22</v>
      </c>
      <c r="H875" s="22">
        <f t="shared" si="204"/>
        <v>2010546.5644956299</v>
      </c>
      <c r="I875" s="22">
        <f t="shared" si="205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8"/>
        <v>3.8976945572624204E+22</v>
      </c>
      <c r="H876" s="22">
        <f t="shared" si="204"/>
        <v>2015421.0776376035</v>
      </c>
      <c r="I876" s="22">
        <f t="shared" si="205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8"/>
        <v>3.9320754915365592E+22</v>
      </c>
      <c r="H877" s="22">
        <f t="shared" si="204"/>
        <v>2020301.8877292075</v>
      </c>
      <c r="I877" s="22">
        <f t="shared" si="205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8"/>
        <v>3.9667199040061169E+22</v>
      </c>
      <c r="H878" s="22">
        <f t="shared" si="204"/>
        <v>2025188.9957786144</v>
      </c>
      <c r="I878" s="22">
        <f t="shared" si="205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8"/>
        <v>4.0016295095995665E+22</v>
      </c>
      <c r="H879" s="22">
        <f t="shared" si="204"/>
        <v>2030082.4027930035</v>
      </c>
      <c r="I879" s="22">
        <f t="shared" si="205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8"/>
        <v>4.0368060324319184E+22</v>
      </c>
      <c r="H880" s="22">
        <f t="shared" si="204"/>
        <v>2034982.1097785621</v>
      </c>
      <c r="I880" s="22">
        <f t="shared" si="205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8"/>
        <v>4.0722512058432291E+22</v>
      </c>
      <c r="H881" s="22">
        <f t="shared" si="204"/>
        <v>2039888.1177404919</v>
      </c>
      <c r="I881" s="22">
        <f t="shared" si="205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8"/>
        <v>4.1079667724374308E+22</v>
      </c>
      <c r="H882" s="22">
        <f t="shared" si="204"/>
        <v>2044800.4276830223</v>
      </c>
      <c r="I882" s="22">
        <f t="shared" si="205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>A883^7.69+A883^4+100*A883+100</f>
        <v>4.4347050017375654E+22</v>
      </c>
      <c r="H883" s="22">
        <f t="shared" si="204"/>
        <v>2049719.0406093844</v>
      </c>
      <c r="I883" s="22">
        <f t="shared" si="205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ref="G884:G892" si="209">A884^7.69+A884^4+100*A884+100</f>
        <v>4.4735615773963517E+22</v>
      </c>
      <c r="H884" s="22">
        <f t="shared" si="204"/>
        <v>2054643.9575218372</v>
      </c>
      <c r="I884" s="22">
        <f t="shared" si="205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9"/>
        <v>4.5127140019480591E+22</v>
      </c>
      <c r="H885" s="22">
        <f t="shared" si="204"/>
        <v>2059575.1794216568</v>
      </c>
      <c r="I885" s="22">
        <f t="shared" si="205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9"/>
        <v>4.5521641890666164E+22</v>
      </c>
      <c r="H886" s="22">
        <f t="shared" si="204"/>
        <v>2064512.707309156</v>
      </c>
      <c r="I886" s="22">
        <f t="shared" si="205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9"/>
        <v>4.5919140626173446E+22</v>
      </c>
      <c r="H887" s="22">
        <f t="shared" si="204"/>
        <v>2069456.54218366</v>
      </c>
      <c r="I887" s="22">
        <f t="shared" si="205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9"/>
        <v>4.6319655566996589E+22</v>
      </c>
      <c r="H888" s="22">
        <f t="shared" si="204"/>
        <v>2074406.6850435289</v>
      </c>
      <c r="I888" s="22">
        <f t="shared" si="205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9"/>
        <v>4.6723206156896289E+22</v>
      </c>
      <c r="H889" s="22">
        <f t="shared" si="204"/>
        <v>2079363.1368861462</v>
      </c>
      <c r="I889" s="22">
        <f t="shared" si="205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9"/>
        <v>4.7129811942832964E+22</v>
      </c>
      <c r="H890" s="22">
        <f t="shared" si="204"/>
        <v>2084325.8987079458</v>
      </c>
      <c r="I890" s="22">
        <f t="shared" si="205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9"/>
        <v>4.7539492575393389E+22</v>
      </c>
      <c r="H891" s="22">
        <f t="shared" si="204"/>
        <v>2089294.9715043725</v>
      </c>
      <c r="I891" s="22">
        <f t="shared" si="205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9"/>
        <v>4.795226780922443E+22</v>
      </c>
      <c r="H892" s="22">
        <f t="shared" si="204"/>
        <v>2094270.3562699207</v>
      </c>
      <c r="I892" s="22">
        <f t="shared" si="205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>A893^7.7+A893^4+100*A893+100</f>
        <v>5.1767634566188181E+22</v>
      </c>
      <c r="H893" s="22">
        <f t="shared" si="204"/>
        <v>2099252.053998122</v>
      </c>
      <c r="I893" s="22">
        <f t="shared" si="205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ref="G894:G902" si="210">A894^7.7+A894^4+100*A894+100</f>
        <v>5.2216694825720566E+22</v>
      </c>
      <c r="H894" s="22">
        <f t="shared" si="204"/>
        <v>2104240.0656815534</v>
      </c>
      <c r="I894" s="22">
        <f t="shared" si="205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10"/>
        <v>5.2669140769215097E+22</v>
      </c>
      <c r="H895" s="22">
        <f t="shared" si="204"/>
        <v>2109234.392311817</v>
      </c>
      <c r="I895" s="22">
        <f t="shared" si="205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10"/>
        <v>5.3124994088704089E+22</v>
      </c>
      <c r="H896" s="22">
        <f t="shared" si="204"/>
        <v>2114235.0348795773</v>
      </c>
      <c r="I896" s="22">
        <f t="shared" si="205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10"/>
        <v>5.3584276590688425E+22</v>
      </c>
      <c r="H897" s="22">
        <f t="shared" si="204"/>
        <v>2119241.9943745411</v>
      </c>
      <c r="I897" s="22">
        <f t="shared" si="205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10"/>
        <v>5.4047010196612633E+22</v>
      </c>
      <c r="H898" s="22">
        <f t="shared" si="204"/>
        <v>2124255.2717854548</v>
      </c>
      <c r="I898" s="22">
        <f t="shared" si="205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10"/>
        <v>5.4513216943343888E+22</v>
      </c>
      <c r="H899" s="22">
        <f t="shared" si="204"/>
        <v>2129274.8681001253</v>
      </c>
      <c r="I899" s="22">
        <f t="shared" si="205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10"/>
        <v>5.4982918983646695E+22</v>
      </c>
      <c r="H900" s="22">
        <f t="shared" si="204"/>
        <v>2134300.7843054105</v>
      </c>
      <c r="I900" s="22">
        <f t="shared" si="205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10"/>
        <v>5.5456138586663466E+22</v>
      </c>
      <c r="H901" s="22">
        <f t="shared" si="204"/>
        <v>2139333.021387211</v>
      </c>
      <c r="I901" s="22">
        <f t="shared" si="205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10"/>
        <v>5.5932898138397289E+22</v>
      </c>
      <c r="H902" s="22">
        <f t="shared" si="204"/>
        <v>2144371.5803305004</v>
      </c>
      <c r="I902" s="22">
        <f t="shared" si="205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>A903^7.71+A903^4+100*A903+100</f>
        <v>6.0384870387897176E+22</v>
      </c>
      <c r="H903" s="22">
        <f t="shared" si="204"/>
        <v>2149416.4621193008</v>
      </c>
      <c r="I903" s="22">
        <f t="shared" si="205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ref="G904:G912" si="211">A904^7.71+A904^4+100*A904+100</f>
        <v>6.0903521467874197E+22</v>
      </c>
      <c r="H904" s="22">
        <f t="shared" si="204"/>
        <v>2154467.6677366989</v>
      </c>
      <c r="I904" s="22">
        <f t="shared" si="205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11"/>
        <v>6.1426045190499207E+22</v>
      </c>
      <c r="H905" s="22">
        <f t="shared" si="204"/>
        <v>2159525.1981648351</v>
      </c>
      <c r="I905" s="22">
        <f t="shared" si="205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11"/>
        <v>6.1952466135130361E+22</v>
      </c>
      <c r="H906" s="22">
        <f t="shared" si="204"/>
        <v>2164589.0543849226</v>
      </c>
      <c r="I906" s="22">
        <f t="shared" si="205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11"/>
        <v>6.2482809009665147E+22</v>
      </c>
      <c r="H907" s="22">
        <f t="shared" si="204"/>
        <v>2169659.2373772403</v>
      </c>
      <c r="I907" s="22">
        <f t="shared" si="205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11"/>
        <v>6.3017098651069705E+22</v>
      </c>
      <c r="H908" s="22">
        <f t="shared" si="204"/>
        <v>2174735.7481211331</v>
      </c>
      <c r="I908" s="22">
        <f t="shared" si="205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11"/>
        <v>6.3555360025906558E+22</v>
      </c>
      <c r="H909" s="22">
        <f t="shared" si="204"/>
        <v>2179818.5875950106</v>
      </c>
      <c r="I909" s="22">
        <f t="shared" si="205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11"/>
        <v>6.409761823087308E+22</v>
      </c>
      <c r="H910" s="22">
        <f t="shared" si="204"/>
        <v>2184907.7567763622</v>
      </c>
      <c r="I910" s="22">
        <f t="shared" si="205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11"/>
        <v>6.4643898493327762E+22</v>
      </c>
      <c r="H911" s="22">
        <f t="shared" si="204"/>
        <v>2190003.256641747</v>
      </c>
      <c r="I911" s="22">
        <f t="shared" si="205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11"/>
        <v>6.5194226171831153E+22</v>
      </c>
      <c r="H912" s="22">
        <f t="shared" si="204"/>
        <v>2195105.0881667943</v>
      </c>
      <c r="I912" s="22">
        <f t="shared" si="205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>A913^7.72+A913^4+100*A913+100</f>
        <v>7.0385284475754235E+22</v>
      </c>
      <c r="H913" s="22">
        <f t="shared" si="204"/>
        <v>2200213.2523262245</v>
      </c>
      <c r="I913" s="22">
        <f t="shared" si="205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ref="G914:G922" si="212">A914^7.72+A914^4+100*A914+100</f>
        <v>7.0983948250949439E+22</v>
      </c>
      <c r="H914" s="22">
        <f t="shared" si="204"/>
        <v>2205327.7500938238</v>
      </c>
      <c r="I914" s="22">
        <f t="shared" si="205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12"/>
        <v>7.1587039522613098E+22</v>
      </c>
      <c r="H915" s="22">
        <f t="shared" si="204"/>
        <v>2210448.5824424694</v>
      </c>
      <c r="I915" s="22">
        <f t="shared" si="205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12"/>
        <v>7.21945861316213E+22</v>
      </c>
      <c r="H916" s="22">
        <f t="shared" si="204"/>
        <v>2215575.7503441125</v>
      </c>
      <c r="I916" s="22">
        <f t="shared" si="205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13">A917^3.1</f>
        <v>1514974739.7768426</v>
      </c>
      <c r="F917" s="16">
        <v>5</v>
      </c>
      <c r="G917" s="22">
        <f t="shared" si="212"/>
        <v>7.2806616063154617E+22</v>
      </c>
      <c r="H917" s="22">
        <f t="shared" ref="H917:H952" si="214">A917^2.14+50+50*A917</f>
        <v>2220709.2547697965</v>
      </c>
      <c r="I917" s="22">
        <f t="shared" ref="I917:I952" si="215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13"/>
        <v>1520113333.4264576</v>
      </c>
      <c r="F918" s="16">
        <v>5</v>
      </c>
      <c r="G918" s="22">
        <f t="shared" si="212"/>
        <v>7.3423157447284947E+22</v>
      </c>
      <c r="H918" s="22">
        <f t="shared" si="214"/>
        <v>2225849.0966896485</v>
      </c>
      <c r="I918" s="22">
        <f t="shared" si="215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13"/>
        <v>1525263721.2088943</v>
      </c>
      <c r="F919" s="16">
        <v>5</v>
      </c>
      <c r="G919" s="22">
        <f t="shared" si="212"/>
        <v>7.4044238559568237E+22</v>
      </c>
      <c r="H919" s="22">
        <f t="shared" si="214"/>
        <v>2230995.2770728823</v>
      </c>
      <c r="I919" s="22">
        <f t="shared" si="215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13"/>
        <v>1530425917.2881854</v>
      </c>
      <c r="F920" s="16">
        <v>5</v>
      </c>
      <c r="G920" s="22">
        <f t="shared" si="212"/>
        <v>7.4669887821635568E+22</v>
      </c>
      <c r="H920" s="22">
        <f t="shared" si="214"/>
        <v>2236147.7968878108</v>
      </c>
      <c r="I920" s="22">
        <f t="shared" si="215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13"/>
        <v>1535599935.8299088</v>
      </c>
      <c r="F921" s="16">
        <v>5</v>
      </c>
      <c r="G921" s="22">
        <f t="shared" si="212"/>
        <v>7.5300133801785465E+22</v>
      </c>
      <c r="H921" s="22">
        <f t="shared" si="214"/>
        <v>2241306.6571018207</v>
      </c>
      <c r="I921" s="22">
        <f t="shared" si="215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13"/>
        <v>1540785791.0011866</v>
      </c>
      <c r="F922" s="16">
        <v>5</v>
      </c>
      <c r="G922" s="22">
        <f t="shared" si="212"/>
        <v>7.5935005215585565E+22</v>
      </c>
      <c r="H922" s="22">
        <f t="shared" si="214"/>
        <v>2246471.858681418</v>
      </c>
      <c r="I922" s="22">
        <f t="shared" si="215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13"/>
        <v>1545983496.9706697</v>
      </c>
      <c r="F923" s="16">
        <v>5</v>
      </c>
      <c r="G923" s="22">
        <f>A923^7.73+A923^4+100*A923+100</f>
        <v>8.1983591811950198E+22</v>
      </c>
      <c r="H923" s="22">
        <f t="shared" si="214"/>
        <v>2251643.402592184</v>
      </c>
      <c r="I923" s="22">
        <f t="shared" si="215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13"/>
        <v>1551193067.9085729</v>
      </c>
      <c r="F924" s="16">
        <v>5</v>
      </c>
      <c r="G924" s="22">
        <f t="shared" ref="G924:G932" si="216">A924^7.73+A924^4+100*A924+100</f>
        <v>8.267420354251705E+22</v>
      </c>
      <c r="H924" s="22">
        <f t="shared" si="214"/>
        <v>2256821.2897988083</v>
      </c>
      <c r="I924" s="22">
        <f t="shared" si="215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13"/>
        <v>1556414517.9866288</v>
      </c>
      <c r="F925" s="16">
        <v>5</v>
      </c>
      <c r="G925" s="22">
        <f t="shared" si="216"/>
        <v>8.3369874729855357E+22</v>
      </c>
      <c r="H925" s="22">
        <f t="shared" si="214"/>
        <v>2262005.5212650704</v>
      </c>
      <c r="I925" s="22">
        <f t="shared" si="215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13"/>
        <v>1561647861.3781292</v>
      </c>
      <c r="F926" s="16">
        <v>5</v>
      </c>
      <c r="G926" s="22">
        <f t="shared" si="216"/>
        <v>8.4070636897961614E+22</v>
      </c>
      <c r="H926" s="22">
        <f t="shared" si="214"/>
        <v>2267196.0979538714</v>
      </c>
      <c r="I926" s="22">
        <f t="shared" si="215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13"/>
        <v>1566893112.2578712</v>
      </c>
      <c r="F927" s="16">
        <v>5</v>
      </c>
      <c r="G927" s="22">
        <f t="shared" si="216"/>
        <v>8.4776521732793636E+22</v>
      </c>
      <c r="H927" s="22">
        <f t="shared" si="214"/>
        <v>2272393.020827191</v>
      </c>
      <c r="I927" s="22">
        <f t="shared" si="215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13"/>
        <v>1572150284.8022094</v>
      </c>
      <c r="F928" s="16">
        <v>5</v>
      </c>
      <c r="G928" s="22">
        <f t="shared" si="216"/>
        <v>8.5487561082926132E+22</v>
      </c>
      <c r="H928" s="22">
        <f t="shared" si="214"/>
        <v>2277596.2908461294</v>
      </c>
      <c r="I928" s="22">
        <f t="shared" si="215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13"/>
        <v>1577419393.189023</v>
      </c>
      <c r="F929" s="16">
        <v>5</v>
      </c>
      <c r="G929" s="22">
        <f t="shared" si="216"/>
        <v>8.6203786960210126E+22</v>
      </c>
      <c r="H929" s="22">
        <f t="shared" si="214"/>
        <v>2282805.9089708929</v>
      </c>
      <c r="I929" s="22">
        <f t="shared" si="215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13"/>
        <v>1582700451.5977299</v>
      </c>
      <c r="F930" s="16">
        <v>5</v>
      </c>
      <c r="G930" s="22">
        <f t="shared" si="216"/>
        <v>8.6925231540430279E+22</v>
      </c>
      <c r="H930" s="22">
        <f t="shared" si="214"/>
        <v>2288021.876160787</v>
      </c>
      <c r="I930" s="22">
        <f t="shared" si="215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13"/>
        <v>1587993474.2092602</v>
      </c>
      <c r="F931" s="16">
        <v>5</v>
      </c>
      <c r="G931" s="22">
        <f t="shared" si="216"/>
        <v>8.7651927163966576E+22</v>
      </c>
      <c r="H931" s="22">
        <f t="shared" si="214"/>
        <v>2293244.1933742338</v>
      </c>
      <c r="I931" s="22">
        <f t="shared" si="215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13"/>
        <v>1593298475.2060909</v>
      </c>
      <c r="F932" s="16">
        <v>5</v>
      </c>
      <c r="G932" s="22">
        <f t="shared" si="216"/>
        <v>8.8383906336459515E+22</v>
      </c>
      <c r="H932" s="22">
        <f t="shared" si="214"/>
        <v>2298472.8615687699</v>
      </c>
      <c r="I932" s="22">
        <f t="shared" si="215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13"/>
        <v>1598615468.7722256</v>
      </c>
      <c r="F933" s="16">
        <v>5</v>
      </c>
      <c r="G933" s="22">
        <f>A933^7.74+A933^4+100*A933+100</f>
        <v>9.5426837390386493E+22</v>
      </c>
      <c r="H933" s="22">
        <f t="shared" si="214"/>
        <v>2303707.8817010522</v>
      </c>
      <c r="I933" s="22">
        <f t="shared" si="215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13"/>
        <v>1603944469.093163</v>
      </c>
      <c r="F934" s="16">
        <v>5</v>
      </c>
      <c r="G934" s="22">
        <f t="shared" ref="G934:G942" si="217">A934^7.74+A934^4+100*A934+100</f>
        <v>9.6223059510569441E+22</v>
      </c>
      <c r="H934" s="22">
        <f t="shared" si="214"/>
        <v>2308949.2547268267</v>
      </c>
      <c r="I934" s="22">
        <f t="shared" si="215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13"/>
        <v>1609285490.3559761</v>
      </c>
      <c r="F935" s="16">
        <v>5</v>
      </c>
      <c r="G935" s="22">
        <f t="shared" si="217"/>
        <v>9.7025060585953481E+22</v>
      </c>
      <c r="H935" s="22">
        <f t="shared" si="214"/>
        <v>2314196.9816009891</v>
      </c>
      <c r="I935" s="22">
        <f t="shared" si="215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13"/>
        <v>1614638546.7492137</v>
      </c>
      <c r="F936" s="16">
        <v>5</v>
      </c>
      <c r="G936" s="22">
        <f t="shared" si="217"/>
        <v>9.7832876298550796E+22</v>
      </c>
      <c r="H936" s="22">
        <f t="shared" si="214"/>
        <v>2319451.0632775375</v>
      </c>
      <c r="I936" s="22">
        <f t="shared" si="215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13"/>
        <v>1620003652.4629638</v>
      </c>
      <c r="F937" s="16">
        <v>5</v>
      </c>
      <c r="G937" s="22">
        <f t="shared" si="217"/>
        <v>9.8646542512116719E+22</v>
      </c>
      <c r="H937" s="22">
        <f t="shared" si="214"/>
        <v>2324711.5007095877</v>
      </c>
      <c r="I937" s="22">
        <f t="shared" si="215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13"/>
        <v>1625380821.6888433</v>
      </c>
      <c r="F938" s="16">
        <v>5</v>
      </c>
      <c r="G938" s="22">
        <f t="shared" si="217"/>
        <v>9.9466095272872534E+22</v>
      </c>
      <c r="H938" s="22">
        <f t="shared" si="214"/>
        <v>2329978.2948493883</v>
      </c>
      <c r="I938" s="22">
        <f t="shared" si="215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13"/>
        <v>1630770068.6199768</v>
      </c>
      <c r="F939" s="16">
        <v>5</v>
      </c>
      <c r="G939" s="22">
        <f t="shared" si="217"/>
        <v>1.0029157081024296E+23</v>
      </c>
      <c r="H939" s="22">
        <f t="shared" si="214"/>
        <v>2335251.4466483113</v>
      </c>
      <c r="I939" s="22">
        <f t="shared" si="215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13"/>
        <v>1636171407.4510005</v>
      </c>
      <c r="F940" s="16">
        <v>5</v>
      </c>
      <c r="G940" s="22">
        <f t="shared" si="217"/>
        <v>1.0112300553758554E+23</v>
      </c>
      <c r="H940" s="22">
        <f t="shared" si="214"/>
        <v>2340530.9570568488</v>
      </c>
      <c r="I940" s="22">
        <f t="shared" si="215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13"/>
        <v>1641584852.3780761</v>
      </c>
      <c r="F941" s="16">
        <v>5</v>
      </c>
      <c r="G941" s="22">
        <f t="shared" si="217"/>
        <v>1.0196043605292847E+23</v>
      </c>
      <c r="H941" s="22">
        <f t="shared" si="214"/>
        <v>2345816.8270246265</v>
      </c>
      <c r="I941" s="22">
        <f t="shared" si="215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13"/>
        <v>1647010417.5988739</v>
      </c>
      <c r="F942" s="16">
        <v>5</v>
      </c>
      <c r="G942" s="22">
        <f t="shared" si="217"/>
        <v>1.0280389913971095E+23</v>
      </c>
      <c r="H942" s="22">
        <f t="shared" si="214"/>
        <v>2351109.0575003969</v>
      </c>
      <c r="I942" s="22">
        <f t="shared" si="215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13"/>
        <v>1652448117.3125725</v>
      </c>
      <c r="F943" s="16">
        <v>5</v>
      </c>
      <c r="G943" s="22">
        <f>A943^7.75+A943^4+100*A943+100</f>
        <v>1.109991317177127E+23</v>
      </c>
      <c r="H943" s="22">
        <f t="shared" si="214"/>
        <v>2356407.6494320384</v>
      </c>
      <c r="I943" s="22">
        <f t="shared" si="215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13"/>
        <v>1657897965.7198701</v>
      </c>
      <c r="F944" s="16">
        <v>5</v>
      </c>
      <c r="G944" s="22">
        <f t="shared" ref="G944:G952" si="218">A944^7.75+A944^4+100*A944+100</f>
        <v>1.119165970952204E+23</v>
      </c>
      <c r="H944" s="22">
        <f t="shared" si="214"/>
        <v>2361712.6037665801</v>
      </c>
      <c r="I944" s="22">
        <f t="shared" si="215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13"/>
        <v>1663359977.0229702</v>
      </c>
      <c r="F945" s="16">
        <v>5</v>
      </c>
      <c r="G945" s="22">
        <f t="shared" si="218"/>
        <v>1.1284066027475963E+23</v>
      </c>
      <c r="H945" s="22">
        <f t="shared" si="214"/>
        <v>2367023.9214501693</v>
      </c>
      <c r="I945" s="22">
        <f t="shared" si="215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13"/>
        <v>1668834165.4255717</v>
      </c>
      <c r="F946" s="16">
        <v>5</v>
      </c>
      <c r="G946" s="22">
        <f t="shared" si="218"/>
        <v>1.1377136163117456E+23</v>
      </c>
      <c r="H946" s="22">
        <f t="shared" si="214"/>
        <v>2372341.6034280919</v>
      </c>
      <c r="I946" s="22">
        <f t="shared" si="215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13"/>
        <v>1674320545.1329074</v>
      </c>
      <c r="F947" s="16">
        <v>5</v>
      </c>
      <c r="G947" s="22">
        <f t="shared" si="218"/>
        <v>1.1470874174319825E+23</v>
      </c>
      <c r="H947" s="22">
        <f t="shared" si="214"/>
        <v>2377665.6506447853</v>
      </c>
      <c r="I947" s="22">
        <f t="shared" si="215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13"/>
        <v>1679819130.3516843</v>
      </c>
      <c r="F948" s="16">
        <v>5</v>
      </c>
      <c r="G948" s="22">
        <f t="shared" si="218"/>
        <v>1.1565284139425475E+23</v>
      </c>
      <c r="H948" s="22">
        <f t="shared" si="214"/>
        <v>2382996.0640438073</v>
      </c>
      <c r="I948" s="22">
        <f t="shared" si="215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13"/>
        <v>1685329935.2901421</v>
      </c>
      <c r="F949" s="16">
        <v>5</v>
      </c>
      <c r="G949" s="22">
        <f t="shared" si="218"/>
        <v>1.1660370157328583E+23</v>
      </c>
      <c r="H949" s="22">
        <f t="shared" si="214"/>
        <v>2388332.8445678726</v>
      </c>
      <c r="I949" s="22">
        <f t="shared" si="215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13"/>
        <v>1690852974.1579928</v>
      </c>
      <c r="F950" s="16">
        <v>5</v>
      </c>
      <c r="G950" s="22">
        <f t="shared" si="218"/>
        <v>1.1756136347555908E+23</v>
      </c>
      <c r="H950" s="22">
        <f t="shared" si="214"/>
        <v>2393675.9931588285</v>
      </c>
      <c r="I950" s="22">
        <f t="shared" si="215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13"/>
        <v>1696388261.1664777</v>
      </c>
      <c r="F951" s="16">
        <v>5</v>
      </c>
      <c r="G951" s="22">
        <f t="shared" si="218"/>
        <v>1.1852586850349306E+23</v>
      </c>
      <c r="H951" s="22">
        <f t="shared" si="214"/>
        <v>2399025.5107576824</v>
      </c>
      <c r="I951" s="22">
        <f t="shared" si="215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20">
        <v>950</v>
      </c>
      <c r="B952" s="16" t="s">
        <v>56</v>
      </c>
      <c r="C952" s="17" t="s">
        <v>122</v>
      </c>
      <c r="E952" s="16">
        <f t="shared" si="213"/>
        <v>1701935810.5283132</v>
      </c>
      <c r="F952" s="16">
        <v>5</v>
      </c>
      <c r="G952" s="22">
        <f t="shared" si="218"/>
        <v>1.1949725826746953E+23</v>
      </c>
      <c r="H952" s="22">
        <f t="shared" si="214"/>
        <v>2404381.39830457</v>
      </c>
      <c r="I952" s="22">
        <f t="shared" si="215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  <row r="953" spans="1:23" x14ac:dyDescent="0.3">
      <c r="A953" s="15">
        <v>951</v>
      </c>
      <c r="B953" s="16" t="s">
        <v>56</v>
      </c>
      <c r="C953" s="17" t="s">
        <v>125</v>
      </c>
      <c r="E953" s="16">
        <f t="shared" ref="E953:E1016" si="219">A953^3.1</f>
        <v>1707495636.4577196</v>
      </c>
      <c r="F953" s="16">
        <v>5</v>
      </c>
      <c r="G953" s="22">
        <f>A953^7.76+A953^4+100*A953+100</f>
        <v>1.2902706292610034E+23</v>
      </c>
      <c r="H953" s="22">
        <f t="shared" ref="H953:H1016" si="220">A953^2.14+50+50*A953</f>
        <v>2409743.6567387874</v>
      </c>
      <c r="I953" s="22">
        <f t="shared" ref="I953:I1016" si="221">A953^6.08+A953^4+1000*A953+100</f>
        <v>1.2803768711900288E+18</v>
      </c>
      <c r="J953" s="16">
        <v>1</v>
      </c>
      <c r="K953" s="16">
        <v>11</v>
      </c>
      <c r="L953" s="16">
        <v>5</v>
      </c>
      <c r="M953" s="16">
        <v>10000</v>
      </c>
      <c r="N953" s="16">
        <v>10000</v>
      </c>
      <c r="O953" s="16">
        <v>30</v>
      </c>
      <c r="P953" s="16" t="b">
        <v>1</v>
      </c>
      <c r="Q953" s="16">
        <v>0</v>
      </c>
      <c r="R953" s="16" t="b">
        <v>0</v>
      </c>
      <c r="S953" s="16">
        <v>101.000000000008</v>
      </c>
      <c r="T953" s="16" t="s">
        <v>59</v>
      </c>
      <c r="U953" s="18">
        <v>1048</v>
      </c>
      <c r="V953" s="16">
        <v>1495</v>
      </c>
      <c r="W953" s="22">
        <v>1.07</v>
      </c>
    </row>
    <row r="954" spans="1:23" x14ac:dyDescent="0.3">
      <c r="A954" s="15">
        <v>952</v>
      </c>
      <c r="B954" s="16" t="s">
        <v>56</v>
      </c>
      <c r="C954" s="17" t="s">
        <v>125</v>
      </c>
      <c r="E954" s="16">
        <f t="shared" si="219"/>
        <v>1713067753.1704299</v>
      </c>
      <c r="F954" s="16">
        <v>5</v>
      </c>
      <c r="G954" s="22">
        <f t="shared" ref="G954:G962" si="222">A954^7.76+A954^4+100*A954+100</f>
        <v>1.300836515676272E+23</v>
      </c>
      <c r="H954" s="22">
        <f t="shared" si="220"/>
        <v>2415112.286998779</v>
      </c>
      <c r="I954" s="22">
        <f t="shared" si="221"/>
        <v>1.2885845592506171E+18</v>
      </c>
      <c r="J954" s="16">
        <v>1</v>
      </c>
      <c r="K954" s="16">
        <v>11</v>
      </c>
      <c r="L954" s="16">
        <v>5</v>
      </c>
      <c r="M954" s="16">
        <v>10000</v>
      </c>
      <c r="N954" s="16">
        <v>10000</v>
      </c>
      <c r="O954" s="16">
        <v>30</v>
      </c>
      <c r="P954" s="16" t="b">
        <v>1</v>
      </c>
      <c r="Q954" s="16">
        <v>0</v>
      </c>
      <c r="R954" s="16" t="b">
        <v>0</v>
      </c>
      <c r="S954" s="16">
        <v>101.000000000008</v>
      </c>
      <c r="T954" s="16" t="s">
        <v>59</v>
      </c>
      <c r="U954" s="18">
        <v>1049</v>
      </c>
      <c r="V954" s="16">
        <v>1497</v>
      </c>
      <c r="W954" s="22">
        <v>1.07</v>
      </c>
    </row>
    <row r="955" spans="1:23" x14ac:dyDescent="0.3">
      <c r="A955" s="19">
        <v>953</v>
      </c>
      <c r="B955" s="16" t="s">
        <v>56</v>
      </c>
      <c r="C955" s="17" t="s">
        <v>124</v>
      </c>
      <c r="E955" s="12">
        <f t="shared" si="219"/>
        <v>1718652174.8836524</v>
      </c>
      <c r="F955" s="16">
        <v>5</v>
      </c>
      <c r="G955" s="22">
        <f t="shared" si="222"/>
        <v>1.3114776957387475E+23</v>
      </c>
      <c r="H955" s="22">
        <f t="shared" si="220"/>
        <v>2420487.2900221366</v>
      </c>
      <c r="I955" s="22">
        <f t="shared" si="221"/>
        <v>1.2968361616805622E+18</v>
      </c>
      <c r="J955" s="16">
        <v>1</v>
      </c>
      <c r="K955" s="16">
        <v>11</v>
      </c>
      <c r="L955" s="16">
        <v>5</v>
      </c>
      <c r="M955" s="16">
        <v>10000</v>
      </c>
      <c r="N955" s="16">
        <v>10000</v>
      </c>
      <c r="O955" s="16">
        <v>30</v>
      </c>
      <c r="P955" s="16" t="b">
        <v>1</v>
      </c>
      <c r="Q955" s="16">
        <v>0</v>
      </c>
      <c r="R955" s="16" t="b">
        <v>0</v>
      </c>
      <c r="S955" s="16">
        <v>101.000000000008</v>
      </c>
      <c r="T955" s="16" t="s">
        <v>59</v>
      </c>
      <c r="U955" s="18">
        <v>1050</v>
      </c>
      <c r="V955" s="16">
        <v>1499</v>
      </c>
      <c r="W955" s="22">
        <v>1.07</v>
      </c>
    </row>
    <row r="956" spans="1:23" x14ac:dyDescent="0.3">
      <c r="A956" s="15">
        <v>954</v>
      </c>
      <c r="B956" s="16" t="s">
        <v>56</v>
      </c>
      <c r="C956" s="17" t="s">
        <v>124</v>
      </c>
      <c r="E956" s="16">
        <f t="shared" si="219"/>
        <v>1724248915.8161073</v>
      </c>
      <c r="F956" s="16">
        <v>5</v>
      </c>
      <c r="G956" s="22">
        <f t="shared" si="222"/>
        <v>1.3221946261466281E+23</v>
      </c>
      <c r="H956" s="22">
        <f t="shared" si="220"/>
        <v>2425868.6667456194</v>
      </c>
      <c r="I956" s="22">
        <f t="shared" si="221"/>
        <v>1.3051318669888558E+18</v>
      </c>
      <c r="J956" s="16">
        <v>1</v>
      </c>
      <c r="K956" s="16">
        <v>11</v>
      </c>
      <c r="L956" s="16">
        <v>5</v>
      </c>
      <c r="M956" s="16">
        <v>10000</v>
      </c>
      <c r="N956" s="16">
        <v>10000</v>
      </c>
      <c r="O956" s="16">
        <v>30</v>
      </c>
      <c r="P956" s="16" t="b">
        <v>1</v>
      </c>
      <c r="Q956" s="16">
        <v>0</v>
      </c>
      <c r="R956" s="16" t="b">
        <v>0</v>
      </c>
      <c r="S956" s="16">
        <v>101.000000000008</v>
      </c>
      <c r="T956" s="16" t="s">
        <v>59</v>
      </c>
      <c r="U956" s="18">
        <v>1051</v>
      </c>
      <c r="V956" s="16">
        <v>1501</v>
      </c>
      <c r="W956" s="22">
        <v>1.07</v>
      </c>
    </row>
    <row r="957" spans="1:23" x14ac:dyDescent="0.3">
      <c r="A957" s="15">
        <v>955</v>
      </c>
      <c r="B957" s="16" t="s">
        <v>56</v>
      </c>
      <c r="C957" s="17" t="s">
        <v>124</v>
      </c>
      <c r="E957" s="16">
        <f t="shared" si="219"/>
        <v>1729857990.1879761</v>
      </c>
      <c r="F957" s="16">
        <v>5</v>
      </c>
      <c r="G957" s="22">
        <f t="shared" si="222"/>
        <v>1.3329877658848964E+23</v>
      </c>
      <c r="H957" s="22">
        <f t="shared" si="220"/>
        <v>2431256.4181051129</v>
      </c>
      <c r="I957" s="22">
        <f t="shared" si="221"/>
        <v>1.3134718642946819E+18</v>
      </c>
      <c r="J957" s="16">
        <v>1</v>
      </c>
      <c r="K957" s="16">
        <v>11</v>
      </c>
      <c r="L957" s="16">
        <v>5</v>
      </c>
      <c r="M957" s="16">
        <v>10000</v>
      </c>
      <c r="N957" s="16">
        <v>10000</v>
      </c>
      <c r="O957" s="16">
        <v>30</v>
      </c>
      <c r="P957" s="16" t="b">
        <v>1</v>
      </c>
      <c r="Q957" s="16">
        <v>0</v>
      </c>
      <c r="R957" s="16" t="b">
        <v>0</v>
      </c>
      <c r="S957" s="16">
        <v>101.000000000008</v>
      </c>
      <c r="T957" s="16" t="s">
        <v>59</v>
      </c>
      <c r="U957" s="18">
        <v>1052</v>
      </c>
      <c r="V957" s="16">
        <v>1503</v>
      </c>
      <c r="W957" s="22">
        <v>1.07</v>
      </c>
    </row>
    <row r="958" spans="1:23" x14ac:dyDescent="0.3">
      <c r="A958" s="19">
        <v>956</v>
      </c>
      <c r="B958" s="16" t="s">
        <v>56</v>
      </c>
      <c r="C958" s="17" t="s">
        <v>124</v>
      </c>
      <c r="E958" s="16">
        <f t="shared" si="219"/>
        <v>1735479412.2209611</v>
      </c>
      <c r="F958" s="16">
        <v>5</v>
      </c>
      <c r="G958" s="22">
        <f t="shared" si="222"/>
        <v>1.3438575762343861E+23</v>
      </c>
      <c r="H958" s="22">
        <f t="shared" si="220"/>
        <v>2436650.5450356826</v>
      </c>
      <c r="I958" s="22">
        <f t="shared" si="221"/>
        <v>1.3218563433288067E+18</v>
      </c>
      <c r="J958" s="16">
        <v>1</v>
      </c>
      <c r="K958" s="16">
        <v>11</v>
      </c>
      <c r="L958" s="16">
        <v>5</v>
      </c>
      <c r="M958" s="16">
        <v>10000</v>
      </c>
      <c r="N958" s="16">
        <v>10000</v>
      </c>
      <c r="O958" s="16">
        <v>30</v>
      </c>
      <c r="P958" s="16" t="b">
        <v>1</v>
      </c>
      <c r="Q958" s="16">
        <v>0</v>
      </c>
      <c r="R958" s="16" t="b">
        <v>0</v>
      </c>
      <c r="S958" s="16">
        <v>101.000000000008</v>
      </c>
      <c r="T958" s="16" t="s">
        <v>59</v>
      </c>
      <c r="U958" s="18">
        <v>1053</v>
      </c>
      <c r="V958" s="16">
        <v>1505</v>
      </c>
      <c r="W958" s="22">
        <v>1.07</v>
      </c>
    </row>
    <row r="959" spans="1:23" x14ac:dyDescent="0.3">
      <c r="A959" s="15">
        <v>957</v>
      </c>
      <c r="B959" s="16" t="s">
        <v>56</v>
      </c>
      <c r="C959" s="17" t="s">
        <v>124</v>
      </c>
      <c r="E959" s="16">
        <f t="shared" si="219"/>
        <v>1741113196.1382477</v>
      </c>
      <c r="F959" s="16">
        <v>5</v>
      </c>
      <c r="G959" s="22">
        <f t="shared" si="222"/>
        <v>1.3548045207808466E+23</v>
      </c>
      <c r="H959" s="22">
        <f t="shared" si="220"/>
        <v>2442051.048471557</v>
      </c>
      <c r="I959" s="22">
        <f t="shared" si="221"/>
        <v>1.330285494434921E+18</v>
      </c>
      <c r="J959" s="16">
        <v>1</v>
      </c>
      <c r="K959" s="16">
        <v>11</v>
      </c>
      <c r="L959" s="16">
        <v>5</v>
      </c>
      <c r="M959" s="16">
        <v>10000</v>
      </c>
      <c r="N959" s="16">
        <v>10000</v>
      </c>
      <c r="O959" s="16">
        <v>30</v>
      </c>
      <c r="P959" s="16" t="b">
        <v>1</v>
      </c>
      <c r="Q959" s="16">
        <v>0</v>
      </c>
      <c r="R959" s="16" t="b">
        <v>0</v>
      </c>
      <c r="S959" s="16">
        <v>101.000000000008</v>
      </c>
      <c r="T959" s="16" t="s">
        <v>59</v>
      </c>
      <c r="U959" s="18">
        <v>1054</v>
      </c>
      <c r="V959" s="16">
        <v>1507</v>
      </c>
      <c r="W959" s="22">
        <v>1.07</v>
      </c>
    </row>
    <row r="960" spans="1:23" x14ac:dyDescent="0.3">
      <c r="A960" s="15">
        <v>958</v>
      </c>
      <c r="B960" s="16" t="s">
        <v>56</v>
      </c>
      <c r="C960" s="17" t="s">
        <v>124</v>
      </c>
      <c r="E960" s="16">
        <f t="shared" si="219"/>
        <v>1746759356.1644971</v>
      </c>
      <c r="F960" s="16">
        <v>5</v>
      </c>
      <c r="G960" s="22">
        <f t="shared" si="222"/>
        <v>1.3658290654239537E+23</v>
      </c>
      <c r="H960" s="22">
        <f t="shared" si="220"/>
        <v>2447457.9293461065</v>
      </c>
      <c r="I960" s="22">
        <f t="shared" si="221"/>
        <v>1.3387595085708772E+18</v>
      </c>
      <c r="J960" s="16">
        <v>1</v>
      </c>
      <c r="K960" s="16">
        <v>11</v>
      </c>
      <c r="L960" s="16">
        <v>5</v>
      </c>
      <c r="M960" s="16">
        <v>10000</v>
      </c>
      <c r="N960" s="16">
        <v>10000</v>
      </c>
      <c r="O960" s="16">
        <v>30</v>
      </c>
      <c r="P960" s="16" t="b">
        <v>1</v>
      </c>
      <c r="Q960" s="16">
        <v>0</v>
      </c>
      <c r="R960" s="16" t="b">
        <v>0</v>
      </c>
      <c r="S960" s="16">
        <v>101.000000000008</v>
      </c>
      <c r="T960" s="16" t="s">
        <v>59</v>
      </c>
      <c r="U960" s="18">
        <v>1055</v>
      </c>
      <c r="V960" s="16">
        <v>1509</v>
      </c>
      <c r="W960" s="22">
        <v>1.07</v>
      </c>
    </row>
    <row r="961" spans="1:23" x14ac:dyDescent="0.3">
      <c r="A961" s="19">
        <v>959</v>
      </c>
      <c r="B961" s="16" t="s">
        <v>56</v>
      </c>
      <c r="C961" s="17" t="s">
        <v>124</v>
      </c>
      <c r="E961" s="16">
        <f t="shared" si="219"/>
        <v>1752417906.5258734</v>
      </c>
      <c r="F961" s="16">
        <v>5</v>
      </c>
      <c r="G961" s="22">
        <f t="shared" si="222"/>
        <v>1.376931678386551E+23</v>
      </c>
      <c r="H961" s="22">
        <f t="shared" si="220"/>
        <v>2452871.18859187</v>
      </c>
      <c r="I961" s="22">
        <f t="shared" si="221"/>
        <v>1.3472785773101678E+18</v>
      </c>
      <c r="J961" s="16">
        <v>1</v>
      </c>
      <c r="K961" s="16">
        <v>11</v>
      </c>
      <c r="L961" s="16">
        <v>5</v>
      </c>
      <c r="M961" s="16">
        <v>10000</v>
      </c>
      <c r="N961" s="16">
        <v>10000</v>
      </c>
      <c r="O961" s="16">
        <v>30</v>
      </c>
      <c r="P961" s="16" t="b">
        <v>1</v>
      </c>
      <c r="Q961" s="16">
        <v>0</v>
      </c>
      <c r="R961" s="16" t="b">
        <v>0</v>
      </c>
      <c r="S961" s="16">
        <v>101.000000000008</v>
      </c>
      <c r="T961" s="16" t="s">
        <v>59</v>
      </c>
      <c r="U961" s="18">
        <v>1056</v>
      </c>
      <c r="V961" s="16">
        <v>1511</v>
      </c>
      <c r="W961" s="22">
        <v>1.07</v>
      </c>
    </row>
    <row r="962" spans="1:23" x14ac:dyDescent="0.3">
      <c r="A962" s="15">
        <v>960</v>
      </c>
      <c r="B962" s="16" t="s">
        <v>56</v>
      </c>
      <c r="C962" s="17" t="s">
        <v>124</v>
      </c>
      <c r="E962" s="12">
        <f t="shared" si="219"/>
        <v>1758088861.4500058</v>
      </c>
      <c r="F962" s="16">
        <v>5</v>
      </c>
      <c r="G962" s="22">
        <f t="shared" si="222"/>
        <v>1.3881128302236496E+23</v>
      </c>
      <c r="H962" s="22">
        <f t="shared" si="220"/>
        <v>2458290.8271405529</v>
      </c>
      <c r="I962" s="22">
        <f t="shared" si="221"/>
        <v>1.3558428928431301E+18</v>
      </c>
      <c r="J962" s="16">
        <v>1</v>
      </c>
      <c r="K962" s="16">
        <v>11</v>
      </c>
      <c r="L962" s="16">
        <v>5</v>
      </c>
      <c r="M962" s="16">
        <v>10000</v>
      </c>
      <c r="N962" s="16">
        <v>10000</v>
      </c>
      <c r="O962" s="16">
        <v>30</v>
      </c>
      <c r="P962" s="16" t="b">
        <v>1</v>
      </c>
      <c r="Q962" s="16">
        <v>0</v>
      </c>
      <c r="R962" s="16" t="b">
        <v>0</v>
      </c>
      <c r="S962" s="16">
        <v>101.000000000008</v>
      </c>
      <c r="T962" s="16" t="s">
        <v>59</v>
      </c>
      <c r="U962" s="18">
        <v>1057</v>
      </c>
      <c r="V962" s="16">
        <v>1513</v>
      </c>
      <c r="W962" s="22">
        <v>1.07</v>
      </c>
    </row>
    <row r="963" spans="1:23" x14ac:dyDescent="0.3">
      <c r="A963" s="15">
        <v>961</v>
      </c>
      <c r="B963" s="16" t="s">
        <v>56</v>
      </c>
      <c r="C963" s="17" t="s">
        <v>124</v>
      </c>
      <c r="E963" s="16">
        <f t="shared" si="219"/>
        <v>1763772235.1660249</v>
      </c>
      <c r="F963" s="16">
        <v>5</v>
      </c>
      <c r="G963" s="22">
        <f>A963^7.77+A963^4+100*A963+100</f>
        <v>1.4988588004329288E+23</v>
      </c>
      <c r="H963" s="22">
        <f t="shared" si="220"/>
        <v>2463716.8459230214</v>
      </c>
      <c r="I963" s="22">
        <f t="shared" si="221"/>
        <v>1.3644526479783747E+18</v>
      </c>
      <c r="J963" s="16">
        <v>1</v>
      </c>
      <c r="K963" s="16">
        <v>11</v>
      </c>
      <c r="L963" s="16">
        <v>5</v>
      </c>
      <c r="M963" s="16">
        <v>10000</v>
      </c>
      <c r="N963" s="16">
        <v>10000</v>
      </c>
      <c r="O963" s="16">
        <v>30</v>
      </c>
      <c r="P963" s="16" t="b">
        <v>1</v>
      </c>
      <c r="Q963" s="16">
        <v>0</v>
      </c>
      <c r="R963" s="16" t="b">
        <v>0</v>
      </c>
      <c r="S963" s="16">
        <v>101.000000000008</v>
      </c>
      <c r="T963" s="16" t="s">
        <v>59</v>
      </c>
      <c r="U963" s="18">
        <v>1058</v>
      </c>
      <c r="V963" s="16">
        <v>1515</v>
      </c>
      <c r="W963" s="22">
        <v>1.07</v>
      </c>
    </row>
    <row r="964" spans="1:23" x14ac:dyDescent="0.3">
      <c r="A964" s="19">
        <v>962</v>
      </c>
      <c r="B964" s="16" t="s">
        <v>56</v>
      </c>
      <c r="C964" s="17" t="s">
        <v>124</v>
      </c>
      <c r="E964" s="16">
        <f t="shared" si="219"/>
        <v>1769468041.9045379</v>
      </c>
      <c r="F964" s="16">
        <v>5</v>
      </c>
      <c r="G964" s="22">
        <f t="shared" ref="G964:G972" si="223">A964^7.77+A964^4+100*A964+100</f>
        <v>1.5110203374784595E+23</v>
      </c>
      <c r="H964" s="22">
        <f t="shared" si="220"/>
        <v>2469149.2458693096</v>
      </c>
      <c r="I964" s="22">
        <f t="shared" si="221"/>
        <v>1.3731080361441075E+18</v>
      </c>
      <c r="J964" s="16">
        <v>1</v>
      </c>
      <c r="K964" s="16">
        <v>11</v>
      </c>
      <c r="L964" s="16">
        <v>5</v>
      </c>
      <c r="M964" s="16">
        <v>10000</v>
      </c>
      <c r="N964" s="16">
        <v>10000</v>
      </c>
      <c r="O964" s="16">
        <v>30</v>
      </c>
      <c r="P964" s="16" t="b">
        <v>1</v>
      </c>
      <c r="Q964" s="16">
        <v>0</v>
      </c>
      <c r="R964" s="16" t="b">
        <v>0</v>
      </c>
      <c r="S964" s="16">
        <v>101.000000000008</v>
      </c>
      <c r="T964" s="16" t="s">
        <v>59</v>
      </c>
      <c r="U964" s="18">
        <v>1059</v>
      </c>
      <c r="V964" s="16">
        <v>1517</v>
      </c>
      <c r="W964" s="22">
        <v>1.07</v>
      </c>
    </row>
    <row r="965" spans="1:23" x14ac:dyDescent="0.3">
      <c r="A965" s="15">
        <v>963</v>
      </c>
      <c r="B965" s="16" t="s">
        <v>56</v>
      </c>
      <c r="C965" s="17" t="s">
        <v>124</v>
      </c>
      <c r="E965" s="16">
        <f t="shared" si="219"/>
        <v>1775176295.8976293</v>
      </c>
      <c r="F965" s="16">
        <v>5</v>
      </c>
      <c r="G965" s="22">
        <f t="shared" si="223"/>
        <v>1.523267762215425E+23</v>
      </c>
      <c r="H965" s="22">
        <f t="shared" si="220"/>
        <v>2474588.0279086279</v>
      </c>
      <c r="I965" s="22">
        <f t="shared" si="221"/>
        <v>1.3818092513894525E+18</v>
      </c>
      <c r="J965" s="16">
        <v>1</v>
      </c>
      <c r="K965" s="16">
        <v>11</v>
      </c>
      <c r="L965" s="16">
        <v>5</v>
      </c>
      <c r="M965" s="16">
        <v>10000</v>
      </c>
      <c r="N965" s="16">
        <v>10000</v>
      </c>
      <c r="O965" s="16">
        <v>30</v>
      </c>
      <c r="P965" s="16" t="b">
        <v>1</v>
      </c>
      <c r="Q965" s="16">
        <v>0</v>
      </c>
      <c r="R965" s="16" t="b">
        <v>0</v>
      </c>
      <c r="S965" s="16">
        <v>101.000000000008</v>
      </c>
      <c r="T965" s="16" t="s">
        <v>59</v>
      </c>
      <c r="U965" s="18">
        <v>1060</v>
      </c>
      <c r="V965" s="16">
        <v>1519</v>
      </c>
      <c r="W965" s="22">
        <v>1.07</v>
      </c>
    </row>
    <row r="966" spans="1:23" x14ac:dyDescent="0.3">
      <c r="A966" s="15">
        <v>964</v>
      </c>
      <c r="B966" s="16" t="s">
        <v>56</v>
      </c>
      <c r="C966" s="17" t="s">
        <v>124</v>
      </c>
      <c r="E966" s="16">
        <f t="shared" si="219"/>
        <v>1780897011.3788636</v>
      </c>
      <c r="F966" s="16">
        <v>5</v>
      </c>
      <c r="G966" s="22">
        <f t="shared" si="223"/>
        <v>1.5356015910697761E+23</v>
      </c>
      <c r="H966" s="22">
        <f t="shared" si="220"/>
        <v>2480033.1929693357</v>
      </c>
      <c r="I966" s="22">
        <f t="shared" si="221"/>
        <v>1.3905564883858058E+18</v>
      </c>
      <c r="J966" s="16">
        <v>1</v>
      </c>
      <c r="K966" s="16">
        <v>11</v>
      </c>
      <c r="L966" s="16">
        <v>5</v>
      </c>
      <c r="M966" s="16">
        <v>10000</v>
      </c>
      <c r="N966" s="16">
        <v>10000</v>
      </c>
      <c r="O966" s="16">
        <v>30</v>
      </c>
      <c r="P966" s="16" t="b">
        <v>1</v>
      </c>
      <c r="Q966" s="16">
        <v>0</v>
      </c>
      <c r="R966" s="16" t="b">
        <v>0</v>
      </c>
      <c r="S966" s="16">
        <v>101.000000000008</v>
      </c>
      <c r="T966" s="16" t="s">
        <v>59</v>
      </c>
      <c r="U966" s="18">
        <v>1061</v>
      </c>
      <c r="V966" s="16">
        <v>1521</v>
      </c>
      <c r="W966" s="22">
        <v>1.07</v>
      </c>
    </row>
    <row r="967" spans="1:23" x14ac:dyDescent="0.3">
      <c r="A967" s="19">
        <v>965</v>
      </c>
      <c r="B967" s="16" t="s">
        <v>56</v>
      </c>
      <c r="C967" s="17" t="s">
        <v>124</v>
      </c>
      <c r="E967" s="16">
        <f t="shared" si="219"/>
        <v>1786630202.5832934</v>
      </c>
      <c r="F967" s="16">
        <v>5</v>
      </c>
      <c r="G967" s="22">
        <f t="shared" si="223"/>
        <v>1.5480223430318283E+23</v>
      </c>
      <c r="H967" s="22">
        <f t="shared" si="220"/>
        <v>2485484.7419789839</v>
      </c>
      <c r="I967" s="22">
        <f t="shared" si="221"/>
        <v>1.3993499424282022E+18</v>
      </c>
      <c r="J967" s="16">
        <v>1</v>
      </c>
      <c r="K967" s="16">
        <v>11</v>
      </c>
      <c r="L967" s="16">
        <v>5</v>
      </c>
      <c r="M967" s="16">
        <v>10000</v>
      </c>
      <c r="N967" s="16">
        <v>10000</v>
      </c>
      <c r="O967" s="16">
        <v>30</v>
      </c>
      <c r="P967" s="16" t="b">
        <v>1</v>
      </c>
      <c r="Q967" s="16">
        <v>0</v>
      </c>
      <c r="R967" s="16" t="b">
        <v>0</v>
      </c>
      <c r="S967" s="16">
        <v>101.000000000008</v>
      </c>
      <c r="T967" s="16" t="s">
        <v>59</v>
      </c>
      <c r="U967" s="18">
        <v>1062</v>
      </c>
      <c r="V967" s="16">
        <v>1523</v>
      </c>
      <c r="W967" s="22">
        <v>1.07</v>
      </c>
    </row>
    <row r="968" spans="1:23" x14ac:dyDescent="0.3">
      <c r="A968" s="15">
        <v>966</v>
      </c>
      <c r="B968" s="16" t="s">
        <v>56</v>
      </c>
      <c r="C968" s="17" t="s">
        <v>124</v>
      </c>
      <c r="E968" s="16">
        <f t="shared" si="219"/>
        <v>1792375883.747432</v>
      </c>
      <c r="F968" s="16">
        <v>5</v>
      </c>
      <c r="G968" s="22">
        <f t="shared" si="223"/>
        <v>1.5605305396662976E+23</v>
      </c>
      <c r="H968" s="22">
        <f t="shared" si="220"/>
        <v>2490942.6758642877</v>
      </c>
      <c r="I968" s="22">
        <f t="shared" si="221"/>
        <v>1.4081898094366072E+18</v>
      </c>
      <c r="J968" s="16">
        <v>1</v>
      </c>
      <c r="K968" s="16">
        <v>11</v>
      </c>
      <c r="L968" s="16">
        <v>5</v>
      </c>
      <c r="M968" s="16">
        <v>10000</v>
      </c>
      <c r="N968" s="16">
        <v>10000</v>
      </c>
      <c r="O968" s="16">
        <v>30</v>
      </c>
      <c r="P968" s="16" t="b">
        <v>1</v>
      </c>
      <c r="Q968" s="16">
        <v>0</v>
      </c>
      <c r="R968" s="16" t="b">
        <v>0</v>
      </c>
      <c r="S968" s="16">
        <v>101.000000000008</v>
      </c>
      <c r="T968" s="16" t="s">
        <v>59</v>
      </c>
      <c r="U968" s="18">
        <v>1063</v>
      </c>
      <c r="V968" s="16">
        <v>1525</v>
      </c>
      <c r="W968" s="22">
        <v>1.07</v>
      </c>
    </row>
    <row r="969" spans="1:23" x14ac:dyDescent="0.3">
      <c r="A969" s="15">
        <v>967</v>
      </c>
      <c r="B969" s="16" t="s">
        <v>56</v>
      </c>
      <c r="C969" s="17" t="s">
        <v>124</v>
      </c>
      <c r="E969" s="12">
        <f t="shared" si="219"/>
        <v>1798134069.1092823</v>
      </c>
      <c r="F969" s="16">
        <v>5</v>
      </c>
      <c r="G969" s="22">
        <f t="shared" si="223"/>
        <v>1.5731267051223687E+23</v>
      </c>
      <c r="H969" s="22">
        <f t="shared" si="220"/>
        <v>2496406.9955511391</v>
      </c>
      <c r="I969" s="22">
        <f t="shared" si="221"/>
        <v>1.4170762859573596E+18</v>
      </c>
      <c r="J969" s="16">
        <v>1</v>
      </c>
      <c r="K969" s="16">
        <v>11</v>
      </c>
      <c r="L969" s="16">
        <v>5</v>
      </c>
      <c r="M969" s="16">
        <v>10000</v>
      </c>
      <c r="N969" s="16">
        <v>10000</v>
      </c>
      <c r="O969" s="16">
        <v>30</v>
      </c>
      <c r="P969" s="16" t="b">
        <v>1</v>
      </c>
      <c r="Q969" s="16">
        <v>0</v>
      </c>
      <c r="R969" s="16" t="b">
        <v>0</v>
      </c>
      <c r="S969" s="16">
        <v>101.000000000008</v>
      </c>
      <c r="T969" s="16" t="s">
        <v>59</v>
      </c>
      <c r="U969" s="18">
        <v>1064</v>
      </c>
      <c r="V969" s="16">
        <v>1527</v>
      </c>
      <c r="W969" s="22">
        <v>1.07</v>
      </c>
    </row>
    <row r="970" spans="1:23" x14ac:dyDescent="0.3">
      <c r="A970" s="19">
        <v>968</v>
      </c>
      <c r="B970" s="16" t="s">
        <v>56</v>
      </c>
      <c r="C970" s="17" t="s">
        <v>124</v>
      </c>
      <c r="E970" s="16">
        <f t="shared" si="219"/>
        <v>1803904772.9083118</v>
      </c>
      <c r="F970" s="16">
        <v>5</v>
      </c>
      <c r="G970" s="22">
        <f t="shared" si="223"/>
        <v>1.5858113661438118E+23</v>
      </c>
      <c r="H970" s="22">
        <f t="shared" si="220"/>
        <v>2501877.7019646061</v>
      </c>
      <c r="I970" s="22">
        <f t="shared" si="221"/>
        <v>1.426009569164427E+18</v>
      </c>
      <c r="J970" s="16">
        <v>1</v>
      </c>
      <c r="K970" s="16">
        <v>11</v>
      </c>
      <c r="L970" s="16">
        <v>5</v>
      </c>
      <c r="M970" s="16">
        <v>10000</v>
      </c>
      <c r="N970" s="16">
        <v>10000</v>
      </c>
      <c r="O970" s="16">
        <v>30</v>
      </c>
      <c r="P970" s="16" t="b">
        <v>1</v>
      </c>
      <c r="Q970" s="16">
        <v>0</v>
      </c>
      <c r="R970" s="16" t="b">
        <v>0</v>
      </c>
      <c r="S970" s="16">
        <v>101.000000000008</v>
      </c>
      <c r="T970" s="16" t="s">
        <v>59</v>
      </c>
      <c r="U970" s="18">
        <v>1065</v>
      </c>
      <c r="V970" s="16">
        <v>1529</v>
      </c>
      <c r="W970" s="22">
        <v>1.07</v>
      </c>
    </row>
    <row r="971" spans="1:23" x14ac:dyDescent="0.3">
      <c r="A971" s="15">
        <v>969</v>
      </c>
      <c r="B971" s="16" t="s">
        <v>56</v>
      </c>
      <c r="C971" s="17" t="s">
        <v>124</v>
      </c>
      <c r="E971" s="16">
        <f t="shared" si="219"/>
        <v>1809688009.3854694</v>
      </c>
      <c r="F971" s="16">
        <v>5</v>
      </c>
      <c r="G971" s="22">
        <f t="shared" si="223"/>
        <v>1.5985850520791346E+23</v>
      </c>
      <c r="H971" s="22">
        <f t="shared" si="220"/>
        <v>2507354.7960289321</v>
      </c>
      <c r="I971" s="22">
        <f t="shared" si="221"/>
        <v>1.4349898568608151E+18</v>
      </c>
      <c r="J971" s="16">
        <v>1</v>
      </c>
      <c r="K971" s="16">
        <v>11</v>
      </c>
      <c r="L971" s="16">
        <v>5</v>
      </c>
      <c r="M971" s="16">
        <v>10000</v>
      </c>
      <c r="N971" s="16">
        <v>10000</v>
      </c>
      <c r="O971" s="16">
        <v>30</v>
      </c>
      <c r="P971" s="16" t="b">
        <v>1</v>
      </c>
      <c r="Q971" s="16">
        <v>0</v>
      </c>
      <c r="R971" s="16" t="b">
        <v>0</v>
      </c>
      <c r="S971" s="16">
        <v>101.000000000008</v>
      </c>
      <c r="T971" s="16" t="s">
        <v>59</v>
      </c>
      <c r="U971" s="18">
        <v>1066</v>
      </c>
      <c r="V971" s="16">
        <v>1531</v>
      </c>
      <c r="W971" s="22">
        <v>1.07</v>
      </c>
    </row>
    <row r="972" spans="1:23" x14ac:dyDescent="0.3">
      <c r="A972" s="15">
        <v>970</v>
      </c>
      <c r="B972" s="16" t="s">
        <v>56</v>
      </c>
      <c r="C972" s="17" t="s">
        <v>124</v>
      </c>
      <c r="E972" s="16">
        <f t="shared" si="219"/>
        <v>1815483792.7831624</v>
      </c>
      <c r="F972" s="16">
        <v>5</v>
      </c>
      <c r="G972" s="22">
        <f t="shared" si="223"/>
        <v>1.6114482948917185E+23</v>
      </c>
      <c r="H972" s="22">
        <f t="shared" si="220"/>
        <v>2512838.2786675342</v>
      </c>
      <c r="I972" s="22">
        <f t="shared" si="221"/>
        <v>1.4440173474798884E+18</v>
      </c>
      <c r="J972" s="16">
        <v>1</v>
      </c>
      <c r="K972" s="16">
        <v>11</v>
      </c>
      <c r="L972" s="16">
        <v>5</v>
      </c>
      <c r="M972" s="16">
        <v>10000</v>
      </c>
      <c r="N972" s="16">
        <v>10000</v>
      </c>
      <c r="O972" s="16">
        <v>30</v>
      </c>
      <c r="P972" s="16" t="b">
        <v>1</v>
      </c>
      <c r="Q972" s="16">
        <v>0</v>
      </c>
      <c r="R972" s="16" t="b">
        <v>0</v>
      </c>
      <c r="S972" s="16">
        <v>101.000000000008</v>
      </c>
      <c r="T972" s="16" t="s">
        <v>59</v>
      </c>
      <c r="U972" s="18">
        <v>1067</v>
      </c>
      <c r="V972" s="16">
        <v>1533</v>
      </c>
      <c r="W972" s="22">
        <v>1.07</v>
      </c>
    </row>
    <row r="973" spans="1:23" x14ac:dyDescent="0.3">
      <c r="A973" s="19">
        <v>971</v>
      </c>
      <c r="B973" s="16" t="s">
        <v>56</v>
      </c>
      <c r="C973" s="17" t="s">
        <v>124</v>
      </c>
      <c r="E973" s="16">
        <f t="shared" si="219"/>
        <v>1821292137.3452816</v>
      </c>
      <c r="F973" s="16">
        <v>5</v>
      </c>
      <c r="G973" s="22">
        <f>A973^7.78+A973^4+100*A973+100</f>
        <v>1.7400655491611561E+23</v>
      </c>
      <c r="H973" s="22">
        <f t="shared" si="220"/>
        <v>2518328.15080303</v>
      </c>
      <c r="I973" s="22">
        <f t="shared" si="221"/>
        <v>1.4530922400867663E+18</v>
      </c>
      <c r="J973" s="16">
        <v>1</v>
      </c>
      <c r="K973" s="16">
        <v>11</v>
      </c>
      <c r="L973" s="16">
        <v>5</v>
      </c>
      <c r="M973" s="16">
        <v>10000</v>
      </c>
      <c r="N973" s="16">
        <v>10000</v>
      </c>
      <c r="O973" s="16">
        <v>30</v>
      </c>
      <c r="P973" s="16" t="b">
        <v>1</v>
      </c>
      <c r="Q973" s="16">
        <v>0</v>
      </c>
      <c r="R973" s="16" t="b">
        <v>0</v>
      </c>
      <c r="S973" s="16">
        <v>101.000000000008</v>
      </c>
      <c r="T973" s="16" t="s">
        <v>59</v>
      </c>
      <c r="U973" s="18">
        <v>1068</v>
      </c>
      <c r="V973" s="16">
        <v>1535</v>
      </c>
      <c r="W973" s="22">
        <v>1.07</v>
      </c>
    </row>
    <row r="974" spans="1:23" x14ac:dyDescent="0.3">
      <c r="A974" s="15">
        <v>972</v>
      </c>
      <c r="B974" s="16" t="s">
        <v>56</v>
      </c>
      <c r="C974" s="17" t="s">
        <v>124</v>
      </c>
      <c r="E974" s="16">
        <f t="shared" si="219"/>
        <v>1827113057.3171725</v>
      </c>
      <c r="F974" s="16">
        <v>5</v>
      </c>
      <c r="G974" s="22">
        <f t="shared" ref="G974:G982" si="224">A974^7.78+A974^4+100*A974+100</f>
        <v>1.7540563497236744E+23</v>
      </c>
      <c r="H974" s="22">
        <f t="shared" si="220"/>
        <v>2523824.4133571927</v>
      </c>
      <c r="I974" s="22">
        <f t="shared" si="221"/>
        <v>1.4622147343796385E+18</v>
      </c>
      <c r="J974" s="16">
        <v>1</v>
      </c>
      <c r="K974" s="16">
        <v>11</v>
      </c>
      <c r="L974" s="16">
        <v>5</v>
      </c>
      <c r="M974" s="16">
        <v>10000</v>
      </c>
      <c r="N974" s="16">
        <v>10000</v>
      </c>
      <c r="O974" s="16">
        <v>30</v>
      </c>
      <c r="P974" s="16" t="b">
        <v>1</v>
      </c>
      <c r="Q974" s="16">
        <v>0</v>
      </c>
      <c r="R974" s="16" t="b">
        <v>0</v>
      </c>
      <c r="S974" s="16">
        <v>101.000000000008</v>
      </c>
      <c r="T974" s="16" t="s">
        <v>59</v>
      </c>
      <c r="U974" s="18">
        <v>1069</v>
      </c>
      <c r="V974" s="16">
        <v>1537</v>
      </c>
      <c r="W974" s="22">
        <v>1.07</v>
      </c>
    </row>
    <row r="975" spans="1:23" x14ac:dyDescent="0.3">
      <c r="A975" s="15">
        <v>973</v>
      </c>
      <c r="B975" s="16" t="s">
        <v>56</v>
      </c>
      <c r="C975" s="17" t="s">
        <v>124</v>
      </c>
      <c r="E975" s="16">
        <f t="shared" si="219"/>
        <v>1832946566.9456642</v>
      </c>
      <c r="F975" s="16">
        <v>5</v>
      </c>
      <c r="G975" s="22">
        <f t="shared" si="224"/>
        <v>1.768145081550306E+23</v>
      </c>
      <c r="H975" s="22">
        <f t="shared" si="220"/>
        <v>2529327.0672509992</v>
      </c>
      <c r="I975" s="22">
        <f t="shared" si="221"/>
        <v>1.4713850306911345E+18</v>
      </c>
      <c r="J975" s="16">
        <v>1</v>
      </c>
      <c r="K975" s="16">
        <v>11</v>
      </c>
      <c r="L975" s="16">
        <v>5</v>
      </c>
      <c r="M975" s="16">
        <v>10000</v>
      </c>
      <c r="N975" s="16">
        <v>10000</v>
      </c>
      <c r="O975" s="16">
        <v>30</v>
      </c>
      <c r="P975" s="16" t="b">
        <v>1</v>
      </c>
      <c r="Q975" s="16">
        <v>0</v>
      </c>
      <c r="R975" s="16" t="b">
        <v>0</v>
      </c>
      <c r="S975" s="16">
        <v>101.000000000008</v>
      </c>
      <c r="T975" s="16" t="s">
        <v>59</v>
      </c>
      <c r="U975" s="18">
        <v>1070</v>
      </c>
      <c r="V975" s="16">
        <v>1539</v>
      </c>
      <c r="W975" s="22">
        <v>1.07</v>
      </c>
    </row>
    <row r="976" spans="1:23" x14ac:dyDescent="0.3">
      <c r="A976" s="19">
        <v>974</v>
      </c>
      <c r="B976" s="16" t="s">
        <v>56</v>
      </c>
      <c r="C976" s="17" t="s">
        <v>124</v>
      </c>
      <c r="E976" s="12">
        <f t="shared" si="219"/>
        <v>1838792680.4790332</v>
      </c>
      <c r="F976" s="16">
        <v>5</v>
      </c>
      <c r="G976" s="22">
        <f t="shared" si="224"/>
        <v>1.78233232842278E+23</v>
      </c>
      <c r="H976" s="22">
        <f t="shared" si="220"/>
        <v>2534836.1134046102</v>
      </c>
      <c r="I976" s="22">
        <f t="shared" si="221"/>
        <v>1.4806033299897178E+18</v>
      </c>
      <c r="J976" s="16">
        <v>1</v>
      </c>
      <c r="K976" s="16">
        <v>11</v>
      </c>
      <c r="L976" s="16">
        <v>5</v>
      </c>
      <c r="M976" s="16">
        <v>10000</v>
      </c>
      <c r="N976" s="16">
        <v>10000</v>
      </c>
      <c r="O976" s="16">
        <v>30</v>
      </c>
      <c r="P976" s="16" t="b">
        <v>1</v>
      </c>
      <c r="Q976" s="16">
        <v>0</v>
      </c>
      <c r="R976" s="16" t="b">
        <v>0</v>
      </c>
      <c r="S976" s="16">
        <v>101.000000000008</v>
      </c>
      <c r="T976" s="16" t="s">
        <v>59</v>
      </c>
      <c r="U976" s="18">
        <v>1071</v>
      </c>
      <c r="V976" s="16">
        <v>1541</v>
      </c>
      <c r="W976" s="22">
        <v>1.07</v>
      </c>
    </row>
    <row r="977" spans="1:23" x14ac:dyDescent="0.3">
      <c r="A977" s="15">
        <v>975</v>
      </c>
      <c r="B977" s="16" t="s">
        <v>56</v>
      </c>
      <c r="C977" s="17" t="s">
        <v>124</v>
      </c>
      <c r="E977" s="16">
        <f t="shared" si="219"/>
        <v>1844651412.1670425</v>
      </c>
      <c r="F977" s="16">
        <v>5</v>
      </c>
      <c r="G977" s="22">
        <f t="shared" si="224"/>
        <v>1.7966186769978004E+23</v>
      </c>
      <c r="H977" s="22">
        <f t="shared" si="220"/>
        <v>2540351.5527373683</v>
      </c>
      <c r="I977" s="22">
        <f t="shared" si="221"/>
        <v>1.4898698338809792E+18</v>
      </c>
      <c r="J977" s="16">
        <v>1</v>
      </c>
      <c r="K977" s="16">
        <v>11</v>
      </c>
      <c r="L977" s="16">
        <v>5</v>
      </c>
      <c r="M977" s="16">
        <v>10000</v>
      </c>
      <c r="N977" s="16">
        <v>10000</v>
      </c>
      <c r="O977" s="16">
        <v>30</v>
      </c>
      <c r="P977" s="16" t="b">
        <v>1</v>
      </c>
      <c r="Q977" s="16">
        <v>0</v>
      </c>
      <c r="R977" s="16" t="b">
        <v>0</v>
      </c>
      <c r="S977" s="16">
        <v>101.000000000008</v>
      </c>
      <c r="T977" s="16" t="s">
        <v>59</v>
      </c>
      <c r="U977" s="18">
        <v>1072</v>
      </c>
      <c r="V977" s="16">
        <v>1543</v>
      </c>
      <c r="W977" s="22">
        <v>1.07</v>
      </c>
    </row>
    <row r="978" spans="1:23" x14ac:dyDescent="0.3">
      <c r="A978" s="15">
        <v>976</v>
      </c>
      <c r="B978" s="16" t="s">
        <v>56</v>
      </c>
      <c r="C978" s="17" t="s">
        <v>124</v>
      </c>
      <c r="E978" s="16">
        <f t="shared" si="219"/>
        <v>1850522776.2608991</v>
      </c>
      <c r="F978" s="16">
        <v>5</v>
      </c>
      <c r="G978" s="22">
        <f t="shared" si="224"/>
        <v>1.8110047168182026E+23</v>
      </c>
      <c r="H978" s="22">
        <f t="shared" si="220"/>
        <v>2545873.3861677977</v>
      </c>
      <c r="I978" s="22">
        <f t="shared" si="221"/>
        <v>1.4991847446090762E+18</v>
      </c>
      <c r="J978" s="16">
        <v>1</v>
      </c>
      <c r="K978" s="16">
        <v>11</v>
      </c>
      <c r="L978" s="16">
        <v>5</v>
      </c>
      <c r="M978" s="16">
        <v>10000</v>
      </c>
      <c r="N978" s="16">
        <v>10000</v>
      </c>
      <c r="O978" s="16">
        <v>30</v>
      </c>
      <c r="P978" s="16" t="b">
        <v>1</v>
      </c>
      <c r="Q978" s="16">
        <v>0</v>
      </c>
      <c r="R978" s="16" t="b">
        <v>0</v>
      </c>
      <c r="S978" s="16">
        <v>101.000000000008</v>
      </c>
      <c r="T978" s="16" t="s">
        <v>59</v>
      </c>
      <c r="U978" s="18">
        <v>1073</v>
      </c>
      <c r="V978" s="16">
        <v>1545</v>
      </c>
      <c r="W978" s="22">
        <v>1.07</v>
      </c>
    </row>
    <row r="979" spans="1:23" x14ac:dyDescent="0.3">
      <c r="A979" s="19">
        <v>977</v>
      </c>
      <c r="B979" s="16" t="s">
        <v>56</v>
      </c>
      <c r="C979" s="17" t="s">
        <v>124</v>
      </c>
      <c r="E979" s="16">
        <f t="shared" si="219"/>
        <v>1856406787.0132751</v>
      </c>
      <c r="F979" s="16">
        <v>5</v>
      </c>
      <c r="G979" s="22">
        <f t="shared" si="224"/>
        <v>1.8254910403241979E+23</v>
      </c>
      <c r="H979" s="22">
        <f t="shared" si="220"/>
        <v>2551401.6146136248</v>
      </c>
      <c r="I979" s="22">
        <f t="shared" si="221"/>
        <v>1.5085482650580337E+18</v>
      </c>
      <c r="J979" s="16">
        <v>1</v>
      </c>
      <c r="K979" s="16">
        <v>11</v>
      </c>
      <c r="L979" s="16">
        <v>5</v>
      </c>
      <c r="M979" s="16">
        <v>10000</v>
      </c>
      <c r="N979" s="16">
        <v>10000</v>
      </c>
      <c r="O979" s="16">
        <v>30</v>
      </c>
      <c r="P979" s="16" t="b">
        <v>1</v>
      </c>
      <c r="Q979" s="16">
        <v>0</v>
      </c>
      <c r="R979" s="16" t="b">
        <v>0</v>
      </c>
      <c r="S979" s="16">
        <v>101.000000000008</v>
      </c>
      <c r="T979" s="16" t="s">
        <v>59</v>
      </c>
      <c r="U979" s="18">
        <v>1074</v>
      </c>
      <c r="V979" s="16">
        <v>1547</v>
      </c>
      <c r="W979" s="22">
        <v>1.07</v>
      </c>
    </row>
    <row r="980" spans="1:23" x14ac:dyDescent="0.3">
      <c r="A980" s="15">
        <v>978</v>
      </c>
      <c r="B980" s="16" t="s">
        <v>56</v>
      </c>
      <c r="C980" s="17" t="s">
        <v>124</v>
      </c>
      <c r="E980" s="16">
        <f t="shared" si="219"/>
        <v>1862303458.6783214</v>
      </c>
      <c r="F980" s="16">
        <v>5</v>
      </c>
      <c r="G980" s="22">
        <f t="shared" si="224"/>
        <v>1.8400782428646396E+23</v>
      </c>
      <c r="H980" s="22">
        <f t="shared" si="220"/>
        <v>2556936.2389917765</v>
      </c>
      <c r="I980" s="22">
        <f t="shared" si="221"/>
        <v>1.5179605987531674E+18</v>
      </c>
      <c r="J980" s="16">
        <v>1</v>
      </c>
      <c r="K980" s="16">
        <v>11</v>
      </c>
      <c r="L980" s="16">
        <v>5</v>
      </c>
      <c r="M980" s="16">
        <v>10000</v>
      </c>
      <c r="N980" s="16">
        <v>10000</v>
      </c>
      <c r="O980" s="16">
        <v>30</v>
      </c>
      <c r="P980" s="16" t="b">
        <v>1</v>
      </c>
      <c r="Q980" s="16">
        <v>0</v>
      </c>
      <c r="R980" s="16" t="b">
        <v>0</v>
      </c>
      <c r="S980" s="16">
        <v>101.000000000008</v>
      </c>
      <c r="T980" s="16" t="s">
        <v>59</v>
      </c>
      <c r="U980" s="18">
        <v>1075</v>
      </c>
      <c r="V980" s="16">
        <v>1549</v>
      </c>
      <c r="W980" s="22">
        <v>1.07</v>
      </c>
    </row>
    <row r="981" spans="1:23" x14ac:dyDescent="0.3">
      <c r="A981" s="15">
        <v>979</v>
      </c>
      <c r="B981" s="16" t="s">
        <v>56</v>
      </c>
      <c r="C981" s="17" t="s">
        <v>124</v>
      </c>
      <c r="E981" s="16">
        <f t="shared" si="219"/>
        <v>1868212805.5116081</v>
      </c>
      <c r="F981" s="16">
        <v>5</v>
      </c>
      <c r="G981" s="22">
        <f t="shared" si="224"/>
        <v>1.8547669227082037E+23</v>
      </c>
      <c r="H981" s="22">
        <f t="shared" si="220"/>
        <v>2562477.2602183348</v>
      </c>
      <c r="I981" s="22">
        <f t="shared" si="221"/>
        <v>1.527421949862366E+18</v>
      </c>
      <c r="J981" s="16">
        <v>1</v>
      </c>
      <c r="K981" s="16">
        <v>11</v>
      </c>
      <c r="L981" s="16">
        <v>5</v>
      </c>
      <c r="M981" s="16">
        <v>10000</v>
      </c>
      <c r="N981" s="16">
        <v>10000</v>
      </c>
      <c r="O981" s="16">
        <v>30</v>
      </c>
      <c r="P981" s="16" t="b">
        <v>1</v>
      </c>
      <c r="Q981" s="16">
        <v>0</v>
      </c>
      <c r="R981" s="16" t="b">
        <v>0</v>
      </c>
      <c r="S981" s="16">
        <v>101.000000000008</v>
      </c>
      <c r="T981" s="16" t="s">
        <v>59</v>
      </c>
      <c r="U981" s="18">
        <v>1076</v>
      </c>
      <c r="V981" s="16">
        <v>1551</v>
      </c>
      <c r="W981" s="22">
        <v>1.07</v>
      </c>
    </row>
    <row r="982" spans="1:23" x14ac:dyDescent="0.3">
      <c r="A982" s="19">
        <v>980</v>
      </c>
      <c r="B982" s="16" t="s">
        <v>56</v>
      </c>
      <c r="C982" s="17" t="s">
        <v>124</v>
      </c>
      <c r="E982" s="16">
        <f t="shared" si="219"/>
        <v>1874134841.7702081</v>
      </c>
      <c r="F982" s="16">
        <v>5</v>
      </c>
      <c r="G982" s="22">
        <f t="shared" si="224"/>
        <v>1.8695576810548531E+23</v>
      </c>
      <c r="H982" s="22">
        <f t="shared" si="220"/>
        <v>2568024.6792086209</v>
      </c>
      <c r="I982" s="22">
        <f t="shared" si="221"/>
        <v>1.5369325231975667E+18</v>
      </c>
      <c r="J982" s="16">
        <v>1</v>
      </c>
      <c r="K982" s="16">
        <v>11</v>
      </c>
      <c r="L982" s="16">
        <v>5</v>
      </c>
      <c r="M982" s="16">
        <v>10000</v>
      </c>
      <c r="N982" s="16">
        <v>10000</v>
      </c>
      <c r="O982" s="16">
        <v>30</v>
      </c>
      <c r="P982" s="16" t="b">
        <v>1</v>
      </c>
      <c r="Q982" s="16">
        <v>0</v>
      </c>
      <c r="R982" s="16" t="b">
        <v>0</v>
      </c>
      <c r="S982" s="16">
        <v>101.000000000008</v>
      </c>
      <c r="T982" s="16" t="s">
        <v>59</v>
      </c>
      <c r="U982" s="18">
        <v>1077</v>
      </c>
      <c r="V982" s="16">
        <v>1553</v>
      </c>
      <c r="W982" s="22">
        <v>1.07</v>
      </c>
    </row>
    <row r="983" spans="1:23" x14ac:dyDescent="0.3">
      <c r="A983" s="15">
        <v>981</v>
      </c>
      <c r="B983" s="16" t="s">
        <v>56</v>
      </c>
      <c r="C983" s="17" t="s">
        <v>124</v>
      </c>
      <c r="E983" s="12">
        <f t="shared" si="219"/>
        <v>1880069581.7126262</v>
      </c>
      <c r="F983" s="16">
        <v>5</v>
      </c>
      <c r="G983" s="22">
        <f>A983^7.79+A983^4+100*A983+100</f>
        <v>2.018838449768272E+23</v>
      </c>
      <c r="H983" s="22">
        <f t="shared" si="220"/>
        <v>2573578.4968771324</v>
      </c>
      <c r="I983" s="22">
        <f t="shared" si="221"/>
        <v>1.5464925242160527E+18</v>
      </c>
      <c r="J983" s="16">
        <v>1</v>
      </c>
      <c r="K983" s="16">
        <v>11</v>
      </c>
      <c r="L983" s="16">
        <v>5</v>
      </c>
      <c r="M983" s="16">
        <v>10000</v>
      </c>
      <c r="N983" s="16">
        <v>10000</v>
      </c>
      <c r="O983" s="16">
        <v>30</v>
      </c>
      <c r="P983" s="16" t="b">
        <v>1</v>
      </c>
      <c r="Q983" s="16">
        <v>0</v>
      </c>
      <c r="R983" s="16" t="b">
        <v>0</v>
      </c>
      <c r="S983" s="16">
        <v>101.000000000008</v>
      </c>
      <c r="T983" s="16" t="s">
        <v>59</v>
      </c>
      <c r="U983" s="18">
        <v>1078</v>
      </c>
      <c r="V983" s="16">
        <v>1555</v>
      </c>
      <c r="W983" s="22">
        <v>1.07</v>
      </c>
    </row>
    <row r="984" spans="1:23" x14ac:dyDescent="0.3">
      <c r="A984" s="15">
        <v>982</v>
      </c>
      <c r="B984" s="16" t="s">
        <v>56</v>
      </c>
      <c r="C984" s="17" t="s">
        <v>124</v>
      </c>
      <c r="E984" s="16">
        <f t="shared" si="219"/>
        <v>1886017039.5988157</v>
      </c>
      <c r="F984" s="16">
        <v>5</v>
      </c>
      <c r="G984" s="22">
        <f t="shared" ref="G984:G992" si="225">A984^7.79+A984^4+100*A984+100</f>
        <v>2.0349253867258708E+23</v>
      </c>
      <c r="H984" s="22">
        <f t="shared" si="220"/>
        <v>2579138.714137556</v>
      </c>
      <c r="I984" s="22">
        <f t="shared" si="221"/>
        <v>1.5561021590218358E+18</v>
      </c>
      <c r="J984" s="16">
        <v>1</v>
      </c>
      <c r="K984" s="16">
        <v>11</v>
      </c>
      <c r="L984" s="16">
        <v>5</v>
      </c>
      <c r="M984" s="16">
        <v>10000</v>
      </c>
      <c r="N984" s="16">
        <v>10000</v>
      </c>
      <c r="O984" s="16">
        <v>30</v>
      </c>
      <c r="P984" s="16" t="b">
        <v>1</v>
      </c>
      <c r="Q984" s="16">
        <v>0</v>
      </c>
      <c r="R984" s="16" t="b">
        <v>0</v>
      </c>
      <c r="S984" s="16">
        <v>101.000000000008</v>
      </c>
      <c r="T984" s="16" t="s">
        <v>59</v>
      </c>
      <c r="U984" s="18">
        <v>1079</v>
      </c>
      <c r="V984" s="16">
        <v>1557</v>
      </c>
      <c r="W984" s="22">
        <v>1.07</v>
      </c>
    </row>
    <row r="985" spans="1:23" x14ac:dyDescent="0.3">
      <c r="A985" s="19">
        <v>983</v>
      </c>
      <c r="B985" s="16" t="s">
        <v>56</v>
      </c>
      <c r="C985" s="17" t="s">
        <v>124</v>
      </c>
      <c r="E985" s="16">
        <f t="shared" si="219"/>
        <v>1891977229.6902039</v>
      </c>
      <c r="F985" s="16">
        <v>5</v>
      </c>
      <c r="G985" s="22">
        <f t="shared" si="225"/>
        <v>2.0511239415679839E+23</v>
      </c>
      <c r="H985" s="22">
        <f t="shared" si="220"/>
        <v>2584705.3319027927</v>
      </c>
      <c r="I985" s="22">
        <f t="shared" si="221"/>
        <v>1.5657616343670689E+18</v>
      </c>
      <c r="J985" s="16">
        <v>1</v>
      </c>
      <c r="K985" s="16">
        <v>11</v>
      </c>
      <c r="L985" s="16">
        <v>5</v>
      </c>
      <c r="M985" s="16">
        <v>10000</v>
      </c>
      <c r="N985" s="16">
        <v>10000</v>
      </c>
      <c r="O985" s="16">
        <v>30</v>
      </c>
      <c r="P985" s="16" t="b">
        <v>1</v>
      </c>
      <c r="Q985" s="16">
        <v>0</v>
      </c>
      <c r="R985" s="16" t="b">
        <v>0</v>
      </c>
      <c r="S985" s="16">
        <v>101.000000000008</v>
      </c>
      <c r="T985" s="16" t="s">
        <v>59</v>
      </c>
      <c r="U985" s="18">
        <v>1080</v>
      </c>
      <c r="V985" s="16">
        <v>1559</v>
      </c>
      <c r="W985" s="22">
        <v>1.07</v>
      </c>
    </row>
    <row r="986" spans="1:23" x14ac:dyDescent="0.3">
      <c r="A986" s="15">
        <v>984</v>
      </c>
      <c r="B986" s="16" t="s">
        <v>56</v>
      </c>
      <c r="C986" s="17" t="s">
        <v>124</v>
      </c>
      <c r="E986" s="16">
        <f t="shared" si="219"/>
        <v>1897950166.2496638</v>
      </c>
      <c r="F986" s="16">
        <v>5</v>
      </c>
      <c r="G986" s="22">
        <f t="shared" si="225"/>
        <v>2.0674347740148053E+23</v>
      </c>
      <c r="H986" s="22">
        <f t="shared" si="220"/>
        <v>2590278.3510849373</v>
      </c>
      <c r="I986" s="22">
        <f t="shared" si="221"/>
        <v>1.5754711576533586E+18</v>
      </c>
      <c r="J986" s="16">
        <v>1</v>
      </c>
      <c r="K986" s="16">
        <v>11</v>
      </c>
      <c r="L986" s="16">
        <v>5</v>
      </c>
      <c r="M986" s="16">
        <v>10000</v>
      </c>
      <c r="N986" s="16">
        <v>10000</v>
      </c>
      <c r="O986" s="16">
        <v>30</v>
      </c>
      <c r="P986" s="16" t="b">
        <v>1</v>
      </c>
      <c r="Q986" s="16">
        <v>0</v>
      </c>
      <c r="R986" s="16" t="b">
        <v>0</v>
      </c>
      <c r="S986" s="16">
        <v>101.000000000008</v>
      </c>
      <c r="T986" s="16" t="s">
        <v>59</v>
      </c>
      <c r="U986" s="18">
        <v>1081</v>
      </c>
      <c r="V986" s="16">
        <v>1561</v>
      </c>
      <c r="W986" s="22">
        <v>1.07</v>
      </c>
    </row>
    <row r="987" spans="1:23" x14ac:dyDescent="0.3">
      <c r="A987" s="15">
        <v>985</v>
      </c>
      <c r="B987" s="16" t="s">
        <v>56</v>
      </c>
      <c r="C987" s="17" t="s">
        <v>124</v>
      </c>
      <c r="E987" s="16">
        <f t="shared" si="219"/>
        <v>1903935863.5415134</v>
      </c>
      <c r="F987" s="16">
        <v>5</v>
      </c>
      <c r="G987" s="22">
        <f t="shared" si="225"/>
        <v>2.0838585470090676E+23</v>
      </c>
      <c r="H987" s="22">
        <f t="shared" si="220"/>
        <v>2595857.7725952924</v>
      </c>
      <c r="I987" s="22">
        <f t="shared" si="221"/>
        <v>1.5852309369331924E+18</v>
      </c>
      <c r="J987" s="16">
        <v>1</v>
      </c>
      <c r="K987" s="16">
        <v>11</v>
      </c>
      <c r="L987" s="16">
        <v>5</v>
      </c>
      <c r="M987" s="16">
        <v>10000</v>
      </c>
      <c r="N987" s="16">
        <v>10000</v>
      </c>
      <c r="O987" s="16">
        <v>30</v>
      </c>
      <c r="P987" s="16" t="b">
        <v>1</v>
      </c>
      <c r="Q987" s="16">
        <v>0</v>
      </c>
      <c r="R987" s="16" t="b">
        <v>0</v>
      </c>
      <c r="S987" s="16">
        <v>101.000000000008</v>
      </c>
      <c r="T987" s="16" t="s">
        <v>59</v>
      </c>
      <c r="U987" s="18">
        <v>1082</v>
      </c>
      <c r="V987" s="16">
        <v>1563</v>
      </c>
      <c r="W987" s="22">
        <v>1.07</v>
      </c>
    </row>
    <row r="988" spans="1:23" x14ac:dyDescent="0.3">
      <c r="A988" s="19">
        <v>986</v>
      </c>
      <c r="B988" s="16" t="s">
        <v>56</v>
      </c>
      <c r="C988" s="17" t="s">
        <v>124</v>
      </c>
      <c r="E988" s="16">
        <f t="shared" si="219"/>
        <v>1909934335.831516</v>
      </c>
      <c r="F988" s="16">
        <v>5</v>
      </c>
      <c r="G988" s="22">
        <f t="shared" si="225"/>
        <v>2.1003959267285047E+23</v>
      </c>
      <c r="H988" s="22">
        <f t="shared" si="220"/>
        <v>2601443.5973443515</v>
      </c>
      <c r="I988" s="22">
        <f t="shared" si="221"/>
        <v>1.5950411809112901E+18</v>
      </c>
      <c r="J988" s="16">
        <v>1</v>
      </c>
      <c r="K988" s="16">
        <v>11</v>
      </c>
      <c r="L988" s="16">
        <v>5</v>
      </c>
      <c r="M988" s="16">
        <v>10000</v>
      </c>
      <c r="N988" s="16">
        <v>10000</v>
      </c>
      <c r="O988" s="16">
        <v>30</v>
      </c>
      <c r="P988" s="16" t="b">
        <v>1</v>
      </c>
      <c r="Q988" s="16">
        <v>0</v>
      </c>
      <c r="R988" s="16" t="b">
        <v>0</v>
      </c>
      <c r="S988" s="16">
        <v>101.000000000008</v>
      </c>
      <c r="T988" s="16" t="s">
        <v>59</v>
      </c>
      <c r="U988" s="18">
        <v>1083</v>
      </c>
      <c r="V988" s="16">
        <v>1565</v>
      </c>
      <c r="W988" s="22">
        <v>1.07</v>
      </c>
    </row>
    <row r="989" spans="1:23" x14ac:dyDescent="0.3">
      <c r="A989" s="15">
        <v>987</v>
      </c>
      <c r="B989" s="16" t="s">
        <v>56</v>
      </c>
      <c r="C989" s="17" t="s">
        <v>124</v>
      </c>
      <c r="E989" s="16">
        <f t="shared" si="219"/>
        <v>1915945597.3869023</v>
      </c>
      <c r="F989" s="16">
        <v>5</v>
      </c>
      <c r="G989" s="22">
        <f t="shared" si="225"/>
        <v>2.1170475825983232E+23</v>
      </c>
      <c r="H989" s="22">
        <f t="shared" si="220"/>
        <v>2607035.8262418397</v>
      </c>
      <c r="I989" s="22">
        <f t="shared" si="221"/>
        <v>1.6049020989460165E+18</v>
      </c>
      <c r="J989" s="16">
        <v>1</v>
      </c>
      <c r="K989" s="16">
        <v>11</v>
      </c>
      <c r="L989" s="16">
        <v>5</v>
      </c>
      <c r="M989" s="16">
        <v>10000</v>
      </c>
      <c r="N989" s="16">
        <v>10000</v>
      </c>
      <c r="O989" s="16">
        <v>30</v>
      </c>
      <c r="P989" s="16" t="b">
        <v>1</v>
      </c>
      <c r="Q989" s="16">
        <v>0</v>
      </c>
      <c r="R989" s="16" t="b">
        <v>0</v>
      </c>
      <c r="S989" s="16">
        <v>101.000000000008</v>
      </c>
      <c r="T989" s="16" t="s">
        <v>59</v>
      </c>
      <c r="U989" s="18">
        <v>1084</v>
      </c>
      <c r="V989" s="16">
        <v>1567</v>
      </c>
      <c r="W989" s="22">
        <v>1.07</v>
      </c>
    </row>
    <row r="990" spans="1:23" x14ac:dyDescent="0.3">
      <c r="A990" s="15">
        <v>988</v>
      </c>
      <c r="B990" s="16" t="s">
        <v>56</v>
      </c>
      <c r="C990" s="17" t="s">
        <v>124</v>
      </c>
      <c r="E990" s="12">
        <f t="shared" si="219"/>
        <v>1921969662.47633</v>
      </c>
      <c r="F990" s="16">
        <v>5</v>
      </c>
      <c r="G990" s="22">
        <f t="shared" si="225"/>
        <v>2.1338141873037246E+23</v>
      </c>
      <c r="H990" s="22">
        <f t="shared" si="220"/>
        <v>2612634.4601966552</v>
      </c>
      <c r="I990" s="22">
        <f t="shared" si="221"/>
        <v>1.6148139010507036E+18</v>
      </c>
      <c r="J990" s="16">
        <v>1</v>
      </c>
      <c r="K990" s="16">
        <v>11</v>
      </c>
      <c r="L990" s="16">
        <v>5</v>
      </c>
      <c r="M990" s="16">
        <v>10000</v>
      </c>
      <c r="N990" s="16">
        <v>10000</v>
      </c>
      <c r="O990" s="16">
        <v>30</v>
      </c>
      <c r="P990" s="16" t="b">
        <v>1</v>
      </c>
      <c r="Q990" s="16">
        <v>0</v>
      </c>
      <c r="R990" s="16" t="b">
        <v>0</v>
      </c>
      <c r="S990" s="16">
        <v>101.000000000008</v>
      </c>
      <c r="T990" s="16" t="s">
        <v>59</v>
      </c>
      <c r="U990" s="18">
        <v>1085</v>
      </c>
      <c r="V990" s="16">
        <v>1569</v>
      </c>
      <c r="W990" s="22">
        <v>1.07</v>
      </c>
    </row>
    <row r="991" spans="1:23" x14ac:dyDescent="0.3">
      <c r="A991" s="19">
        <v>989</v>
      </c>
      <c r="B991" s="16" t="s">
        <v>56</v>
      </c>
      <c r="C991" s="17" t="s">
        <v>124</v>
      </c>
      <c r="E991" s="16">
        <f t="shared" si="219"/>
        <v>1928006545.3699157</v>
      </c>
      <c r="F991" s="16">
        <v>5</v>
      </c>
      <c r="G991" s="22">
        <f t="shared" si="225"/>
        <v>2.1506964168024237E+23</v>
      </c>
      <c r="H991" s="22">
        <f t="shared" si="220"/>
        <v>2618239.5001169262</v>
      </c>
      <c r="I991" s="22">
        <f t="shared" si="221"/>
        <v>1.6247767978950671E+18</v>
      </c>
      <c r="J991" s="16">
        <v>1</v>
      </c>
      <c r="K991" s="16">
        <v>11</v>
      </c>
      <c r="L991" s="16">
        <v>5</v>
      </c>
      <c r="M991" s="16">
        <v>10000</v>
      </c>
      <c r="N991" s="16">
        <v>10000</v>
      </c>
      <c r="O991" s="16">
        <v>30</v>
      </c>
      <c r="P991" s="16" t="b">
        <v>1</v>
      </c>
      <c r="Q991" s="16">
        <v>0</v>
      </c>
      <c r="R991" s="16" t="b">
        <v>0</v>
      </c>
      <c r="S991" s="16">
        <v>101.000000000008</v>
      </c>
      <c r="T991" s="16" t="s">
        <v>59</v>
      </c>
      <c r="U991" s="18">
        <v>1086</v>
      </c>
      <c r="V991" s="16">
        <v>1571</v>
      </c>
      <c r="W991" s="22">
        <v>1.07</v>
      </c>
    </row>
    <row r="992" spans="1:23" x14ac:dyDescent="0.3">
      <c r="A992" s="15">
        <v>990</v>
      </c>
      <c r="B992" s="16" t="s">
        <v>56</v>
      </c>
      <c r="C992" s="17" t="s">
        <v>124</v>
      </c>
      <c r="E992" s="16">
        <f t="shared" si="219"/>
        <v>1934056260.3392096</v>
      </c>
      <c r="F992" s="16">
        <v>5</v>
      </c>
      <c r="G992" s="22">
        <f t="shared" si="225"/>
        <v>2.1676949503372764E+23</v>
      </c>
      <c r="H992" s="22">
        <f t="shared" si="220"/>
        <v>2623850.946909986</v>
      </c>
      <c r="I992" s="22">
        <f t="shared" si="221"/>
        <v>1.6347910008066378E+18</v>
      </c>
      <c r="J992" s="16">
        <v>1</v>
      </c>
      <c r="K992" s="16">
        <v>11</v>
      </c>
      <c r="L992" s="16">
        <v>5</v>
      </c>
      <c r="M992" s="16">
        <v>10000</v>
      </c>
      <c r="N992" s="16">
        <v>10000</v>
      </c>
      <c r="O992" s="16">
        <v>30</v>
      </c>
      <c r="P992" s="16" t="b">
        <v>1</v>
      </c>
      <c r="Q992" s="16">
        <v>0</v>
      </c>
      <c r="R992" s="16" t="b">
        <v>0</v>
      </c>
      <c r="S992" s="16">
        <v>101.000000000008</v>
      </c>
      <c r="T992" s="16" t="s">
        <v>59</v>
      </c>
      <c r="U992" s="18">
        <v>1087</v>
      </c>
      <c r="V992" s="16">
        <v>1573</v>
      </c>
      <c r="W992" s="22">
        <v>1.07</v>
      </c>
    </row>
    <row r="993" spans="1:23" x14ac:dyDescent="0.3">
      <c r="A993" s="15">
        <v>991</v>
      </c>
      <c r="B993" s="16" t="s">
        <v>56</v>
      </c>
      <c r="C993" s="17" t="s">
        <v>124</v>
      </c>
      <c r="E993" s="16">
        <f t="shared" si="219"/>
        <v>1940118821.657213</v>
      </c>
      <c r="F993" s="16">
        <v>5</v>
      </c>
      <c r="G993" s="22">
        <f>A993^7.8+A993^4+100*A993+100</f>
        <v>2.3408549570843666E+23</v>
      </c>
      <c r="H993" s="22">
        <f t="shared" si="220"/>
        <v>2629468.8014823855</v>
      </c>
      <c r="I993" s="22">
        <f t="shared" si="221"/>
        <v>1.6448567217720481E+18</v>
      </c>
      <c r="J993" s="16">
        <v>1</v>
      </c>
      <c r="K993" s="16">
        <v>11</v>
      </c>
      <c r="L993" s="16">
        <v>5</v>
      </c>
      <c r="M993" s="16">
        <v>10000</v>
      </c>
      <c r="N993" s="16">
        <v>10000</v>
      </c>
      <c r="O993" s="16">
        <v>30</v>
      </c>
      <c r="P993" s="16" t="b">
        <v>1</v>
      </c>
      <c r="Q993" s="16">
        <v>0</v>
      </c>
      <c r="R993" s="16" t="b">
        <v>0</v>
      </c>
      <c r="S993" s="16">
        <v>101.000000000008</v>
      </c>
      <c r="T993" s="16" t="s">
        <v>59</v>
      </c>
      <c r="U993" s="18">
        <v>1088</v>
      </c>
      <c r="V993" s="16">
        <v>1575</v>
      </c>
      <c r="W993" s="22">
        <v>1.07</v>
      </c>
    </row>
    <row r="994" spans="1:23" x14ac:dyDescent="0.3">
      <c r="A994" s="19">
        <v>992</v>
      </c>
      <c r="B994" s="16" t="s">
        <v>56</v>
      </c>
      <c r="C994" s="17" t="s">
        <v>124</v>
      </c>
      <c r="E994" s="16">
        <f t="shared" si="219"/>
        <v>1946194243.598372</v>
      </c>
      <c r="F994" s="16">
        <v>5</v>
      </c>
      <c r="G994" s="22">
        <f t="shared" ref="G994:G1002" si="226">A994^7.8+A994^4+100*A994+100</f>
        <v>2.3593427817930731E+23</v>
      </c>
      <c r="H994" s="22">
        <f t="shared" si="220"/>
        <v>2635093.064739869</v>
      </c>
      <c r="I994" s="22">
        <f t="shared" si="221"/>
        <v>1.6549741734385014E+18</v>
      </c>
      <c r="J994" s="16">
        <v>1</v>
      </c>
      <c r="K994" s="16">
        <v>11</v>
      </c>
      <c r="L994" s="16">
        <v>5</v>
      </c>
      <c r="M994" s="16">
        <v>10000</v>
      </c>
      <c r="N994" s="16">
        <v>10000</v>
      </c>
      <c r="O994" s="16">
        <v>30</v>
      </c>
      <c r="P994" s="16" t="b">
        <v>1</v>
      </c>
      <c r="Q994" s="16">
        <v>0</v>
      </c>
      <c r="R994" s="16" t="b">
        <v>0</v>
      </c>
      <c r="S994" s="16">
        <v>101.000000000008</v>
      </c>
      <c r="T994" s="16" t="s">
        <v>59</v>
      </c>
      <c r="U994" s="18">
        <v>1089</v>
      </c>
      <c r="V994" s="16">
        <v>1577</v>
      </c>
      <c r="W994" s="22">
        <v>1.07</v>
      </c>
    </row>
    <row r="995" spans="1:23" x14ac:dyDescent="0.3">
      <c r="A995" s="15">
        <v>993</v>
      </c>
      <c r="B995" s="16" t="s">
        <v>56</v>
      </c>
      <c r="C995" s="17" t="s">
        <v>124</v>
      </c>
      <c r="E995" s="16">
        <f t="shared" si="219"/>
        <v>1952282540.4385738</v>
      </c>
      <c r="F995" s="16">
        <v>5</v>
      </c>
      <c r="G995" s="22">
        <f t="shared" si="226"/>
        <v>2.3779577728610841E+23</v>
      </c>
      <c r="H995" s="22">
        <f t="shared" si="220"/>
        <v>2640723.737587424</v>
      </c>
      <c r="I995" s="22">
        <f t="shared" si="221"/>
        <v>1.6651435691151214E+18</v>
      </c>
      <c r="J995" s="16">
        <v>1</v>
      </c>
      <c r="K995" s="16">
        <v>11</v>
      </c>
      <c r="L995" s="16">
        <v>5</v>
      </c>
      <c r="M995" s="16">
        <v>10000</v>
      </c>
      <c r="N995" s="16">
        <v>10000</v>
      </c>
      <c r="O995" s="16">
        <v>30</v>
      </c>
      <c r="P995" s="16" t="b">
        <v>1</v>
      </c>
      <c r="Q995" s="16">
        <v>0</v>
      </c>
      <c r="R995" s="16" t="b">
        <v>0</v>
      </c>
      <c r="S995" s="16">
        <v>101.000000000008</v>
      </c>
      <c r="T995" s="16" t="s">
        <v>59</v>
      </c>
      <c r="U995" s="18">
        <v>1090</v>
      </c>
      <c r="V995" s="16">
        <v>1579</v>
      </c>
      <c r="W995" s="22">
        <v>1.07</v>
      </c>
    </row>
    <row r="996" spans="1:23" x14ac:dyDescent="0.3">
      <c r="A996" s="15">
        <v>994</v>
      </c>
      <c r="B996" s="16" t="s">
        <v>56</v>
      </c>
      <c r="C996" s="17" t="s">
        <v>124</v>
      </c>
      <c r="E996" s="16">
        <f t="shared" si="219"/>
        <v>1958383726.4551272</v>
      </c>
      <c r="F996" s="16">
        <v>5</v>
      </c>
      <c r="G996" s="22">
        <f t="shared" si="226"/>
        <v>2.3967006756018586E+23</v>
      </c>
      <c r="H996" s="22">
        <f t="shared" si="220"/>
        <v>2646360.8209292293</v>
      </c>
      <c r="I996" s="22">
        <f t="shared" si="221"/>
        <v>1.675365122774348E+18</v>
      </c>
      <c r="J996" s="16">
        <v>1</v>
      </c>
      <c r="K996" s="16">
        <v>11</v>
      </c>
      <c r="L996" s="16">
        <v>5</v>
      </c>
      <c r="M996" s="16">
        <v>10000</v>
      </c>
      <c r="N996" s="16">
        <v>10000</v>
      </c>
      <c r="O996" s="16">
        <v>30</v>
      </c>
      <c r="P996" s="16" t="b">
        <v>1</v>
      </c>
      <c r="Q996" s="16">
        <v>0</v>
      </c>
      <c r="R996" s="16" t="b">
        <v>0</v>
      </c>
      <c r="S996" s="16">
        <v>101.000000000008</v>
      </c>
      <c r="T996" s="16" t="s">
        <v>59</v>
      </c>
      <c r="U996" s="18">
        <v>1091</v>
      </c>
      <c r="V996" s="16">
        <v>1581</v>
      </c>
      <c r="W996" s="22">
        <v>1.07</v>
      </c>
    </row>
    <row r="997" spans="1:23" x14ac:dyDescent="0.3">
      <c r="A997" s="19">
        <v>995</v>
      </c>
      <c r="B997" s="16" t="s">
        <v>56</v>
      </c>
      <c r="C997" s="17" t="s">
        <v>124</v>
      </c>
      <c r="E997" s="12">
        <f t="shared" si="219"/>
        <v>1964497815.92679</v>
      </c>
      <c r="F997" s="16">
        <v>5</v>
      </c>
      <c r="G997" s="22">
        <f t="shared" si="226"/>
        <v>2.4155722389403365E+23</v>
      </c>
      <c r="H997" s="22">
        <f t="shared" si="220"/>
        <v>2652004.3156686896</v>
      </c>
      <c r="I997" s="22">
        <f t="shared" si="221"/>
        <v>1.6856390490533256E+18</v>
      </c>
      <c r="J997" s="16">
        <v>1</v>
      </c>
      <c r="K997" s="16">
        <v>11</v>
      </c>
      <c r="L997" s="16">
        <v>5</v>
      </c>
      <c r="M997" s="16">
        <v>10000</v>
      </c>
      <c r="N997" s="16">
        <v>10000</v>
      </c>
      <c r="O997" s="16">
        <v>30</v>
      </c>
      <c r="P997" s="16" t="b">
        <v>1</v>
      </c>
      <c r="Q997" s="16">
        <v>0</v>
      </c>
      <c r="R997" s="16" t="b">
        <v>0</v>
      </c>
      <c r="S997" s="16">
        <v>101.000000000008</v>
      </c>
      <c r="T997" s="16" t="s">
        <v>59</v>
      </c>
      <c r="U997" s="18">
        <v>1092</v>
      </c>
      <c r="V997" s="16">
        <v>1583</v>
      </c>
      <c r="W997" s="22">
        <v>1.07</v>
      </c>
    </row>
    <row r="998" spans="1:23" x14ac:dyDescent="0.3">
      <c r="A998" s="15">
        <v>996</v>
      </c>
      <c r="B998" s="16" t="s">
        <v>56</v>
      </c>
      <c r="C998" s="17" t="s">
        <v>124</v>
      </c>
      <c r="E998" s="16">
        <f t="shared" si="219"/>
        <v>1970624823.1337636</v>
      </c>
      <c r="F998" s="16">
        <v>5</v>
      </c>
      <c r="G998" s="22">
        <f t="shared" si="226"/>
        <v>2.4345732154267733E+23</v>
      </c>
      <c r="H998" s="22">
        <f t="shared" si="220"/>
        <v>2657654.2227084269</v>
      </c>
      <c r="I998" s="22">
        <f t="shared" si="221"/>
        <v>1.6959655632553162E+18</v>
      </c>
      <c r="J998" s="16">
        <v>1</v>
      </c>
      <c r="K998" s="16">
        <v>11</v>
      </c>
      <c r="L998" s="16">
        <v>5</v>
      </c>
      <c r="M998" s="16">
        <v>10000</v>
      </c>
      <c r="N998" s="16">
        <v>10000</v>
      </c>
      <c r="O998" s="16">
        <v>30</v>
      </c>
      <c r="P998" s="16" t="b">
        <v>1</v>
      </c>
      <c r="Q998" s="16">
        <v>0</v>
      </c>
      <c r="R998" s="16" t="b">
        <v>0</v>
      </c>
      <c r="S998" s="16">
        <v>101.000000000008</v>
      </c>
      <c r="T998" s="16" t="s">
        <v>59</v>
      </c>
      <c r="U998" s="18">
        <v>1093</v>
      </c>
      <c r="V998" s="16">
        <v>1585</v>
      </c>
      <c r="W998" s="22">
        <v>1.07</v>
      </c>
    </row>
    <row r="999" spans="1:23" x14ac:dyDescent="0.3">
      <c r="A999" s="15">
        <v>997</v>
      </c>
      <c r="B999" s="16" t="s">
        <v>56</v>
      </c>
      <c r="C999" s="17" t="s">
        <v>124</v>
      </c>
      <c r="E999" s="16">
        <f t="shared" si="219"/>
        <v>1976764762.3576815</v>
      </c>
      <c r="F999" s="16">
        <v>5</v>
      </c>
      <c r="G999" s="22">
        <f t="shared" si="226"/>
        <v>2.4537043612505331E+23</v>
      </c>
      <c r="H999" s="22">
        <f t="shared" si="220"/>
        <v>2663310.5429502865</v>
      </c>
      <c r="I999" s="22">
        <f t="shared" si="221"/>
        <v>1.7063448813510822E+18</v>
      </c>
      <c r="J999" s="16">
        <v>1</v>
      </c>
      <c r="K999" s="16">
        <v>11</v>
      </c>
      <c r="L999" s="16">
        <v>5</v>
      </c>
      <c r="M999" s="16">
        <v>10000</v>
      </c>
      <c r="N999" s="16">
        <v>10000</v>
      </c>
      <c r="O999" s="16">
        <v>30</v>
      </c>
      <c r="P999" s="16" t="b">
        <v>1</v>
      </c>
      <c r="Q999" s="16">
        <v>0</v>
      </c>
      <c r="R999" s="16" t="b">
        <v>0</v>
      </c>
      <c r="S999" s="16">
        <v>101.000000000008</v>
      </c>
      <c r="T999" s="16" t="s">
        <v>59</v>
      </c>
      <c r="U999" s="18">
        <v>1094</v>
      </c>
      <c r="V999" s="16">
        <v>1587</v>
      </c>
      <c r="W999" s="22">
        <v>1.07</v>
      </c>
    </row>
    <row r="1000" spans="1:23" x14ac:dyDescent="0.3">
      <c r="A1000" s="19">
        <v>998</v>
      </c>
      <c r="B1000" s="16" t="s">
        <v>56</v>
      </c>
      <c r="C1000" s="17" t="s">
        <v>124</v>
      </c>
      <c r="E1000" s="16">
        <f t="shared" si="219"/>
        <v>1982917647.8816042</v>
      </c>
      <c r="F1000" s="16">
        <v>5</v>
      </c>
      <c r="G1000" s="22">
        <f t="shared" si="226"/>
        <v>2.4729664362540753E+23</v>
      </c>
      <c r="H1000" s="22">
        <f t="shared" si="220"/>
        <v>2668973.2772953403</v>
      </c>
      <c r="I1000" s="22">
        <f t="shared" si="221"/>
        <v>1.7167772199802819E+18</v>
      </c>
      <c r="J1000" s="16">
        <v>1</v>
      </c>
      <c r="K1000" s="16">
        <v>11</v>
      </c>
      <c r="L1000" s="16">
        <v>5</v>
      </c>
      <c r="M1000" s="16">
        <v>10000</v>
      </c>
      <c r="N1000" s="16">
        <v>10000</v>
      </c>
      <c r="O1000" s="16">
        <v>30</v>
      </c>
      <c r="P1000" s="16" t="b">
        <v>1</v>
      </c>
      <c r="Q1000" s="16">
        <v>0</v>
      </c>
      <c r="R1000" s="16" t="b">
        <v>0</v>
      </c>
      <c r="S1000" s="16">
        <v>101.000000000008</v>
      </c>
      <c r="T1000" s="16" t="s">
        <v>59</v>
      </c>
      <c r="U1000" s="18">
        <v>1095</v>
      </c>
      <c r="V1000" s="16">
        <v>1589</v>
      </c>
      <c r="W1000" s="22">
        <v>1.07</v>
      </c>
    </row>
    <row r="1001" spans="1:23" x14ac:dyDescent="0.3">
      <c r="A1001" s="15">
        <v>999</v>
      </c>
      <c r="B1001" s="16" t="s">
        <v>56</v>
      </c>
      <c r="C1001" s="17" t="s">
        <v>124</v>
      </c>
      <c r="E1001" s="16">
        <f t="shared" si="219"/>
        <v>1989083493.9900303</v>
      </c>
      <c r="F1001" s="16">
        <v>5</v>
      </c>
      <c r="G1001" s="22">
        <f t="shared" si="226"/>
        <v>2.4923602039469143E+23</v>
      </c>
      <c r="H1001" s="22">
        <f t="shared" si="220"/>
        <v>2674642.4266438675</v>
      </c>
      <c r="I1001" s="22">
        <f t="shared" si="221"/>
        <v>1.7272627964528317E+18</v>
      </c>
      <c r="J1001" s="16">
        <v>1</v>
      </c>
      <c r="K1001" s="16">
        <v>11</v>
      </c>
      <c r="L1001" s="16">
        <v>5</v>
      </c>
      <c r="M1001" s="16">
        <v>10000</v>
      </c>
      <c r="N1001" s="16">
        <v>10000</v>
      </c>
      <c r="O1001" s="16">
        <v>30</v>
      </c>
      <c r="P1001" s="16" t="b">
        <v>1</v>
      </c>
      <c r="Q1001" s="16">
        <v>0</v>
      </c>
      <c r="R1001" s="16" t="b">
        <v>0</v>
      </c>
      <c r="S1001" s="16">
        <v>101.000000000008</v>
      </c>
      <c r="T1001" s="16" t="s">
        <v>59</v>
      </c>
      <c r="U1001" s="18">
        <v>1096</v>
      </c>
      <c r="V1001" s="16">
        <v>1591</v>
      </c>
      <c r="W1001" s="22">
        <v>1.07</v>
      </c>
    </row>
    <row r="1002" spans="1:23" x14ac:dyDescent="0.3">
      <c r="A1002" s="15">
        <v>1000</v>
      </c>
      <c r="B1002" s="16" t="s">
        <v>56</v>
      </c>
      <c r="C1002" s="17" t="s">
        <v>124</v>
      </c>
      <c r="E1002" s="16">
        <f t="shared" si="219"/>
        <v>1995262314.9688795</v>
      </c>
      <c r="F1002" s="16">
        <v>5</v>
      </c>
      <c r="G1002" s="22">
        <f t="shared" si="226"/>
        <v>2.5118864315195717E+23</v>
      </c>
      <c r="H1002" s="22">
        <f t="shared" si="220"/>
        <v>2680317.9918953842</v>
      </c>
      <c r="I1002" s="22">
        <f t="shared" si="221"/>
        <v>1.737801828750369E+18</v>
      </c>
      <c r="J1002" s="16">
        <v>1</v>
      </c>
      <c r="K1002" s="16">
        <v>11</v>
      </c>
      <c r="L1002" s="16">
        <v>5</v>
      </c>
      <c r="M1002" s="16">
        <v>10000</v>
      </c>
      <c r="N1002" s="16">
        <v>10000</v>
      </c>
      <c r="O1002" s="16">
        <v>30</v>
      </c>
      <c r="P1002" s="16" t="b">
        <v>1</v>
      </c>
      <c r="Q1002" s="16">
        <v>0</v>
      </c>
      <c r="R1002" s="16" t="b">
        <v>0</v>
      </c>
      <c r="S1002" s="16">
        <v>101.000000000008</v>
      </c>
      <c r="T1002" s="16" t="s">
        <v>59</v>
      </c>
      <c r="U1002" s="18">
        <v>1097</v>
      </c>
      <c r="V1002" s="16">
        <v>1593</v>
      </c>
      <c r="W1002" s="22">
        <v>1.07</v>
      </c>
    </row>
    <row r="1003" spans="1:23" x14ac:dyDescent="0.3">
      <c r="A1003" s="19">
        <v>1001</v>
      </c>
      <c r="B1003" s="16" t="s">
        <v>56</v>
      </c>
      <c r="C1003" s="17" t="s">
        <v>127</v>
      </c>
      <c r="E1003" s="16">
        <f t="shared" si="219"/>
        <v>2001454125.105526</v>
      </c>
      <c r="F1003" s="16">
        <v>5</v>
      </c>
      <c r="G1003" s="22">
        <f>A1003^7.81+A1003^4+100*A1003+100</f>
        <v>2.7126274056611324E+23</v>
      </c>
      <c r="H1003" s="22">
        <f t="shared" si="220"/>
        <v>2685999.9739486277</v>
      </c>
      <c r="I1003" s="22">
        <f t="shared" si="221"/>
        <v>1.7483945355276439E+18</v>
      </c>
      <c r="J1003" s="16">
        <v>1</v>
      </c>
      <c r="K1003" s="16">
        <v>11</v>
      </c>
      <c r="L1003" s="16">
        <v>5</v>
      </c>
      <c r="M1003" s="16">
        <v>10000</v>
      </c>
      <c r="N1003" s="16">
        <v>10000</v>
      </c>
      <c r="O1003" s="16">
        <v>30</v>
      </c>
      <c r="P1003" s="16" t="b">
        <v>1</v>
      </c>
      <c r="Q1003" s="16">
        <v>0</v>
      </c>
      <c r="R1003" s="16" t="b">
        <v>0</v>
      </c>
      <c r="S1003" s="16">
        <v>101.000000000008</v>
      </c>
      <c r="T1003" s="16" t="s">
        <v>59</v>
      </c>
      <c r="U1003" s="18">
        <v>1098</v>
      </c>
      <c r="V1003" s="16">
        <v>1595</v>
      </c>
      <c r="W1003" s="22">
        <v>1.07</v>
      </c>
    </row>
    <row r="1004" spans="1:23" x14ac:dyDescent="0.3">
      <c r="A1004" s="15">
        <v>1002</v>
      </c>
      <c r="B1004" s="16" t="s">
        <v>56</v>
      </c>
      <c r="C1004" s="17" t="s">
        <v>127</v>
      </c>
      <c r="E1004" s="12">
        <f t="shared" si="219"/>
        <v>2007658938.6887474</v>
      </c>
      <c r="F1004" s="16">
        <v>5</v>
      </c>
      <c r="G1004" s="22">
        <f t="shared" ref="G1004:G1012" si="227">A1004^7.81+A1004^4+100*A1004+100</f>
        <v>2.7338639936765694E+23</v>
      </c>
      <c r="H1004" s="22">
        <f t="shared" si="220"/>
        <v>2691688.3737015701</v>
      </c>
      <c r="I1004" s="22">
        <f t="shared" si="221"/>
        <v>1.759041136113866E+18</v>
      </c>
      <c r="J1004" s="16">
        <v>1</v>
      </c>
      <c r="K1004" s="16">
        <v>11</v>
      </c>
      <c r="L1004" s="16">
        <v>5</v>
      </c>
      <c r="M1004" s="16">
        <v>10000</v>
      </c>
      <c r="N1004" s="16">
        <v>10000</v>
      </c>
      <c r="O1004" s="16">
        <v>30</v>
      </c>
      <c r="P1004" s="16" t="b">
        <v>1</v>
      </c>
      <c r="Q1004" s="16">
        <v>0</v>
      </c>
      <c r="R1004" s="16" t="b">
        <v>0</v>
      </c>
      <c r="S1004" s="16">
        <v>101.000000000008</v>
      </c>
      <c r="T1004" s="16" t="s">
        <v>59</v>
      </c>
      <c r="U1004" s="18">
        <v>1099</v>
      </c>
      <c r="V1004" s="16">
        <v>1597</v>
      </c>
      <c r="W1004" s="22">
        <v>1.07</v>
      </c>
    </row>
    <row r="1005" spans="1:23" x14ac:dyDescent="0.3">
      <c r="A1005" s="15">
        <v>1003</v>
      </c>
      <c r="B1005" s="16" t="s">
        <v>56</v>
      </c>
      <c r="C1005" s="17" t="s">
        <v>126</v>
      </c>
      <c r="E1005" s="16">
        <f t="shared" si="219"/>
        <v>2013876770.0087605</v>
      </c>
      <c r="F1005" s="16">
        <v>5</v>
      </c>
      <c r="G1005" s="22">
        <f t="shared" si="227"/>
        <v>2.7552454057176522E+23</v>
      </c>
      <c r="H1005" s="22">
        <f t="shared" si="220"/>
        <v>2697383.1920514042</v>
      </c>
      <c r="I1005" s="22">
        <f t="shared" si="221"/>
        <v>1.7697418505141635E+18</v>
      </c>
      <c r="J1005" s="16">
        <v>1</v>
      </c>
      <c r="K1005" s="16">
        <v>11</v>
      </c>
      <c r="L1005" s="16">
        <v>5</v>
      </c>
      <c r="M1005" s="16">
        <v>10000</v>
      </c>
      <c r="N1005" s="16">
        <v>10000</v>
      </c>
      <c r="O1005" s="16">
        <v>30</v>
      </c>
      <c r="P1005" s="16" t="b">
        <v>1</v>
      </c>
      <c r="Q1005" s="16">
        <v>0</v>
      </c>
      <c r="R1005" s="16" t="b">
        <v>0</v>
      </c>
      <c r="S1005" s="16">
        <v>101.000000000008</v>
      </c>
      <c r="T1005" s="16" t="s">
        <v>59</v>
      </c>
      <c r="U1005" s="18">
        <v>1100</v>
      </c>
      <c r="V1005" s="16">
        <v>1599</v>
      </c>
      <c r="W1005" s="22">
        <v>1.07</v>
      </c>
    </row>
    <row r="1006" spans="1:23" x14ac:dyDescent="0.3">
      <c r="A1006" s="19">
        <v>1004</v>
      </c>
      <c r="B1006" s="16" t="s">
        <v>56</v>
      </c>
      <c r="C1006" s="17" t="s">
        <v>126</v>
      </c>
      <c r="E1006" s="16">
        <f t="shared" si="219"/>
        <v>2020107633.3572061</v>
      </c>
      <c r="F1006" s="16">
        <v>5</v>
      </c>
      <c r="G1006" s="22">
        <f t="shared" si="227"/>
        <v>2.7767724835498692E+23</v>
      </c>
      <c r="H1006" s="22">
        <f t="shared" si="220"/>
        <v>2703084.4298945484</v>
      </c>
      <c r="I1006" s="22">
        <f t="shared" si="221"/>
        <v>1.7804968994109325E+18</v>
      </c>
      <c r="J1006" s="16">
        <v>1</v>
      </c>
      <c r="K1006" s="16">
        <v>11</v>
      </c>
      <c r="L1006" s="16">
        <v>5</v>
      </c>
      <c r="M1006" s="16">
        <v>10000</v>
      </c>
      <c r="N1006" s="16">
        <v>10000</v>
      </c>
      <c r="O1006" s="16">
        <v>30</v>
      </c>
      <c r="P1006" s="16" t="b">
        <v>1</v>
      </c>
      <c r="Q1006" s="16">
        <v>0</v>
      </c>
      <c r="R1006" s="16" t="b">
        <v>0</v>
      </c>
      <c r="S1006" s="16">
        <v>101.000000000008</v>
      </c>
      <c r="T1006" s="16" t="s">
        <v>59</v>
      </c>
      <c r="U1006" s="18">
        <v>1101</v>
      </c>
      <c r="V1006" s="16">
        <v>1601</v>
      </c>
      <c r="W1006" s="22">
        <v>1.07</v>
      </c>
    </row>
    <row r="1007" spans="1:23" x14ac:dyDescent="0.3">
      <c r="A1007" s="15">
        <v>1005</v>
      </c>
      <c r="B1007" s="16" t="s">
        <v>56</v>
      </c>
      <c r="C1007" s="17" t="s">
        <v>126</v>
      </c>
      <c r="E1007" s="16">
        <f t="shared" si="219"/>
        <v>2026351543.0271511</v>
      </c>
      <c r="F1007" s="16">
        <v>5</v>
      </c>
      <c r="G1007" s="22">
        <f t="shared" si="227"/>
        <v>2.7984460729852904E+23</v>
      </c>
      <c r="H1007" s="22">
        <f t="shared" si="220"/>
        <v>2708792.0881266659</v>
      </c>
      <c r="I1007" s="22">
        <f t="shared" si="221"/>
        <v>1.7913065041653302E+18</v>
      </c>
      <c r="J1007" s="16">
        <v>1</v>
      </c>
      <c r="K1007" s="16">
        <v>11</v>
      </c>
      <c r="L1007" s="16">
        <v>5</v>
      </c>
      <c r="M1007" s="16">
        <v>10000</v>
      </c>
      <c r="N1007" s="16">
        <v>10000</v>
      </c>
      <c r="O1007" s="16">
        <v>30</v>
      </c>
      <c r="P1007" s="16" t="b">
        <v>1</v>
      </c>
      <c r="Q1007" s="16">
        <v>0</v>
      </c>
      <c r="R1007" s="16" t="b">
        <v>0</v>
      </c>
      <c r="S1007" s="16">
        <v>101.000000000008</v>
      </c>
      <c r="T1007" s="16" t="s">
        <v>59</v>
      </c>
      <c r="U1007" s="18">
        <v>1102</v>
      </c>
      <c r="V1007" s="16">
        <v>1603</v>
      </c>
      <c r="W1007" s="22">
        <v>1.07</v>
      </c>
    </row>
    <row r="1008" spans="1:23" x14ac:dyDescent="0.3">
      <c r="A1008" s="15">
        <v>1006</v>
      </c>
      <c r="B1008" s="16" t="s">
        <v>56</v>
      </c>
      <c r="C1008" s="17" t="s">
        <v>126</v>
      </c>
      <c r="E1008" s="16">
        <f t="shared" si="219"/>
        <v>2032608513.3130896</v>
      </c>
      <c r="F1008" s="16">
        <v>5</v>
      </c>
      <c r="G1008" s="22">
        <f t="shared" si="227"/>
        <v>2.8202670238977622E+23</v>
      </c>
      <c r="H1008" s="22">
        <f t="shared" si="220"/>
        <v>2714506.1676426502</v>
      </c>
      <c r="I1008" s="22">
        <f t="shared" si="221"/>
        <v>1.8021708868185907E+18</v>
      </c>
      <c r="J1008" s="16">
        <v>1</v>
      </c>
      <c r="K1008" s="16">
        <v>11</v>
      </c>
      <c r="L1008" s="16">
        <v>5</v>
      </c>
      <c r="M1008" s="16">
        <v>10000</v>
      </c>
      <c r="N1008" s="16">
        <v>10000</v>
      </c>
      <c r="O1008" s="16">
        <v>30</v>
      </c>
      <c r="P1008" s="16" t="b">
        <v>1</v>
      </c>
      <c r="Q1008" s="16">
        <v>0</v>
      </c>
      <c r="R1008" s="16" t="b">
        <v>0</v>
      </c>
      <c r="S1008" s="16">
        <v>101.000000000008</v>
      </c>
      <c r="T1008" s="16" t="s">
        <v>59</v>
      </c>
      <c r="U1008" s="18">
        <v>1103</v>
      </c>
      <c r="V1008" s="16">
        <v>1605</v>
      </c>
      <c r="W1008" s="22">
        <v>1.07</v>
      </c>
    </row>
    <row r="1009" spans="1:23" x14ac:dyDescent="0.3">
      <c r="A1009" s="19">
        <v>1007</v>
      </c>
      <c r="B1009" s="16" t="s">
        <v>56</v>
      </c>
      <c r="C1009" s="17" t="s">
        <v>126</v>
      </c>
      <c r="E1009" s="16">
        <f t="shared" si="219"/>
        <v>2038878558.5109239</v>
      </c>
      <c r="F1009" s="16">
        <v>5</v>
      </c>
      <c r="G1009" s="22">
        <f t="shared" si="227"/>
        <v>2.8422361902384667E+23</v>
      </c>
      <c r="H1009" s="22">
        <f t="shared" si="220"/>
        <v>2720226.6693366244</v>
      </c>
      <c r="I1009" s="22">
        <f t="shared" si="221"/>
        <v>1.8130902700935112E+18</v>
      </c>
      <c r="J1009" s="16">
        <v>1</v>
      </c>
      <c r="K1009" s="16">
        <v>11</v>
      </c>
      <c r="L1009" s="16">
        <v>5</v>
      </c>
      <c r="M1009" s="16">
        <v>10000</v>
      </c>
      <c r="N1009" s="16">
        <v>10000</v>
      </c>
      <c r="O1009" s="16">
        <v>30</v>
      </c>
      <c r="P1009" s="16" t="b">
        <v>1</v>
      </c>
      <c r="Q1009" s="16">
        <v>0</v>
      </c>
      <c r="R1009" s="16" t="b">
        <v>0</v>
      </c>
      <c r="S1009" s="16">
        <v>101.000000000008</v>
      </c>
      <c r="T1009" s="16" t="s">
        <v>59</v>
      </c>
      <c r="U1009" s="18">
        <v>1104</v>
      </c>
      <c r="V1009" s="16">
        <v>1607</v>
      </c>
      <c r="W1009" s="22">
        <v>1.07</v>
      </c>
    </row>
    <row r="1010" spans="1:23" x14ac:dyDescent="0.3">
      <c r="A1010" s="15">
        <v>1008</v>
      </c>
      <c r="B1010" s="16" t="s">
        <v>56</v>
      </c>
      <c r="C1010" s="17" t="s">
        <v>126</v>
      </c>
      <c r="E1010" s="16">
        <f t="shared" si="219"/>
        <v>2045161692.9179971</v>
      </c>
      <c r="F1010" s="16">
        <v>5</v>
      </c>
      <c r="G1010" s="22">
        <f t="shared" si="227"/>
        <v>2.8643544300513461E+23</v>
      </c>
      <c r="H1010" s="22">
        <f t="shared" si="220"/>
        <v>2725953.5941019412</v>
      </c>
      <c r="I1010" s="22">
        <f t="shared" si="221"/>
        <v>1.8240648773957857E+18</v>
      </c>
      <c r="J1010" s="16">
        <v>1</v>
      </c>
      <c r="K1010" s="16">
        <v>11</v>
      </c>
      <c r="L1010" s="16">
        <v>5</v>
      </c>
      <c r="M1010" s="16">
        <v>10000</v>
      </c>
      <c r="N1010" s="16">
        <v>10000</v>
      </c>
      <c r="O1010" s="16">
        <v>30</v>
      </c>
      <c r="P1010" s="16" t="b">
        <v>1</v>
      </c>
      <c r="Q1010" s="16">
        <v>0</v>
      </c>
      <c r="R1010" s="16" t="b">
        <v>0</v>
      </c>
      <c r="S1010" s="16">
        <v>101.000000000008</v>
      </c>
      <c r="T1010" s="16" t="s">
        <v>59</v>
      </c>
      <c r="U1010" s="18">
        <v>1105</v>
      </c>
      <c r="V1010" s="16">
        <v>1609</v>
      </c>
      <c r="W1010" s="22">
        <v>1.07</v>
      </c>
    </row>
    <row r="1011" spans="1:23" x14ac:dyDescent="0.3">
      <c r="A1011" s="15">
        <v>1009</v>
      </c>
      <c r="B1011" s="16" t="s">
        <v>56</v>
      </c>
      <c r="C1011" s="17" t="s">
        <v>126</v>
      </c>
      <c r="E1011" s="12">
        <f t="shared" si="219"/>
        <v>2051457930.8330524</v>
      </c>
      <c r="F1011" s="16">
        <v>5</v>
      </c>
      <c r="G1011" s="22">
        <f t="shared" si="227"/>
        <v>2.8866226054886762E+23</v>
      </c>
      <c r="H1011" s="22">
        <f t="shared" si="220"/>
        <v>2731686.9428312024</v>
      </c>
      <c r="I1011" s="22">
        <f t="shared" si="221"/>
        <v>1.8350949328154982E+18</v>
      </c>
      <c r="J1011" s="16">
        <v>1</v>
      </c>
      <c r="K1011" s="16">
        <v>11</v>
      </c>
      <c r="L1011" s="16">
        <v>5</v>
      </c>
      <c r="M1011" s="16">
        <v>10000</v>
      </c>
      <c r="N1011" s="16">
        <v>10000</v>
      </c>
      <c r="O1011" s="16">
        <v>30</v>
      </c>
      <c r="P1011" s="16" t="b">
        <v>1</v>
      </c>
      <c r="Q1011" s="16">
        <v>0</v>
      </c>
      <c r="R1011" s="16" t="b">
        <v>0</v>
      </c>
      <c r="S1011" s="16">
        <v>101.000000000008</v>
      </c>
      <c r="T1011" s="16" t="s">
        <v>59</v>
      </c>
      <c r="U1011" s="18">
        <v>1106</v>
      </c>
      <c r="V1011" s="16">
        <v>1611</v>
      </c>
      <c r="W1011" s="22">
        <v>1.07</v>
      </c>
    </row>
    <row r="1012" spans="1:23" x14ac:dyDescent="0.3">
      <c r="A1012" s="19">
        <v>1010</v>
      </c>
      <c r="B1012" s="16" t="s">
        <v>56</v>
      </c>
      <c r="C1012" s="17" t="s">
        <v>126</v>
      </c>
      <c r="E1012" s="16">
        <f t="shared" si="219"/>
        <v>2057767286.5562761</v>
      </c>
      <c r="F1012" s="16">
        <v>5</v>
      </c>
      <c r="G1012" s="22">
        <f t="shared" si="227"/>
        <v>2.9090415828266235E+23</v>
      </c>
      <c r="H1012" s="22">
        <f t="shared" si="220"/>
        <v>2737426.7164162509</v>
      </c>
      <c r="I1012" s="22">
        <f t="shared" si="221"/>
        <v>1.8461806611284859E+18</v>
      </c>
      <c r="J1012" s="16">
        <v>1</v>
      </c>
      <c r="K1012" s="16">
        <v>11</v>
      </c>
      <c r="L1012" s="16">
        <v>5</v>
      </c>
      <c r="M1012" s="16">
        <v>10000</v>
      </c>
      <c r="N1012" s="16">
        <v>10000</v>
      </c>
      <c r="O1012" s="16">
        <v>30</v>
      </c>
      <c r="P1012" s="16" t="b">
        <v>1</v>
      </c>
      <c r="Q1012" s="16">
        <v>0</v>
      </c>
      <c r="R1012" s="16" t="b">
        <v>0</v>
      </c>
      <c r="S1012" s="16">
        <v>101.000000000008</v>
      </c>
      <c r="T1012" s="16" t="s">
        <v>59</v>
      </c>
      <c r="U1012" s="18">
        <v>1107</v>
      </c>
      <c r="V1012" s="16">
        <v>1613</v>
      </c>
      <c r="W1012" s="22">
        <v>1.07</v>
      </c>
    </row>
    <row r="1013" spans="1:23" x14ac:dyDescent="0.3">
      <c r="A1013" s="15">
        <v>1011</v>
      </c>
      <c r="B1013" s="16" t="s">
        <v>56</v>
      </c>
      <c r="C1013" s="17" t="s">
        <v>126</v>
      </c>
      <c r="E1013" s="16">
        <f t="shared" si="219"/>
        <v>2064089774.38925</v>
      </c>
      <c r="F1013" s="16">
        <v>5</v>
      </c>
      <c r="G1013" s="22">
        <f>A1013^7.82+A1013^4+100*A1013+100</f>
        <v>3.1416227754218378E+23</v>
      </c>
      <c r="H1013" s="22">
        <f t="shared" si="220"/>
        <v>2743172.9157481636</v>
      </c>
      <c r="I1013" s="22">
        <f t="shared" si="221"/>
        <v>1.8573222877977738E+18</v>
      </c>
      <c r="J1013" s="16">
        <v>1</v>
      </c>
      <c r="K1013" s="16">
        <v>11</v>
      </c>
      <c r="L1013" s="16">
        <v>5</v>
      </c>
      <c r="M1013" s="16">
        <v>10000</v>
      </c>
      <c r="N1013" s="16">
        <v>10000</v>
      </c>
      <c r="O1013" s="16">
        <v>30</v>
      </c>
      <c r="P1013" s="16" t="b">
        <v>1</v>
      </c>
      <c r="Q1013" s="16">
        <v>0</v>
      </c>
      <c r="R1013" s="16" t="b">
        <v>0</v>
      </c>
      <c r="S1013" s="16">
        <v>101.000000000008</v>
      </c>
      <c r="T1013" s="16" t="s">
        <v>59</v>
      </c>
      <c r="U1013" s="18">
        <v>1108</v>
      </c>
      <c r="V1013" s="16">
        <v>1615</v>
      </c>
      <c r="W1013" s="22">
        <v>1.07</v>
      </c>
    </row>
    <row r="1014" spans="1:23" x14ac:dyDescent="0.3">
      <c r="A1014" s="15">
        <v>1012</v>
      </c>
      <c r="B1014" s="16" t="s">
        <v>56</v>
      </c>
      <c r="C1014" s="17" t="s">
        <v>126</v>
      </c>
      <c r="E1014" s="16">
        <f t="shared" si="219"/>
        <v>2070425408.6349809</v>
      </c>
      <c r="F1014" s="16">
        <v>5</v>
      </c>
      <c r="G1014" s="22">
        <f t="shared" ref="G1014:G1022" si="228">A1014^7.82+A1014^4+100*A1014+100</f>
        <v>3.1660050829797165E+23</v>
      </c>
      <c r="H1014" s="22">
        <f t="shared" si="220"/>
        <v>2748925.541717256</v>
      </c>
      <c r="I1014" s="22">
        <f t="shared" si="221"/>
        <v>1.8685200389749834E+18</v>
      </c>
      <c r="J1014" s="16">
        <v>1</v>
      </c>
      <c r="K1014" s="16">
        <v>11</v>
      </c>
      <c r="L1014" s="16">
        <v>5</v>
      </c>
      <c r="M1014" s="16">
        <v>10000</v>
      </c>
      <c r="N1014" s="16">
        <v>10000</v>
      </c>
      <c r="O1014" s="16">
        <v>30</v>
      </c>
      <c r="P1014" s="16" t="b">
        <v>1</v>
      </c>
      <c r="Q1014" s="16">
        <v>0</v>
      </c>
      <c r="R1014" s="16" t="b">
        <v>0</v>
      </c>
      <c r="S1014" s="16">
        <v>101.000000000008</v>
      </c>
      <c r="T1014" s="16" t="s">
        <v>59</v>
      </c>
      <c r="U1014" s="18">
        <v>1109</v>
      </c>
      <c r="V1014" s="16">
        <v>1617</v>
      </c>
      <c r="W1014" s="22">
        <v>1.07</v>
      </c>
    </row>
    <row r="1015" spans="1:23" x14ac:dyDescent="0.3">
      <c r="A1015" s="19">
        <v>1013</v>
      </c>
      <c r="B1015" s="16" t="s">
        <v>56</v>
      </c>
      <c r="C1015" s="17" t="s">
        <v>126</v>
      </c>
      <c r="E1015" s="16">
        <f t="shared" si="219"/>
        <v>2076774203.597878</v>
      </c>
      <c r="F1015" s="16">
        <v>5</v>
      </c>
      <c r="G1015" s="22">
        <f t="shared" si="228"/>
        <v>3.1905522609414496E+23</v>
      </c>
      <c r="H1015" s="22">
        <f t="shared" si="220"/>
        <v>2754684.5952130854</v>
      </c>
      <c r="I1015" s="22">
        <f t="shared" si="221"/>
        <v>1.8797741415017196E+18</v>
      </c>
      <c r="J1015" s="16">
        <v>1</v>
      </c>
      <c r="K1015" s="16">
        <v>11</v>
      </c>
      <c r="L1015" s="16">
        <v>5</v>
      </c>
      <c r="M1015" s="16">
        <v>10000</v>
      </c>
      <c r="N1015" s="16">
        <v>10000</v>
      </c>
      <c r="O1015" s="16">
        <v>30</v>
      </c>
      <c r="P1015" s="16" t="b">
        <v>1</v>
      </c>
      <c r="Q1015" s="16">
        <v>0</v>
      </c>
      <c r="R1015" s="16" t="b">
        <v>0</v>
      </c>
      <c r="S1015" s="16">
        <v>101.000000000008</v>
      </c>
      <c r="T1015" s="16" t="s">
        <v>59</v>
      </c>
      <c r="U1015" s="18">
        <v>1110</v>
      </c>
      <c r="V1015" s="16">
        <v>1619</v>
      </c>
      <c r="W1015" s="22">
        <v>1.07</v>
      </c>
    </row>
    <row r="1016" spans="1:23" x14ac:dyDescent="0.3">
      <c r="A1016" s="15">
        <v>1014</v>
      </c>
      <c r="B1016" s="16" t="s">
        <v>56</v>
      </c>
      <c r="C1016" s="17" t="s">
        <v>126</v>
      </c>
      <c r="E1016" s="16">
        <f t="shared" si="219"/>
        <v>2083136173.5837972</v>
      </c>
      <c r="F1016" s="16">
        <v>5</v>
      </c>
      <c r="G1016" s="22">
        <f t="shared" si="228"/>
        <v>3.2152652597349203E+23</v>
      </c>
      <c r="H1016" s="22">
        <f t="shared" si="220"/>
        <v>2760450.0771244667</v>
      </c>
      <c r="I1016" s="22">
        <f t="shared" si="221"/>
        <v>1.891084822911104E+18</v>
      </c>
      <c r="J1016" s="16">
        <v>1</v>
      </c>
      <c r="K1016" s="16">
        <v>11</v>
      </c>
      <c r="L1016" s="16">
        <v>5</v>
      </c>
      <c r="M1016" s="16">
        <v>10000</v>
      </c>
      <c r="N1016" s="16">
        <v>10000</v>
      </c>
      <c r="O1016" s="16">
        <v>30</v>
      </c>
      <c r="P1016" s="16" t="b">
        <v>1</v>
      </c>
      <c r="Q1016" s="16">
        <v>0</v>
      </c>
      <c r="R1016" s="16" t="b">
        <v>0</v>
      </c>
      <c r="S1016" s="16">
        <v>101.000000000008</v>
      </c>
      <c r="T1016" s="16" t="s">
        <v>59</v>
      </c>
      <c r="U1016" s="18">
        <v>1111</v>
      </c>
      <c r="V1016" s="16">
        <v>1621</v>
      </c>
      <c r="W1016" s="22">
        <v>1.07</v>
      </c>
    </row>
    <row r="1017" spans="1:23" x14ac:dyDescent="0.3">
      <c r="A1017" s="15">
        <v>1015</v>
      </c>
      <c r="B1017" s="16" t="s">
        <v>56</v>
      </c>
      <c r="C1017" s="17" t="s">
        <v>126</v>
      </c>
      <c r="E1017" s="16">
        <f t="shared" ref="E1017:E1080" si="229">A1017^3.1</f>
        <v>2089511332.8999608</v>
      </c>
      <c r="F1017" s="16">
        <v>5</v>
      </c>
      <c r="G1017" s="22">
        <f t="shared" si="228"/>
        <v>3.240145034320921E+23</v>
      </c>
      <c r="H1017" s="22">
        <f t="shared" ref="H1017:H1054" si="230">A1017^2.14+50+50*A1017</f>
        <v>2766221.9883394456</v>
      </c>
      <c r="I1017" s="22">
        <f t="shared" ref="I1017:I1054" si="231">A1017^6.08+A1017^4+1000*A1017+100</f>
        <v>1.9024523114290342E+18</v>
      </c>
      <c r="J1017" s="16">
        <v>1</v>
      </c>
      <c r="K1017" s="16">
        <v>11</v>
      </c>
      <c r="L1017" s="16">
        <v>5</v>
      </c>
      <c r="M1017" s="16">
        <v>10000</v>
      </c>
      <c r="N1017" s="16">
        <v>10000</v>
      </c>
      <c r="O1017" s="16">
        <v>30</v>
      </c>
      <c r="P1017" s="16" t="b">
        <v>1</v>
      </c>
      <c r="Q1017" s="16">
        <v>0</v>
      </c>
      <c r="R1017" s="16" t="b">
        <v>0</v>
      </c>
      <c r="S1017" s="16">
        <v>101.000000000008</v>
      </c>
      <c r="T1017" s="16" t="s">
        <v>59</v>
      </c>
      <c r="U1017" s="18">
        <v>1112</v>
      </c>
      <c r="V1017" s="16">
        <v>1623</v>
      </c>
      <c r="W1017" s="22">
        <v>1.07</v>
      </c>
    </row>
    <row r="1018" spans="1:23" x14ac:dyDescent="0.3">
      <c r="A1018" s="19">
        <v>1016</v>
      </c>
      <c r="B1018" s="16" t="s">
        <v>56</v>
      </c>
      <c r="C1018" s="17" t="s">
        <v>126</v>
      </c>
      <c r="E1018" s="12">
        <f t="shared" si="229"/>
        <v>2095899695.8550415</v>
      </c>
      <c r="F1018" s="16">
        <v>5</v>
      </c>
      <c r="G1018" s="22">
        <f t="shared" si="228"/>
        <v>3.2651925442105228E+23</v>
      </c>
      <c r="H1018" s="22">
        <f t="shared" si="230"/>
        <v>2772000.3297453225</v>
      </c>
      <c r="I1018" s="22">
        <f t="shared" si="231"/>
        <v>1.9138768359757637E+18</v>
      </c>
      <c r="J1018" s="16">
        <v>1</v>
      </c>
      <c r="K1018" s="16">
        <v>11</v>
      </c>
      <c r="L1018" s="16">
        <v>5</v>
      </c>
      <c r="M1018" s="16">
        <v>10000</v>
      </c>
      <c r="N1018" s="16">
        <v>10000</v>
      </c>
      <c r="O1018" s="16">
        <v>30</v>
      </c>
      <c r="P1018" s="16" t="b">
        <v>1</v>
      </c>
      <c r="Q1018" s="16">
        <v>0</v>
      </c>
      <c r="R1018" s="16" t="b">
        <v>0</v>
      </c>
      <c r="S1018" s="16">
        <v>101.000000000008</v>
      </c>
      <c r="T1018" s="16" t="s">
        <v>59</v>
      </c>
      <c r="U1018" s="18">
        <v>1113</v>
      </c>
      <c r="V1018" s="16">
        <v>1625</v>
      </c>
      <c r="W1018" s="22">
        <v>1.07</v>
      </c>
    </row>
    <row r="1019" spans="1:23" x14ac:dyDescent="0.3">
      <c r="A1019" s="15">
        <v>1017</v>
      </c>
      <c r="B1019" s="16" t="s">
        <v>56</v>
      </c>
      <c r="C1019" s="17" t="s">
        <v>126</v>
      </c>
      <c r="E1019" s="16">
        <f t="shared" si="229"/>
        <v>2102301276.7590971</v>
      </c>
      <c r="F1019" s="16">
        <v>5</v>
      </c>
      <c r="G1019" s="22">
        <f t="shared" si="228"/>
        <v>3.2904087534820505E+23</v>
      </c>
      <c r="H1019" s="22">
        <f t="shared" si="230"/>
        <v>2777785.1022286434</v>
      </c>
      <c r="I1019" s="22">
        <f t="shared" si="231"/>
        <v>1.9253586261671918E+18</v>
      </c>
      <c r="J1019" s="16">
        <v>1</v>
      </c>
      <c r="K1019" s="16">
        <v>11</v>
      </c>
      <c r="L1019" s="16">
        <v>5</v>
      </c>
      <c r="M1019" s="16">
        <v>10000</v>
      </c>
      <c r="N1019" s="16">
        <v>10000</v>
      </c>
      <c r="O1019" s="16">
        <v>30</v>
      </c>
      <c r="P1019" s="16" t="b">
        <v>1</v>
      </c>
      <c r="Q1019" s="16">
        <v>0</v>
      </c>
      <c r="R1019" s="16" t="b">
        <v>0</v>
      </c>
      <c r="S1019" s="16">
        <v>101.000000000008</v>
      </c>
      <c r="T1019" s="16" t="s">
        <v>59</v>
      </c>
      <c r="U1019" s="18">
        <v>1114</v>
      </c>
      <c r="V1019" s="16">
        <v>1627</v>
      </c>
      <c r="W1019" s="22">
        <v>1.07</v>
      </c>
    </row>
    <row r="1020" spans="1:23" x14ac:dyDescent="0.3">
      <c r="A1020" s="15">
        <v>1018</v>
      </c>
      <c r="B1020" s="16" t="s">
        <v>56</v>
      </c>
      <c r="C1020" s="17" t="s">
        <v>126</v>
      </c>
      <c r="E1020" s="16">
        <f t="shared" si="229"/>
        <v>2108716089.923605</v>
      </c>
      <c r="F1020" s="16">
        <v>5</v>
      </c>
      <c r="G1020" s="22">
        <f t="shared" si="228"/>
        <v>3.3157946307984399E+23</v>
      </c>
      <c r="H1020" s="22">
        <f t="shared" si="230"/>
        <v>2783576.3066752073</v>
      </c>
      <c r="I1020" s="22">
        <f t="shared" si="231"/>
        <v>1.9368979123164119E+18</v>
      </c>
      <c r="J1020" s="16">
        <v>1</v>
      </c>
      <c r="K1020" s="16">
        <v>11</v>
      </c>
      <c r="L1020" s="16">
        <v>5</v>
      </c>
      <c r="M1020" s="16">
        <v>10000</v>
      </c>
      <c r="N1020" s="16">
        <v>10000</v>
      </c>
      <c r="O1020" s="16">
        <v>30</v>
      </c>
      <c r="P1020" s="16" t="b">
        <v>1</v>
      </c>
      <c r="Q1020" s="16">
        <v>0</v>
      </c>
      <c r="R1020" s="16" t="b">
        <v>0</v>
      </c>
      <c r="S1020" s="16">
        <v>101.000000000008</v>
      </c>
      <c r="T1020" s="16" t="s">
        <v>59</v>
      </c>
      <c r="U1020" s="18">
        <v>1115</v>
      </c>
      <c r="V1020" s="16">
        <v>1629</v>
      </c>
      <c r="W1020" s="22">
        <v>1.07</v>
      </c>
    </row>
    <row r="1021" spans="1:23" x14ac:dyDescent="0.3">
      <c r="A1021" s="19">
        <v>1019</v>
      </c>
      <c r="B1021" s="16" t="s">
        <v>56</v>
      </c>
      <c r="C1021" s="17" t="s">
        <v>126</v>
      </c>
      <c r="E1021" s="16">
        <f t="shared" si="229"/>
        <v>2115144149.6614571</v>
      </c>
      <c r="F1021" s="16">
        <v>5</v>
      </c>
      <c r="G1021" s="22">
        <f t="shared" si="228"/>
        <v>3.3413511494243832E+23</v>
      </c>
      <c r="H1021" s="22">
        <f t="shared" si="230"/>
        <v>2789373.9439700684</v>
      </c>
      <c r="I1021" s="22">
        <f t="shared" si="231"/>
        <v>1.9484949254350441E+18</v>
      </c>
      <c r="J1021" s="16">
        <v>1</v>
      </c>
      <c r="K1021" s="16">
        <v>11</v>
      </c>
      <c r="L1021" s="16">
        <v>5</v>
      </c>
      <c r="M1021" s="16">
        <v>10000</v>
      </c>
      <c r="N1021" s="16">
        <v>10000</v>
      </c>
      <c r="O1021" s="16">
        <v>30</v>
      </c>
      <c r="P1021" s="16" t="b">
        <v>1</v>
      </c>
      <c r="Q1021" s="16">
        <v>0</v>
      </c>
      <c r="R1021" s="16" t="b">
        <v>0</v>
      </c>
      <c r="S1021" s="16">
        <v>101.000000000008</v>
      </c>
      <c r="T1021" s="16" t="s">
        <v>59</v>
      </c>
      <c r="U1021" s="18">
        <v>1116</v>
      </c>
      <c r="V1021" s="16">
        <v>1631</v>
      </c>
      <c r="W1021" s="22">
        <v>1.07</v>
      </c>
    </row>
    <row r="1022" spans="1:23" x14ac:dyDescent="0.3">
      <c r="A1022" s="15">
        <v>1020</v>
      </c>
      <c r="B1022" s="16" t="s">
        <v>56</v>
      </c>
      <c r="C1022" s="17" t="s">
        <v>126</v>
      </c>
      <c r="E1022" s="16">
        <f t="shared" si="229"/>
        <v>2121585470.2869279</v>
      </c>
      <c r="F1022" s="16">
        <v>5</v>
      </c>
      <c r="G1022" s="22">
        <f t="shared" si="228"/>
        <v>3.3670792872436726E+23</v>
      </c>
      <c r="H1022" s="22">
        <f t="shared" si="230"/>
        <v>2795178.0149975168</v>
      </c>
      <c r="I1022" s="22">
        <f t="shared" si="231"/>
        <v>1.9601498972346952E+18</v>
      </c>
      <c r="J1022" s="16">
        <v>1</v>
      </c>
      <c r="K1022" s="16">
        <v>11</v>
      </c>
      <c r="L1022" s="16">
        <v>5</v>
      </c>
      <c r="M1022" s="16">
        <v>10000</v>
      </c>
      <c r="N1022" s="16">
        <v>10000</v>
      </c>
      <c r="O1022" s="16">
        <v>30</v>
      </c>
      <c r="P1022" s="16" t="b">
        <v>1</v>
      </c>
      <c r="Q1022" s="16">
        <v>0</v>
      </c>
      <c r="R1022" s="16" t="b">
        <v>0</v>
      </c>
      <c r="S1022" s="16">
        <v>101.000000000008</v>
      </c>
      <c r="T1022" s="16" t="s">
        <v>59</v>
      </c>
      <c r="U1022" s="18">
        <v>1117</v>
      </c>
      <c r="V1022" s="16">
        <v>1633</v>
      </c>
      <c r="W1022" s="22">
        <v>1.07</v>
      </c>
    </row>
    <row r="1023" spans="1:23" x14ac:dyDescent="0.3">
      <c r="A1023" s="15">
        <v>1021</v>
      </c>
      <c r="B1023" s="16" t="s">
        <v>56</v>
      </c>
      <c r="C1023" s="17" t="s">
        <v>126</v>
      </c>
      <c r="E1023" s="16">
        <f t="shared" si="229"/>
        <v>2128040066.115726</v>
      </c>
      <c r="F1023" s="16">
        <v>5</v>
      </c>
      <c r="G1023" s="22">
        <f>A1023^7.85+A1023^4+100*A1023+100</f>
        <v>4.1768807409055085E+23</v>
      </c>
      <c r="H1023" s="22">
        <f t="shared" si="230"/>
        <v>2800988.5206411169</v>
      </c>
      <c r="I1023" s="22">
        <f t="shared" si="231"/>
        <v>1.9718630601284485E+18</v>
      </c>
      <c r="J1023" s="16">
        <v>1</v>
      </c>
      <c r="K1023" s="16">
        <v>11</v>
      </c>
      <c r="L1023" s="16">
        <v>5</v>
      </c>
      <c r="M1023" s="16">
        <v>10000</v>
      </c>
      <c r="N1023" s="16">
        <v>10000</v>
      </c>
      <c r="O1023" s="16">
        <v>30</v>
      </c>
      <c r="P1023" s="16" t="b">
        <v>1</v>
      </c>
      <c r="Q1023" s="16">
        <v>0</v>
      </c>
      <c r="R1023" s="16" t="b">
        <v>0</v>
      </c>
      <c r="S1023" s="16">
        <v>101.000000000008</v>
      </c>
      <c r="T1023" s="16" t="s">
        <v>59</v>
      </c>
      <c r="U1023" s="18">
        <v>1118</v>
      </c>
      <c r="V1023" s="16">
        <v>1635</v>
      </c>
      <c r="W1023" s="22">
        <v>1.07</v>
      </c>
    </row>
    <row r="1024" spans="1:23" x14ac:dyDescent="0.3">
      <c r="A1024" s="19">
        <v>1022</v>
      </c>
      <c r="B1024" s="16" t="s">
        <v>56</v>
      </c>
      <c r="C1024" s="17" t="s">
        <v>126</v>
      </c>
      <c r="E1024" s="16">
        <f t="shared" si="229"/>
        <v>2134507951.4649382</v>
      </c>
      <c r="F1024" s="16">
        <v>5</v>
      </c>
      <c r="G1024" s="22">
        <f t="shared" ref="G1024:G1032" si="232">A1024^7.85+A1024^4+100*A1024+100</f>
        <v>4.2091027928039841E+23</v>
      </c>
      <c r="H1024" s="22">
        <f t="shared" si="230"/>
        <v>2806805.4617836773</v>
      </c>
      <c r="I1024" s="22">
        <f t="shared" si="231"/>
        <v>1.9836346472321756E+18</v>
      </c>
      <c r="J1024" s="16">
        <v>1</v>
      </c>
      <c r="K1024" s="16">
        <v>11</v>
      </c>
      <c r="L1024" s="16">
        <v>5</v>
      </c>
      <c r="M1024" s="16">
        <v>10000</v>
      </c>
      <c r="N1024" s="16">
        <v>10000</v>
      </c>
      <c r="O1024" s="16">
        <v>30</v>
      </c>
      <c r="P1024" s="16" t="b">
        <v>1</v>
      </c>
      <c r="Q1024" s="16">
        <v>0</v>
      </c>
      <c r="R1024" s="16" t="b">
        <v>0</v>
      </c>
      <c r="S1024" s="16">
        <v>101.000000000008</v>
      </c>
      <c r="T1024" s="16" t="s">
        <v>59</v>
      </c>
      <c r="U1024" s="18">
        <v>1119</v>
      </c>
      <c r="V1024" s="16">
        <v>1637</v>
      </c>
      <c r="W1024" s="22">
        <v>1.07</v>
      </c>
    </row>
    <row r="1025" spans="1:23" x14ac:dyDescent="0.3">
      <c r="A1025" s="15">
        <v>1023</v>
      </c>
      <c r="B1025" s="16" t="s">
        <v>56</v>
      </c>
      <c r="C1025" s="17" t="s">
        <v>126</v>
      </c>
      <c r="E1025" s="12">
        <f t="shared" si="229"/>
        <v>2140989140.6530595</v>
      </c>
      <c r="F1025" s="16">
        <v>5</v>
      </c>
      <c r="G1025" s="22">
        <f t="shared" si="232"/>
        <v>4.2415415397329647E+23</v>
      </c>
      <c r="H1025" s="22">
        <f t="shared" si="230"/>
        <v>2812628.8393072621</v>
      </c>
      <c r="I1025" s="22">
        <f t="shared" si="231"/>
        <v>1.9954648923660611E+18</v>
      </c>
      <c r="J1025" s="16">
        <v>1</v>
      </c>
      <c r="K1025" s="16">
        <v>11</v>
      </c>
      <c r="L1025" s="16">
        <v>5</v>
      </c>
      <c r="M1025" s="16">
        <v>10000</v>
      </c>
      <c r="N1025" s="16">
        <v>10000</v>
      </c>
      <c r="O1025" s="16">
        <v>30</v>
      </c>
      <c r="P1025" s="16" t="b">
        <v>1</v>
      </c>
      <c r="Q1025" s="16">
        <v>0</v>
      </c>
      <c r="R1025" s="16" t="b">
        <v>0</v>
      </c>
      <c r="S1025" s="16">
        <v>101.000000000008</v>
      </c>
      <c r="T1025" s="16" t="s">
        <v>59</v>
      </c>
      <c r="U1025" s="18">
        <v>1120</v>
      </c>
      <c r="V1025" s="16">
        <v>1639</v>
      </c>
      <c r="W1025" s="22">
        <v>1.07</v>
      </c>
    </row>
    <row r="1026" spans="1:23" x14ac:dyDescent="0.3">
      <c r="A1026" s="15">
        <v>1024</v>
      </c>
      <c r="B1026" s="16" t="s">
        <v>56</v>
      </c>
      <c r="C1026" s="17" t="s">
        <v>126</v>
      </c>
      <c r="E1026" s="16">
        <f t="shared" si="229"/>
        <v>2147483648.0000019</v>
      </c>
      <c r="F1026" s="16">
        <v>5</v>
      </c>
      <c r="G1026" s="22">
        <f t="shared" si="232"/>
        <v>4.2741982250160287E+23</v>
      </c>
      <c r="H1026" s="22">
        <f t="shared" si="230"/>
        <v>2818458.6540931971</v>
      </c>
      <c r="I1026" s="22">
        <f t="shared" si="231"/>
        <v>2.0073540300560594E+18</v>
      </c>
      <c r="J1026" s="16">
        <v>1</v>
      </c>
      <c r="K1026" s="16">
        <v>11</v>
      </c>
      <c r="L1026" s="16">
        <v>5</v>
      </c>
      <c r="M1026" s="16">
        <v>10000</v>
      </c>
      <c r="N1026" s="16">
        <v>10000</v>
      </c>
      <c r="O1026" s="16">
        <v>30</v>
      </c>
      <c r="P1026" s="16" t="b">
        <v>1</v>
      </c>
      <c r="Q1026" s="16">
        <v>0</v>
      </c>
      <c r="R1026" s="16" t="b">
        <v>0</v>
      </c>
      <c r="S1026" s="16">
        <v>101.000000000008</v>
      </c>
      <c r="T1026" s="16" t="s">
        <v>59</v>
      </c>
      <c r="U1026" s="18">
        <v>1121</v>
      </c>
      <c r="V1026" s="16">
        <v>1641</v>
      </c>
      <c r="W1026" s="22">
        <v>1.07</v>
      </c>
    </row>
    <row r="1027" spans="1:23" x14ac:dyDescent="0.3">
      <c r="A1027" s="19">
        <v>1025</v>
      </c>
      <c r="B1027" s="16" t="s">
        <v>56</v>
      </c>
      <c r="C1027" s="17" t="s">
        <v>126</v>
      </c>
      <c r="E1027" s="16">
        <f t="shared" si="229"/>
        <v>2153991487.827064</v>
      </c>
      <c r="F1027" s="16">
        <v>5</v>
      </c>
      <c r="G1027" s="22">
        <f t="shared" si="232"/>
        <v>4.3070740978852111E+23</v>
      </c>
      <c r="H1027" s="22">
        <f t="shared" si="230"/>
        <v>2824294.9070220757</v>
      </c>
      <c r="I1027" s="22">
        <f t="shared" si="231"/>
        <v>2.0193022955352425E+18</v>
      </c>
      <c r="J1027" s="16">
        <v>1</v>
      </c>
      <c r="K1027" s="16">
        <v>11</v>
      </c>
      <c r="L1027" s="16">
        <v>5</v>
      </c>
      <c r="M1027" s="16">
        <v>10000</v>
      </c>
      <c r="N1027" s="16">
        <v>10000</v>
      </c>
      <c r="O1027" s="16">
        <v>30</v>
      </c>
      <c r="P1027" s="16" t="b">
        <v>1</v>
      </c>
      <c r="Q1027" s="16">
        <v>0</v>
      </c>
      <c r="R1027" s="16" t="b">
        <v>0</v>
      </c>
      <c r="S1027" s="16">
        <v>101.000000000008</v>
      </c>
      <c r="T1027" s="16" t="s">
        <v>59</v>
      </c>
      <c r="U1027" s="18">
        <v>1122</v>
      </c>
      <c r="V1027" s="16">
        <v>1643</v>
      </c>
      <c r="W1027" s="22">
        <v>1.07</v>
      </c>
    </row>
    <row r="1028" spans="1:23" x14ac:dyDescent="0.3">
      <c r="A1028" s="15">
        <v>1026</v>
      </c>
      <c r="B1028" s="16" t="s">
        <v>56</v>
      </c>
      <c r="C1028" s="17" t="s">
        <v>126</v>
      </c>
      <c r="E1028" s="16">
        <f t="shared" si="229"/>
        <v>2160512674.4569325</v>
      </c>
      <c r="F1028" s="16">
        <v>5</v>
      </c>
      <c r="G1028" s="22">
        <f t="shared" si="232"/>
        <v>4.3401704135033416E+23</v>
      </c>
      <c r="H1028" s="22">
        <f t="shared" si="230"/>
        <v>2830137.5989737296</v>
      </c>
      <c r="I1028" s="22">
        <f t="shared" si="231"/>
        <v>2.0313099247452754E+18</v>
      </c>
      <c r="J1028" s="16">
        <v>1</v>
      </c>
      <c r="K1028" s="16">
        <v>11</v>
      </c>
      <c r="L1028" s="16">
        <v>5</v>
      </c>
      <c r="M1028" s="16">
        <v>10000</v>
      </c>
      <c r="N1028" s="16">
        <v>10000</v>
      </c>
      <c r="O1028" s="16">
        <v>30</v>
      </c>
      <c r="P1028" s="16" t="b">
        <v>1</v>
      </c>
      <c r="Q1028" s="16">
        <v>0</v>
      </c>
      <c r="R1028" s="16" t="b">
        <v>0</v>
      </c>
      <c r="S1028" s="16">
        <v>101.000000000008</v>
      </c>
      <c r="T1028" s="16" t="s">
        <v>59</v>
      </c>
      <c r="U1028" s="18">
        <v>1123</v>
      </c>
      <c r="V1028" s="16">
        <v>1645</v>
      </c>
      <c r="W1028" s="22">
        <v>1.07</v>
      </c>
    </row>
    <row r="1029" spans="1:23" x14ac:dyDescent="0.3">
      <c r="A1029" s="15">
        <v>1027</v>
      </c>
      <c r="B1029" s="16" t="s">
        <v>56</v>
      </c>
      <c r="C1029" s="17" t="s">
        <v>126</v>
      </c>
      <c r="E1029" s="16">
        <f t="shared" si="229"/>
        <v>2167047222.2137141</v>
      </c>
      <c r="F1029" s="16">
        <v>5</v>
      </c>
      <c r="G1029" s="22">
        <f t="shared" si="232"/>
        <v>4.3734884329864255E+23</v>
      </c>
      <c r="H1029" s="22">
        <f t="shared" si="230"/>
        <v>2835986.7308272733</v>
      </c>
      <c r="I1029" s="22">
        <f t="shared" si="231"/>
        <v>2.0433771543378982E+18</v>
      </c>
      <c r="J1029" s="16">
        <v>1</v>
      </c>
      <c r="K1029" s="16">
        <v>11</v>
      </c>
      <c r="L1029" s="16">
        <v>5</v>
      </c>
      <c r="M1029" s="16">
        <v>10000</v>
      </c>
      <c r="N1029" s="16">
        <v>10000</v>
      </c>
      <c r="O1029" s="16">
        <v>30</v>
      </c>
      <c r="P1029" s="16" t="b">
        <v>1</v>
      </c>
      <c r="Q1029" s="16">
        <v>0</v>
      </c>
      <c r="R1029" s="16" t="b">
        <v>0</v>
      </c>
      <c r="S1029" s="16">
        <v>101.000000000008</v>
      </c>
      <c r="T1029" s="16" t="s">
        <v>59</v>
      </c>
      <c r="U1029" s="18">
        <v>1124</v>
      </c>
      <c r="V1029" s="16">
        <v>1647</v>
      </c>
      <c r="W1029" s="22">
        <v>1.07</v>
      </c>
    </row>
    <row r="1030" spans="1:23" x14ac:dyDescent="0.3">
      <c r="A1030" s="19">
        <v>1028</v>
      </c>
      <c r="B1030" s="16" t="s">
        <v>56</v>
      </c>
      <c r="C1030" s="17" t="s">
        <v>126</v>
      </c>
      <c r="E1030" s="16">
        <f t="shared" si="229"/>
        <v>2173595145.4229093</v>
      </c>
      <c r="F1030" s="16">
        <v>5</v>
      </c>
      <c r="G1030" s="22">
        <f t="shared" si="232"/>
        <v>4.4070294234259851E+23</v>
      </c>
      <c r="H1030" s="22">
        <f t="shared" si="230"/>
        <v>2841842.3034610753</v>
      </c>
      <c r="I1030" s="22">
        <f t="shared" si="231"/>
        <v>2.0555042216763369E+18</v>
      </c>
      <c r="J1030" s="16">
        <v>1</v>
      </c>
      <c r="K1030" s="16">
        <v>11</v>
      </c>
      <c r="L1030" s="16">
        <v>5</v>
      </c>
      <c r="M1030" s="16">
        <v>10000</v>
      </c>
      <c r="N1030" s="16">
        <v>10000</v>
      </c>
      <c r="O1030" s="16">
        <v>30</v>
      </c>
      <c r="P1030" s="16" t="b">
        <v>1</v>
      </c>
      <c r="Q1030" s="16">
        <v>0</v>
      </c>
      <c r="R1030" s="16" t="b">
        <v>0</v>
      </c>
      <c r="S1030" s="16">
        <v>101.000000000008</v>
      </c>
      <c r="T1030" s="16" t="s">
        <v>59</v>
      </c>
      <c r="U1030" s="18">
        <v>1125</v>
      </c>
      <c r="V1030" s="16">
        <v>1649</v>
      </c>
      <c r="W1030" s="22">
        <v>1.07</v>
      </c>
    </row>
    <row r="1031" spans="1:23" x14ac:dyDescent="0.3">
      <c r="A1031" s="15">
        <v>1029</v>
      </c>
      <c r="B1031" s="16" t="s">
        <v>56</v>
      </c>
      <c r="C1031" s="17" t="s">
        <v>126</v>
      </c>
      <c r="E1031" s="16">
        <f t="shared" si="229"/>
        <v>2180156458.4113922</v>
      </c>
      <c r="F1031" s="16">
        <v>5</v>
      </c>
      <c r="G1031" s="22">
        <f t="shared" si="232"/>
        <v>4.4407946579115126E+23</v>
      </c>
      <c r="H1031" s="22">
        <f t="shared" si="230"/>
        <v>2847704.3177527813</v>
      </c>
      <c r="I1031" s="22">
        <f t="shared" si="231"/>
        <v>2.0676913648367163E+18</v>
      </c>
      <c r="J1031" s="16">
        <v>1</v>
      </c>
      <c r="K1031" s="16">
        <v>11</v>
      </c>
      <c r="L1031" s="16">
        <v>5</v>
      </c>
      <c r="M1031" s="16">
        <v>10000</v>
      </c>
      <c r="N1031" s="16">
        <v>10000</v>
      </c>
      <c r="O1031" s="16">
        <v>30</v>
      </c>
      <c r="P1031" s="16" t="b">
        <v>1</v>
      </c>
      <c r="Q1031" s="16">
        <v>0</v>
      </c>
      <c r="R1031" s="16" t="b">
        <v>0</v>
      </c>
      <c r="S1031" s="16">
        <v>101.000000000008</v>
      </c>
      <c r="T1031" s="16" t="s">
        <v>59</v>
      </c>
      <c r="U1031" s="18">
        <v>1126</v>
      </c>
      <c r="V1031" s="16">
        <v>1651</v>
      </c>
      <c r="W1031" s="22">
        <v>1.07</v>
      </c>
    </row>
    <row r="1032" spans="1:23" x14ac:dyDescent="0.3">
      <c r="A1032" s="15">
        <v>1030</v>
      </c>
      <c r="B1032" s="16" t="s">
        <v>56</v>
      </c>
      <c r="C1032" s="17" t="s">
        <v>126</v>
      </c>
      <c r="E1032" s="12">
        <f t="shared" si="229"/>
        <v>2186731175.5074534</v>
      </c>
      <c r="F1032" s="16">
        <v>5</v>
      </c>
      <c r="G1032" s="22">
        <f t="shared" si="232"/>
        <v>4.4747854155530119E+23</v>
      </c>
      <c r="H1032" s="22">
        <f t="shared" si="230"/>
        <v>2853572.7745792866</v>
      </c>
      <c r="I1032" s="22">
        <f t="shared" si="231"/>
        <v>2.0799388226095363E+18</v>
      </c>
      <c r="J1032" s="16">
        <v>1</v>
      </c>
      <c r="K1032" s="16">
        <v>11</v>
      </c>
      <c r="L1032" s="16">
        <v>5</v>
      </c>
      <c r="M1032" s="16">
        <v>10000</v>
      </c>
      <c r="N1032" s="16">
        <v>10000</v>
      </c>
      <c r="O1032" s="16">
        <v>30</v>
      </c>
      <c r="P1032" s="16" t="b">
        <v>1</v>
      </c>
      <c r="Q1032" s="16">
        <v>0</v>
      </c>
      <c r="R1032" s="16" t="b">
        <v>0</v>
      </c>
      <c r="S1032" s="16">
        <v>101.000000000008</v>
      </c>
      <c r="T1032" s="16" t="s">
        <v>59</v>
      </c>
      <c r="U1032" s="18">
        <v>1127</v>
      </c>
      <c r="V1032" s="16">
        <v>1653</v>
      </c>
      <c r="W1032" s="22">
        <v>1.07</v>
      </c>
    </row>
    <row r="1033" spans="1:23" x14ac:dyDescent="0.3">
      <c r="A1033" s="19">
        <v>1031</v>
      </c>
      <c r="B1033" s="16" t="s">
        <v>56</v>
      </c>
      <c r="C1033" s="17" t="s">
        <v>126</v>
      </c>
      <c r="E1033" s="16">
        <f t="shared" si="229"/>
        <v>2193319311.0407495</v>
      </c>
      <c r="F1033" s="16">
        <v>5</v>
      </c>
      <c r="G1033" s="22">
        <f>A1033^7.87+A1033^4+100*A1033+100</f>
        <v>5.1801900788280473E+23</v>
      </c>
      <c r="H1033" s="22">
        <f t="shared" si="230"/>
        <v>2859447.6748167588</v>
      </c>
      <c r="I1033" s="22">
        <f t="shared" si="231"/>
        <v>2.0922468345011336E+18</v>
      </c>
      <c r="J1033" s="16">
        <v>1</v>
      </c>
      <c r="K1033" s="16">
        <v>11</v>
      </c>
      <c r="L1033" s="16">
        <v>5</v>
      </c>
      <c r="M1033" s="16">
        <v>10000</v>
      </c>
      <c r="N1033" s="16">
        <v>10000</v>
      </c>
      <c r="O1033" s="16">
        <v>30</v>
      </c>
      <c r="P1033" s="16" t="b">
        <v>1</v>
      </c>
      <c r="Q1033" s="16">
        <v>0</v>
      </c>
      <c r="R1033" s="16" t="b">
        <v>0</v>
      </c>
      <c r="S1033" s="16">
        <v>101.000000000008</v>
      </c>
      <c r="T1033" s="16" t="s">
        <v>59</v>
      </c>
      <c r="U1033" s="18">
        <v>1128</v>
      </c>
      <c r="V1033" s="16">
        <v>1655</v>
      </c>
      <c r="W1033" s="22">
        <v>1.07</v>
      </c>
    </row>
    <row r="1034" spans="1:23" x14ac:dyDescent="0.3">
      <c r="A1034" s="15">
        <v>1032</v>
      </c>
      <c r="B1034" s="16" t="s">
        <v>56</v>
      </c>
      <c r="C1034" s="17" t="s">
        <v>126</v>
      </c>
      <c r="E1034" s="16">
        <f t="shared" si="229"/>
        <v>2199920879.3423667</v>
      </c>
      <c r="F1034" s="16">
        <v>5</v>
      </c>
      <c r="G1034" s="22">
        <f t="shared" ref="G1034:G1042" si="233">A1034^7.87+A1034^4+100*A1034+100</f>
        <v>5.219864357928676E+23</v>
      </c>
      <c r="H1034" s="22">
        <f t="shared" si="230"/>
        <v>2865329.0193406353</v>
      </c>
      <c r="I1034" s="22">
        <f t="shared" si="231"/>
        <v>2.1046156407350748E+18</v>
      </c>
      <c r="J1034" s="16">
        <v>1</v>
      </c>
      <c r="K1034" s="16">
        <v>11</v>
      </c>
      <c r="L1034" s="16">
        <v>5</v>
      </c>
      <c r="M1034" s="16">
        <v>10000</v>
      </c>
      <c r="N1034" s="16">
        <v>10000</v>
      </c>
      <c r="O1034" s="16">
        <v>30</v>
      </c>
      <c r="P1034" s="16" t="b">
        <v>1</v>
      </c>
      <c r="Q1034" s="16">
        <v>0</v>
      </c>
      <c r="R1034" s="16" t="b">
        <v>0</v>
      </c>
      <c r="S1034" s="16">
        <v>101.000000000008</v>
      </c>
      <c r="T1034" s="16" t="s">
        <v>59</v>
      </c>
      <c r="U1034" s="18">
        <v>1129</v>
      </c>
      <c r="V1034" s="16">
        <v>1657</v>
      </c>
      <c r="W1034" s="22">
        <v>1.07</v>
      </c>
    </row>
    <row r="1035" spans="1:23" x14ac:dyDescent="0.3">
      <c r="A1035" s="15">
        <v>1033</v>
      </c>
      <c r="B1035" s="16" t="s">
        <v>56</v>
      </c>
      <c r="C1035" s="17" t="s">
        <v>126</v>
      </c>
      <c r="E1035" s="16">
        <f t="shared" si="229"/>
        <v>2206535894.7447529</v>
      </c>
      <c r="F1035" s="16">
        <v>5</v>
      </c>
      <c r="G1035" s="22">
        <f t="shared" si="233"/>
        <v>5.2598036287247956E+23</v>
      </c>
      <c r="H1035" s="22">
        <f t="shared" si="230"/>
        <v>2871216.8090256271</v>
      </c>
      <c r="I1035" s="22">
        <f t="shared" si="231"/>
        <v>2.1170454822536993E+18</v>
      </c>
      <c r="J1035" s="16">
        <v>1</v>
      </c>
      <c r="K1035" s="16">
        <v>11</v>
      </c>
      <c r="L1035" s="16">
        <v>5</v>
      </c>
      <c r="M1035" s="16">
        <v>10000</v>
      </c>
      <c r="N1035" s="16">
        <v>10000</v>
      </c>
      <c r="O1035" s="16">
        <v>30</v>
      </c>
      <c r="P1035" s="16" t="b">
        <v>1</v>
      </c>
      <c r="Q1035" s="16">
        <v>0</v>
      </c>
      <c r="R1035" s="16" t="b">
        <v>0</v>
      </c>
      <c r="S1035" s="16">
        <v>101.000000000008</v>
      </c>
      <c r="T1035" s="16" t="s">
        <v>59</v>
      </c>
      <c r="U1035" s="18">
        <v>1130</v>
      </c>
      <c r="V1035" s="16">
        <v>1659</v>
      </c>
      <c r="W1035" s="22">
        <v>1.07</v>
      </c>
    </row>
    <row r="1036" spans="1:23" x14ac:dyDescent="0.3">
      <c r="A1036" s="19">
        <v>1034</v>
      </c>
      <c r="B1036" s="16" t="s">
        <v>56</v>
      </c>
      <c r="C1036" s="17" t="s">
        <v>126</v>
      </c>
      <c r="E1036" s="16">
        <f t="shared" si="229"/>
        <v>2213164371.5817428</v>
      </c>
      <c r="F1036" s="16">
        <v>5</v>
      </c>
      <c r="G1036" s="22">
        <f t="shared" si="233"/>
        <v>5.3000094020447856E+23</v>
      </c>
      <c r="H1036" s="22">
        <f t="shared" si="230"/>
        <v>2877111.0447457121</v>
      </c>
      <c r="I1036" s="22">
        <f t="shared" si="231"/>
        <v>2.1295366007194719E+18</v>
      </c>
      <c r="J1036" s="16">
        <v>1</v>
      </c>
      <c r="K1036" s="16">
        <v>11</v>
      </c>
      <c r="L1036" s="16">
        <v>5</v>
      </c>
      <c r="M1036" s="16">
        <v>10000</v>
      </c>
      <c r="N1036" s="16">
        <v>10000</v>
      </c>
      <c r="O1036" s="16">
        <v>30</v>
      </c>
      <c r="P1036" s="16" t="b">
        <v>1</v>
      </c>
      <c r="Q1036" s="16">
        <v>0</v>
      </c>
      <c r="R1036" s="16" t="b">
        <v>0</v>
      </c>
      <c r="S1036" s="16">
        <v>101.000000000008</v>
      </c>
      <c r="T1036" s="16" t="s">
        <v>59</v>
      </c>
      <c r="U1036" s="18">
        <v>1131</v>
      </c>
      <c r="V1036" s="16">
        <v>1661</v>
      </c>
      <c r="W1036" s="22">
        <v>1.07</v>
      </c>
    </row>
    <row r="1037" spans="1:23" x14ac:dyDescent="0.3">
      <c r="A1037" s="15">
        <v>1035</v>
      </c>
      <c r="B1037" s="16" t="s">
        <v>56</v>
      </c>
      <c r="C1037" s="17" t="s">
        <v>126</v>
      </c>
      <c r="E1037" s="16">
        <f t="shared" si="229"/>
        <v>2219806324.188581</v>
      </c>
      <c r="F1037" s="16">
        <v>5</v>
      </c>
      <c r="G1037" s="22">
        <f t="shared" si="233"/>
        <v>5.3404831958564604E+23</v>
      </c>
      <c r="H1037" s="22">
        <f t="shared" si="230"/>
        <v>2883011.7273741434</v>
      </c>
      <c r="I1037" s="22">
        <f t="shared" si="231"/>
        <v>2.1420892385164575E+18</v>
      </c>
      <c r="J1037" s="16">
        <v>1</v>
      </c>
      <c r="K1037" s="16">
        <v>11</v>
      </c>
      <c r="L1037" s="16">
        <v>5</v>
      </c>
      <c r="M1037" s="16">
        <v>10000</v>
      </c>
      <c r="N1037" s="16">
        <v>10000</v>
      </c>
      <c r="O1037" s="16">
        <v>30</v>
      </c>
      <c r="P1037" s="16" t="b">
        <v>1</v>
      </c>
      <c r="Q1037" s="16">
        <v>0</v>
      </c>
      <c r="R1037" s="16" t="b">
        <v>0</v>
      </c>
      <c r="S1037" s="16">
        <v>101.000000000008</v>
      </c>
      <c r="T1037" s="16" t="s">
        <v>59</v>
      </c>
      <c r="U1037" s="18">
        <v>1132</v>
      </c>
      <c r="V1037" s="16">
        <v>1663</v>
      </c>
      <c r="W1037" s="22">
        <v>1.07</v>
      </c>
    </row>
    <row r="1038" spans="1:23" x14ac:dyDescent="0.3">
      <c r="A1038" s="15">
        <v>1036</v>
      </c>
      <c r="B1038" s="16" t="s">
        <v>56</v>
      </c>
      <c r="C1038" s="17" t="s">
        <v>126</v>
      </c>
      <c r="E1038" s="16">
        <f t="shared" si="229"/>
        <v>2226461766.901876</v>
      </c>
      <c r="F1038" s="16">
        <v>5</v>
      </c>
      <c r="G1038" s="22">
        <f t="shared" si="233"/>
        <v>5.3812265352939793E+23</v>
      </c>
      <c r="H1038" s="22">
        <f t="shared" si="230"/>
        <v>2888918.8577834438</v>
      </c>
      <c r="I1038" s="22">
        <f t="shared" si="231"/>
        <v>2.1547036387518287E+18</v>
      </c>
      <c r="J1038" s="16">
        <v>1</v>
      </c>
      <c r="K1038" s="16">
        <v>11</v>
      </c>
      <c r="L1038" s="16">
        <v>5</v>
      </c>
      <c r="M1038" s="16">
        <v>10000</v>
      </c>
      <c r="N1038" s="16">
        <v>10000</v>
      </c>
      <c r="O1038" s="16">
        <v>30</v>
      </c>
      <c r="P1038" s="16" t="b">
        <v>1</v>
      </c>
      <c r="Q1038" s="16">
        <v>0</v>
      </c>
      <c r="R1038" s="16" t="b">
        <v>0</v>
      </c>
      <c r="S1038" s="16">
        <v>101.000000000008</v>
      </c>
      <c r="T1038" s="16" t="s">
        <v>59</v>
      </c>
      <c r="U1038" s="18">
        <v>1133</v>
      </c>
      <c r="V1038" s="16">
        <v>1665</v>
      </c>
      <c r="W1038" s="22">
        <v>1.07</v>
      </c>
    </row>
    <row r="1039" spans="1:23" x14ac:dyDescent="0.3">
      <c r="A1039" s="19">
        <v>1037</v>
      </c>
      <c r="B1039" s="16" t="s">
        <v>56</v>
      </c>
      <c r="C1039" s="17" t="s">
        <v>126</v>
      </c>
      <c r="E1039" s="12">
        <f t="shared" si="229"/>
        <v>2233130714.059648</v>
      </c>
      <c r="F1039" s="16">
        <v>5</v>
      </c>
      <c r="G1039" s="22">
        <f t="shared" si="233"/>
        <v>5.422240952684574E+23</v>
      </c>
      <c r="H1039" s="22">
        <f t="shared" si="230"/>
        <v>2894832.4368454264</v>
      </c>
      <c r="I1039" s="22">
        <f t="shared" si="231"/>
        <v>2.1673800452572859E+18</v>
      </c>
      <c r="J1039" s="16">
        <v>1</v>
      </c>
      <c r="K1039" s="16">
        <v>11</v>
      </c>
      <c r="L1039" s="16">
        <v>5</v>
      </c>
      <c r="M1039" s="16">
        <v>10000</v>
      </c>
      <c r="N1039" s="16">
        <v>10000</v>
      </c>
      <c r="O1039" s="16">
        <v>30</v>
      </c>
      <c r="P1039" s="16" t="b">
        <v>1</v>
      </c>
      <c r="Q1039" s="16">
        <v>0</v>
      </c>
      <c r="R1039" s="16" t="b">
        <v>0</v>
      </c>
      <c r="S1039" s="16">
        <v>101.000000000008</v>
      </c>
      <c r="T1039" s="16" t="s">
        <v>59</v>
      </c>
      <c r="U1039" s="18">
        <v>1134</v>
      </c>
      <c r="V1039" s="16">
        <v>1667</v>
      </c>
      <c r="W1039" s="22">
        <v>1.07</v>
      </c>
    </row>
    <row r="1040" spans="1:23" x14ac:dyDescent="0.3">
      <c r="A1040" s="15">
        <v>1038</v>
      </c>
      <c r="B1040" s="16" t="s">
        <v>56</v>
      </c>
      <c r="C1040" s="17" t="s">
        <v>126</v>
      </c>
      <c r="E1040" s="16">
        <f t="shared" si="229"/>
        <v>2239813180.0012598</v>
      </c>
      <c r="F1040" s="16">
        <v>5</v>
      </c>
      <c r="G1040" s="22">
        <f t="shared" si="233"/>
        <v>5.4635279875755865E+23</v>
      </c>
      <c r="H1040" s="22">
        <f t="shared" si="230"/>
        <v>2900752.4654311556</v>
      </c>
      <c r="I1040" s="22">
        <f t="shared" si="231"/>
        <v>2.1801187025904794E+18</v>
      </c>
      <c r="J1040" s="16">
        <v>1</v>
      </c>
      <c r="K1040" s="16">
        <v>11</v>
      </c>
      <c r="L1040" s="16">
        <v>5</v>
      </c>
      <c r="M1040" s="16">
        <v>10000</v>
      </c>
      <c r="N1040" s="16">
        <v>10000</v>
      </c>
      <c r="O1040" s="16">
        <v>30</v>
      </c>
      <c r="P1040" s="16" t="b">
        <v>1</v>
      </c>
      <c r="Q1040" s="16">
        <v>0</v>
      </c>
      <c r="R1040" s="16" t="b">
        <v>0</v>
      </c>
      <c r="S1040" s="16">
        <v>101.000000000008</v>
      </c>
      <c r="T1040" s="16" t="s">
        <v>59</v>
      </c>
      <c r="U1040" s="18">
        <v>1135</v>
      </c>
      <c r="V1040" s="16">
        <v>1669</v>
      </c>
      <c r="W1040" s="22">
        <v>1.07</v>
      </c>
    </row>
    <row r="1041" spans="1:23" x14ac:dyDescent="0.3">
      <c r="A1041" s="15">
        <v>1039</v>
      </c>
      <c r="B1041" s="16" t="s">
        <v>56</v>
      </c>
      <c r="C1041" s="17" t="s">
        <v>126</v>
      </c>
      <c r="E1041" s="16">
        <f t="shared" si="229"/>
        <v>2246509179.0674992</v>
      </c>
      <c r="F1041" s="16">
        <v>5</v>
      </c>
      <c r="G1041" s="22">
        <f t="shared" si="233"/>
        <v>5.5050891867614284E+23</v>
      </c>
      <c r="H1041" s="22">
        <f t="shared" si="230"/>
        <v>2906678.9444109965</v>
      </c>
      <c r="I1041" s="22">
        <f t="shared" si="231"/>
        <v>2.1929198560365281E+18</v>
      </c>
      <c r="J1041" s="16">
        <v>1</v>
      </c>
      <c r="K1041" s="16">
        <v>11</v>
      </c>
      <c r="L1041" s="16">
        <v>5</v>
      </c>
      <c r="M1041" s="16">
        <v>10000</v>
      </c>
      <c r="N1041" s="16">
        <v>10000</v>
      </c>
      <c r="O1041" s="16">
        <v>30</v>
      </c>
      <c r="P1041" s="16" t="b">
        <v>1</v>
      </c>
      <c r="Q1041" s="16">
        <v>0</v>
      </c>
      <c r="R1041" s="16" t="b">
        <v>0</v>
      </c>
      <c r="S1041" s="16">
        <v>101.000000000008</v>
      </c>
      <c r="T1041" s="16" t="s">
        <v>59</v>
      </c>
      <c r="U1041" s="18">
        <v>1136</v>
      </c>
      <c r="V1041" s="16">
        <v>1671</v>
      </c>
      <c r="W1041" s="22">
        <v>1.07</v>
      </c>
    </row>
    <row r="1042" spans="1:23" x14ac:dyDescent="0.3">
      <c r="A1042" s="19">
        <v>1040</v>
      </c>
      <c r="B1042" s="16" t="s">
        <v>56</v>
      </c>
      <c r="C1042" s="17" t="s">
        <v>126</v>
      </c>
      <c r="E1042" s="16">
        <f t="shared" si="229"/>
        <v>2253218725.6005111</v>
      </c>
      <c r="F1042" s="16">
        <v>5</v>
      </c>
      <c r="G1042" s="22">
        <f t="shared" si="233"/>
        <v>5.5469261043106618E+23</v>
      </c>
      <c r="H1042" s="22">
        <f t="shared" si="230"/>
        <v>2912611.8746545808</v>
      </c>
      <c r="I1042" s="22">
        <f t="shared" si="231"/>
        <v>2.2057837516094444E+18</v>
      </c>
      <c r="J1042" s="16">
        <v>1</v>
      </c>
      <c r="K1042" s="16">
        <v>11</v>
      </c>
      <c r="L1042" s="16">
        <v>5</v>
      </c>
      <c r="M1042" s="16">
        <v>10000</v>
      </c>
      <c r="N1042" s="16">
        <v>10000</v>
      </c>
      <c r="O1042" s="16">
        <v>30</v>
      </c>
      <c r="P1042" s="16" t="b">
        <v>1</v>
      </c>
      <c r="Q1042" s="16">
        <v>0</v>
      </c>
      <c r="R1042" s="16" t="b">
        <v>0</v>
      </c>
      <c r="S1042" s="16">
        <v>101.000000000008</v>
      </c>
      <c r="T1042" s="16" t="s">
        <v>59</v>
      </c>
      <c r="U1042" s="18">
        <v>1137</v>
      </c>
      <c r="V1042" s="16">
        <v>1673</v>
      </c>
      <c r="W1042" s="22">
        <v>1.07</v>
      </c>
    </row>
    <row r="1043" spans="1:23" x14ac:dyDescent="0.3">
      <c r="A1043" s="15">
        <v>1041</v>
      </c>
      <c r="B1043" s="16" t="s">
        <v>56</v>
      </c>
      <c r="C1043" s="17" t="s">
        <v>126</v>
      </c>
      <c r="E1043" s="16">
        <f t="shared" si="229"/>
        <v>2259941833.9438329</v>
      </c>
      <c r="F1043" s="16">
        <v>5</v>
      </c>
      <c r="G1043" s="22">
        <f>A1043^7.9+A1043^4+100*A1043+100</f>
        <v>6.8843154654790417E+23</v>
      </c>
      <c r="H1043" s="22">
        <f t="shared" si="230"/>
        <v>2918551.2570308289</v>
      </c>
      <c r="I1043" s="22">
        <f t="shared" si="231"/>
        <v>2.2187106360535982E+18</v>
      </c>
      <c r="J1043" s="16">
        <v>1</v>
      </c>
      <c r="K1043" s="16">
        <v>11</v>
      </c>
      <c r="L1043" s="16">
        <v>5</v>
      </c>
      <c r="M1043" s="16">
        <v>10000</v>
      </c>
      <c r="N1043" s="16">
        <v>10000</v>
      </c>
      <c r="O1043" s="16">
        <v>30</v>
      </c>
      <c r="P1043" s="16" t="b">
        <v>1</v>
      </c>
      <c r="Q1043" s="16">
        <v>0</v>
      </c>
      <c r="R1043" s="16" t="b">
        <v>0</v>
      </c>
      <c r="S1043" s="16">
        <v>101.000000000008</v>
      </c>
      <c r="T1043" s="16" t="s">
        <v>59</v>
      </c>
      <c r="U1043" s="18">
        <v>1138</v>
      </c>
      <c r="V1043" s="16">
        <v>1675</v>
      </c>
      <c r="W1043" s="22">
        <v>1.07</v>
      </c>
    </row>
    <row r="1044" spans="1:23" x14ac:dyDescent="0.3">
      <c r="A1044" s="15">
        <v>1042</v>
      </c>
      <c r="B1044" s="16" t="s">
        <v>56</v>
      </c>
      <c r="C1044" s="17" t="s">
        <v>126</v>
      </c>
      <c r="E1044" s="16">
        <f t="shared" si="229"/>
        <v>2266678518.4423757</v>
      </c>
      <c r="F1044" s="16">
        <v>5</v>
      </c>
      <c r="G1044" s="22">
        <f t="shared" ref="G1044:G1052" si="234">A1044^7.9+A1044^4+100*A1044+100</f>
        <v>6.9367330208925386E+23</v>
      </c>
      <c r="H1044" s="22">
        <f t="shared" si="230"/>
        <v>2924497.092407926</v>
      </c>
      <c r="I1044" s="22">
        <f t="shared" si="231"/>
        <v>2.2317007568451955E+18</v>
      </c>
      <c r="J1044" s="16">
        <v>1</v>
      </c>
      <c r="K1044" s="16">
        <v>11</v>
      </c>
      <c r="L1044" s="16">
        <v>5</v>
      </c>
      <c r="M1044" s="16">
        <v>10000</v>
      </c>
      <c r="N1044" s="16">
        <v>10000</v>
      </c>
      <c r="O1044" s="16">
        <v>30</v>
      </c>
      <c r="P1044" s="16" t="b">
        <v>1</v>
      </c>
      <c r="Q1044" s="16">
        <v>0</v>
      </c>
      <c r="R1044" s="16" t="b">
        <v>0</v>
      </c>
      <c r="S1044" s="16">
        <v>101.000000000008</v>
      </c>
      <c r="T1044" s="16" t="s">
        <v>59</v>
      </c>
      <c r="U1044" s="18">
        <v>1139</v>
      </c>
      <c r="V1044" s="16">
        <v>1677</v>
      </c>
      <c r="W1044" s="22">
        <v>1.07</v>
      </c>
    </row>
    <row r="1045" spans="1:23" x14ac:dyDescent="0.3">
      <c r="A1045" s="19">
        <v>1043</v>
      </c>
      <c r="B1045" s="16" t="s">
        <v>56</v>
      </c>
      <c r="C1045" s="17" t="s">
        <v>126</v>
      </c>
      <c r="E1045" s="16">
        <f t="shared" si="229"/>
        <v>2273428793.442421</v>
      </c>
      <c r="F1045" s="16">
        <v>5</v>
      </c>
      <c r="G1045" s="22">
        <f t="shared" si="234"/>
        <v>6.9894988307664962E+23</v>
      </c>
      <c r="H1045" s="22">
        <f t="shared" si="230"/>
        <v>2930449.3816533675</v>
      </c>
      <c r="I1045" s="22">
        <f t="shared" si="231"/>
        <v>2.2447543621937137E+18</v>
      </c>
      <c r="J1045" s="16">
        <v>1</v>
      </c>
      <c r="K1045" s="16">
        <v>11</v>
      </c>
      <c r="L1045" s="16">
        <v>5</v>
      </c>
      <c r="M1045" s="16">
        <v>10000</v>
      </c>
      <c r="N1045" s="16">
        <v>10000</v>
      </c>
      <c r="O1045" s="16">
        <v>30</v>
      </c>
      <c r="P1045" s="16" t="b">
        <v>1</v>
      </c>
      <c r="Q1045" s="16">
        <v>0</v>
      </c>
      <c r="R1045" s="16" t="b">
        <v>0</v>
      </c>
      <c r="S1045" s="16">
        <v>101.000000000008</v>
      </c>
      <c r="T1045" s="16" t="s">
        <v>59</v>
      </c>
      <c r="U1045" s="18">
        <v>1140</v>
      </c>
      <c r="V1045" s="16">
        <v>1679</v>
      </c>
      <c r="W1045" s="22">
        <v>1.07</v>
      </c>
    </row>
    <row r="1046" spans="1:23" x14ac:dyDescent="0.3">
      <c r="A1046" s="15">
        <v>1044</v>
      </c>
      <c r="B1046" s="16" t="s">
        <v>56</v>
      </c>
      <c r="C1046" s="17" t="s">
        <v>126</v>
      </c>
      <c r="E1046" s="12">
        <f t="shared" si="229"/>
        <v>2280192673.2916365</v>
      </c>
      <c r="F1046" s="16">
        <v>5</v>
      </c>
      <c r="G1046" s="22">
        <f t="shared" si="234"/>
        <v>7.0426148716237623E+23</v>
      </c>
      <c r="H1046" s="22">
        <f t="shared" si="230"/>
        <v>2936408.1256339038</v>
      </c>
      <c r="I1046" s="22">
        <f t="shared" si="231"/>
        <v>2.2578717010434025E+18</v>
      </c>
      <c r="J1046" s="16">
        <v>1</v>
      </c>
      <c r="K1046" s="16">
        <v>11</v>
      </c>
      <c r="L1046" s="16">
        <v>5</v>
      </c>
      <c r="M1046" s="16">
        <v>10000</v>
      </c>
      <c r="N1046" s="16">
        <v>10000</v>
      </c>
      <c r="O1046" s="16">
        <v>30</v>
      </c>
      <c r="P1046" s="16" t="b">
        <v>1</v>
      </c>
      <c r="Q1046" s="16">
        <v>0</v>
      </c>
      <c r="R1046" s="16" t="b">
        <v>0</v>
      </c>
      <c r="S1046" s="16">
        <v>101.000000000008</v>
      </c>
      <c r="T1046" s="16" t="s">
        <v>59</v>
      </c>
      <c r="U1046" s="18">
        <v>1141</v>
      </c>
      <c r="V1046" s="16">
        <v>1681</v>
      </c>
      <c r="W1046" s="22">
        <v>1.07</v>
      </c>
    </row>
    <row r="1047" spans="1:23" x14ac:dyDescent="0.3">
      <c r="A1047" s="15">
        <v>1045</v>
      </c>
      <c r="B1047" s="16" t="s">
        <v>56</v>
      </c>
      <c r="C1047" s="17" t="s">
        <v>126</v>
      </c>
      <c r="E1047" s="16">
        <f t="shared" si="229"/>
        <v>2286970172.3390808</v>
      </c>
      <c r="F1047" s="16">
        <v>5</v>
      </c>
      <c r="G1047" s="22">
        <f t="shared" si="234"/>
        <v>7.0960831292949561E+23</v>
      </c>
      <c r="H1047" s="22">
        <f t="shared" si="230"/>
        <v>2942373.3252156018</v>
      </c>
      <c r="I1047" s="22">
        <f t="shared" si="231"/>
        <v>2.2710530230747748E+18</v>
      </c>
      <c r="J1047" s="16">
        <v>1</v>
      </c>
      <c r="K1047" s="16">
        <v>11</v>
      </c>
      <c r="L1047" s="16">
        <v>5</v>
      </c>
      <c r="M1047" s="16">
        <v>10000</v>
      </c>
      <c r="N1047" s="16">
        <v>10000</v>
      </c>
      <c r="O1047" s="16">
        <v>30</v>
      </c>
      <c r="P1047" s="16" t="b">
        <v>1</v>
      </c>
      <c r="Q1047" s="16">
        <v>0</v>
      </c>
      <c r="R1047" s="16" t="b">
        <v>0</v>
      </c>
      <c r="S1047" s="16">
        <v>101.000000000008</v>
      </c>
      <c r="T1047" s="16" t="s">
        <v>59</v>
      </c>
      <c r="U1047" s="18">
        <v>1142</v>
      </c>
      <c r="V1047" s="16">
        <v>1683</v>
      </c>
      <c r="W1047" s="22">
        <v>1.07</v>
      </c>
    </row>
    <row r="1048" spans="1:23" x14ac:dyDescent="0.3">
      <c r="A1048" s="19">
        <v>1046</v>
      </c>
      <c r="B1048" s="16" t="s">
        <v>56</v>
      </c>
      <c r="C1048" s="17" t="s">
        <v>126</v>
      </c>
      <c r="E1048" s="16">
        <f t="shared" si="229"/>
        <v>2293761304.9351559</v>
      </c>
      <c r="F1048" s="16">
        <v>5</v>
      </c>
      <c r="G1048" s="22">
        <f t="shared" si="234"/>
        <v>7.1499055989527915E+23</v>
      </c>
      <c r="H1048" s="22">
        <f t="shared" si="230"/>
        <v>2948344.9812637889</v>
      </c>
      <c r="I1048" s="22">
        <f t="shared" si="231"/>
        <v>2.2842985787059354E+18</v>
      </c>
      <c r="J1048" s="16">
        <v>1</v>
      </c>
      <c r="K1048" s="16">
        <v>11</v>
      </c>
      <c r="L1048" s="16">
        <v>5</v>
      </c>
      <c r="M1048" s="16">
        <v>10000</v>
      </c>
      <c r="N1048" s="16">
        <v>10000</v>
      </c>
      <c r="O1048" s="16">
        <v>30</v>
      </c>
      <c r="P1048" s="16" t="b">
        <v>1</v>
      </c>
      <c r="Q1048" s="16">
        <v>0</v>
      </c>
      <c r="R1048" s="16" t="b">
        <v>0</v>
      </c>
      <c r="S1048" s="16">
        <v>101.000000000008</v>
      </c>
      <c r="T1048" s="16" t="s">
        <v>59</v>
      </c>
      <c r="U1048" s="18">
        <v>1143</v>
      </c>
      <c r="V1048" s="16">
        <v>1685</v>
      </c>
      <c r="W1048" s="22">
        <v>1.07</v>
      </c>
    </row>
    <row r="1049" spans="1:23" x14ac:dyDescent="0.3">
      <c r="A1049" s="15">
        <v>1047</v>
      </c>
      <c r="B1049" s="16" t="s">
        <v>56</v>
      </c>
      <c r="C1049" s="17" t="s">
        <v>126</v>
      </c>
      <c r="E1049" s="16">
        <f t="shared" si="229"/>
        <v>2300566085.4316468</v>
      </c>
      <c r="F1049" s="16">
        <v>5</v>
      </c>
      <c r="G1049" s="22">
        <f t="shared" si="234"/>
        <v>7.2040842851473456E+23</v>
      </c>
      <c r="H1049" s="22">
        <f t="shared" si="230"/>
        <v>2954323.0946430909</v>
      </c>
      <c r="I1049" s="22">
        <f t="shared" si="231"/>
        <v>2.2976086190942374E+18</v>
      </c>
      <c r="J1049" s="16">
        <v>1</v>
      </c>
      <c r="K1049" s="16">
        <v>11</v>
      </c>
      <c r="L1049" s="16">
        <v>5</v>
      </c>
      <c r="M1049" s="16">
        <v>10000</v>
      </c>
      <c r="N1049" s="16">
        <v>10000</v>
      </c>
      <c r="O1049" s="16">
        <v>30</v>
      </c>
      <c r="P1049" s="16" t="b">
        <v>1</v>
      </c>
      <c r="Q1049" s="16">
        <v>0</v>
      </c>
      <c r="R1049" s="16" t="b">
        <v>0</v>
      </c>
      <c r="S1049" s="16">
        <v>101.000000000008</v>
      </c>
      <c r="T1049" s="16" t="s">
        <v>59</v>
      </c>
      <c r="U1049" s="18">
        <v>1144</v>
      </c>
      <c r="V1049" s="16">
        <v>1687</v>
      </c>
      <c r="W1049" s="22">
        <v>1.07</v>
      </c>
    </row>
    <row r="1050" spans="1:23" x14ac:dyDescent="0.3">
      <c r="A1050" s="15">
        <v>1048</v>
      </c>
      <c r="B1050" s="16" t="s">
        <v>56</v>
      </c>
      <c r="C1050" s="17" t="s">
        <v>126</v>
      </c>
      <c r="E1050" s="16">
        <f t="shared" si="229"/>
        <v>2307384528.1817312</v>
      </c>
      <c r="F1050" s="16">
        <v>5</v>
      </c>
      <c r="G1050" s="22">
        <f t="shared" si="234"/>
        <v>7.2586212018412413E+23</v>
      </c>
      <c r="H1050" s="22">
        <f t="shared" si="230"/>
        <v>2960307.6662174203</v>
      </c>
      <c r="I1050" s="22">
        <f t="shared" si="231"/>
        <v>2.3109833961376343E+18</v>
      </c>
      <c r="J1050" s="16">
        <v>1</v>
      </c>
      <c r="K1050" s="16">
        <v>11</v>
      </c>
      <c r="L1050" s="16">
        <v>5</v>
      </c>
      <c r="M1050" s="16">
        <v>10000</v>
      </c>
      <c r="N1050" s="16">
        <v>10000</v>
      </c>
      <c r="O1050" s="16">
        <v>30</v>
      </c>
      <c r="P1050" s="16" t="b">
        <v>1</v>
      </c>
      <c r="Q1050" s="16">
        <v>0</v>
      </c>
      <c r="R1050" s="16" t="b">
        <v>0</v>
      </c>
      <c r="S1050" s="16">
        <v>101.000000000008</v>
      </c>
      <c r="T1050" s="16" t="s">
        <v>59</v>
      </c>
      <c r="U1050" s="18">
        <v>1145</v>
      </c>
      <c r="V1050" s="16">
        <v>1689</v>
      </c>
      <c r="W1050" s="22">
        <v>1.07</v>
      </c>
    </row>
    <row r="1051" spans="1:23" x14ac:dyDescent="0.3">
      <c r="A1051" s="19">
        <v>1049</v>
      </c>
      <c r="B1051" s="16" t="s">
        <v>56</v>
      </c>
      <c r="C1051" s="17" t="s">
        <v>126</v>
      </c>
      <c r="E1051" s="16">
        <f t="shared" si="229"/>
        <v>2314216647.5399323</v>
      </c>
      <c r="F1051" s="16">
        <v>5</v>
      </c>
      <c r="G1051" s="22">
        <f t="shared" si="234"/>
        <v>7.3135183724444803E+23</v>
      </c>
      <c r="H1051" s="22">
        <f t="shared" si="230"/>
        <v>2966298.6968499911</v>
      </c>
      <c r="I1051" s="22">
        <f t="shared" si="231"/>
        <v>2.3244231624762112E+18</v>
      </c>
      <c r="J1051" s="16">
        <v>1</v>
      </c>
      <c r="K1051" s="16">
        <v>11</v>
      </c>
      <c r="L1051" s="16">
        <v>5</v>
      </c>
      <c r="M1051" s="16">
        <v>10000</v>
      </c>
      <c r="N1051" s="16">
        <v>10000</v>
      </c>
      <c r="O1051" s="16">
        <v>30</v>
      </c>
      <c r="P1051" s="16" t="b">
        <v>1</v>
      </c>
      <c r="Q1051" s="16">
        <v>0</v>
      </c>
      <c r="R1051" s="16" t="b">
        <v>0</v>
      </c>
      <c r="S1051" s="16">
        <v>101.000000000008</v>
      </c>
      <c r="T1051" s="16" t="s">
        <v>59</v>
      </c>
      <c r="U1051" s="18">
        <v>1146</v>
      </c>
      <c r="V1051" s="16">
        <v>1691</v>
      </c>
      <c r="W1051" s="22">
        <v>1.07</v>
      </c>
    </row>
    <row r="1052" spans="1:23" x14ac:dyDescent="0.3">
      <c r="A1052" s="5">
        <v>1050</v>
      </c>
      <c r="B1052" s="16" t="s">
        <v>56</v>
      </c>
      <c r="C1052" s="17" t="s">
        <v>126</v>
      </c>
      <c r="E1052" s="16">
        <f t="shared" si="229"/>
        <v>2321062457.8621593</v>
      </c>
      <c r="F1052" s="16">
        <v>5</v>
      </c>
      <c r="G1052" s="22">
        <f t="shared" si="234"/>
        <v>7.3687778298498129E+23</v>
      </c>
      <c r="H1052" s="22">
        <f t="shared" si="230"/>
        <v>2972296.1874032961</v>
      </c>
      <c r="I1052" s="22">
        <f t="shared" si="231"/>
        <v>2.3379281714935916E+18</v>
      </c>
      <c r="J1052" s="16">
        <v>1</v>
      </c>
      <c r="K1052" s="16">
        <v>11</v>
      </c>
      <c r="L1052" s="16">
        <v>5</v>
      </c>
      <c r="M1052" s="16">
        <v>10000</v>
      </c>
      <c r="N1052" s="16">
        <v>10000</v>
      </c>
      <c r="O1052" s="16">
        <v>30</v>
      </c>
      <c r="P1052" s="16" t="b">
        <v>1</v>
      </c>
      <c r="Q1052" s="16">
        <v>0</v>
      </c>
      <c r="R1052" s="16" t="b">
        <v>0</v>
      </c>
      <c r="S1052" s="16">
        <v>101.000000000008</v>
      </c>
      <c r="T1052" s="16" t="s">
        <v>59</v>
      </c>
      <c r="U1052" s="18">
        <v>1147</v>
      </c>
      <c r="V1052" s="16">
        <v>1693</v>
      </c>
      <c r="W1052" s="22">
        <v>1.07</v>
      </c>
    </row>
    <row r="1053" spans="1:23" x14ac:dyDescent="0.3">
      <c r="A1053" s="15">
        <v>1051</v>
      </c>
      <c r="B1053" s="16" t="s">
        <v>56</v>
      </c>
      <c r="C1053" s="17" t="s">
        <v>129</v>
      </c>
      <c r="E1053" s="12">
        <f t="shared" si="229"/>
        <v>2327921973.5056801</v>
      </c>
      <c r="F1053" s="16">
        <v>5</v>
      </c>
      <c r="G1053" s="22">
        <f>A1053^7.91+A1053^4+100*A1053+100</f>
        <v>7.9593478234726783E+23</v>
      </c>
      <c r="H1053" s="22">
        <f t="shared" si="230"/>
        <v>2978300.1387391267</v>
      </c>
      <c r="I1053" s="22">
        <f t="shared" si="231"/>
        <v>2.3514986773185234E+18</v>
      </c>
      <c r="J1053" s="16">
        <v>1</v>
      </c>
      <c r="K1053" s="16">
        <v>11</v>
      </c>
      <c r="L1053" s="16">
        <v>5</v>
      </c>
      <c r="M1053" s="16">
        <v>10000</v>
      </c>
      <c r="N1053" s="16">
        <v>10000</v>
      </c>
      <c r="O1053" s="16">
        <v>30</v>
      </c>
      <c r="P1053" s="16" t="b">
        <v>1</v>
      </c>
      <c r="Q1053" s="16">
        <v>0</v>
      </c>
      <c r="R1053" s="16" t="b">
        <v>0</v>
      </c>
      <c r="S1053" s="16">
        <v>101.000000000008</v>
      </c>
      <c r="T1053" s="16" t="s">
        <v>59</v>
      </c>
      <c r="U1053" s="18">
        <v>1148</v>
      </c>
      <c r="V1053" s="16">
        <v>1695</v>
      </c>
      <c r="W1053" s="22">
        <v>1.07</v>
      </c>
    </row>
    <row r="1054" spans="1:23" x14ac:dyDescent="0.3">
      <c r="A1054" s="19">
        <v>1052</v>
      </c>
      <c r="B1054" s="16" t="s">
        <v>56</v>
      </c>
      <c r="C1054" s="17" t="s">
        <v>129</v>
      </c>
      <c r="E1054" s="12">
        <f t="shared" si="229"/>
        <v>2334795208.8291326</v>
      </c>
      <c r="F1054" s="16">
        <v>5</v>
      </c>
      <c r="G1054" s="22">
        <f t="shared" ref="G1054:G1062" si="235">A1054^7.91+A1054^4+100*A1054+100</f>
        <v>8.0194484855249431E+23</v>
      </c>
      <c r="H1054" s="22">
        <f t="shared" si="230"/>
        <v>2984310.5517185652</v>
      </c>
      <c r="I1054" s="22">
        <f t="shared" si="231"/>
        <v>2.3651349348262426E+18</v>
      </c>
      <c r="J1054" s="16">
        <v>1</v>
      </c>
      <c r="K1054" s="16">
        <v>11</v>
      </c>
      <c r="L1054" s="16">
        <v>5</v>
      </c>
      <c r="M1054" s="16">
        <v>10000</v>
      </c>
      <c r="N1054" s="16">
        <v>10000</v>
      </c>
      <c r="O1054" s="16">
        <v>30</v>
      </c>
      <c r="P1054" s="16" t="b">
        <v>1</v>
      </c>
      <c r="Q1054" s="16">
        <v>0</v>
      </c>
      <c r="R1054" s="16" t="b">
        <v>0</v>
      </c>
      <c r="S1054" s="16">
        <v>101.000000000008</v>
      </c>
      <c r="T1054" s="16" t="s">
        <v>59</v>
      </c>
      <c r="U1054" s="18">
        <v>1149</v>
      </c>
      <c r="V1054" s="16">
        <v>1697</v>
      </c>
      <c r="W1054" s="22">
        <v>1.07</v>
      </c>
    </row>
    <row r="1055" spans="1:23" x14ac:dyDescent="0.3">
      <c r="A1055" s="15">
        <v>1053</v>
      </c>
      <c r="B1055" s="16" t="s">
        <v>56</v>
      </c>
      <c r="C1055" s="17" t="s">
        <v>128</v>
      </c>
      <c r="E1055" s="16">
        <f t="shared" si="229"/>
        <v>2341682178.1925173</v>
      </c>
      <c r="F1055" s="16">
        <v>5</v>
      </c>
      <c r="G1055" s="22">
        <f t="shared" si="235"/>
        <v>8.0799452144342402E+23</v>
      </c>
      <c r="H1055" s="22">
        <f t="shared" ref="H1055:H1118" si="236">A1055^2.14+50+50*A1055</f>
        <v>2990327.4272019919</v>
      </c>
      <c r="I1055" s="22">
        <f t="shared" ref="I1055:I1118" si="237">A1055^6.08+A1055^4+1000*A1055+100</f>
        <v>2.3788371996400154E+18</v>
      </c>
      <c r="J1055" s="16">
        <v>1</v>
      </c>
      <c r="K1055" s="16">
        <v>11</v>
      </c>
      <c r="L1055" s="16">
        <v>5</v>
      </c>
      <c r="M1055" s="16">
        <v>10000</v>
      </c>
      <c r="N1055" s="16">
        <v>10000</v>
      </c>
      <c r="O1055" s="16">
        <v>30</v>
      </c>
      <c r="P1055" s="16" t="b">
        <v>1</v>
      </c>
      <c r="Q1055" s="16">
        <v>0</v>
      </c>
      <c r="R1055" s="16" t="b">
        <v>0</v>
      </c>
      <c r="S1055" s="16">
        <v>101.000000000008</v>
      </c>
      <c r="T1055" s="16" t="s">
        <v>59</v>
      </c>
      <c r="U1055" s="18">
        <v>1150</v>
      </c>
      <c r="V1055" s="16">
        <v>1699</v>
      </c>
      <c r="W1055" s="22">
        <v>1.07</v>
      </c>
    </row>
    <row r="1056" spans="1:23" x14ac:dyDescent="0.3">
      <c r="A1056" s="19">
        <v>1054</v>
      </c>
      <c r="B1056" s="16" t="s">
        <v>56</v>
      </c>
      <c r="C1056" s="17" t="s">
        <v>128</v>
      </c>
      <c r="E1056" s="16">
        <f t="shared" si="229"/>
        <v>2348582895.9572158</v>
      </c>
      <c r="F1056" s="16">
        <v>5</v>
      </c>
      <c r="G1056" s="22">
        <f t="shared" si="235"/>
        <v>8.140840240450432E+23</v>
      </c>
      <c r="H1056" s="22">
        <f t="shared" si="236"/>
        <v>2996350.7660490959</v>
      </c>
      <c r="I1056" s="22">
        <f t="shared" si="237"/>
        <v>2.3926057281326039E+18</v>
      </c>
      <c r="J1056" s="16">
        <v>1</v>
      </c>
      <c r="K1056" s="16">
        <v>11</v>
      </c>
      <c r="L1056" s="16">
        <v>5</v>
      </c>
      <c r="M1056" s="16">
        <v>10000</v>
      </c>
      <c r="N1056" s="16">
        <v>10000</v>
      </c>
      <c r="O1056" s="16">
        <v>30</v>
      </c>
      <c r="P1056" s="16" t="b">
        <v>1</v>
      </c>
      <c r="Q1056" s="16">
        <v>0</v>
      </c>
      <c r="R1056" s="16" t="b">
        <v>0</v>
      </c>
      <c r="S1056" s="16">
        <v>101.000000000008</v>
      </c>
      <c r="T1056" s="16" t="s">
        <v>59</v>
      </c>
      <c r="U1056" s="18">
        <v>1151</v>
      </c>
      <c r="V1056" s="16">
        <v>1701</v>
      </c>
      <c r="W1056" s="22">
        <v>1.07</v>
      </c>
    </row>
    <row r="1057" spans="1:23" x14ac:dyDescent="0.3">
      <c r="A1057" s="15">
        <v>1055</v>
      </c>
      <c r="B1057" s="16" t="s">
        <v>56</v>
      </c>
      <c r="C1057" s="17" t="s">
        <v>128</v>
      </c>
      <c r="E1057" s="12">
        <f t="shared" si="229"/>
        <v>2355497376.4859571</v>
      </c>
      <c r="F1057" s="16">
        <v>5</v>
      </c>
      <c r="G1057" s="22">
        <f t="shared" si="235"/>
        <v>8.2021358042466609E+23</v>
      </c>
      <c r="H1057" s="22">
        <f t="shared" si="236"/>
        <v>3002380.5691188378</v>
      </c>
      <c r="I1057" s="22">
        <f t="shared" si="237"/>
        <v>2.4064407774277842E+18</v>
      </c>
      <c r="J1057" s="16">
        <v>1</v>
      </c>
      <c r="K1057" s="16">
        <v>11</v>
      </c>
      <c r="L1057" s="16">
        <v>5</v>
      </c>
      <c r="M1057" s="16">
        <v>10000</v>
      </c>
      <c r="N1057" s="16">
        <v>10000</v>
      </c>
      <c r="O1057" s="16">
        <v>30</v>
      </c>
      <c r="P1057" s="16" t="b">
        <v>1</v>
      </c>
      <c r="Q1057" s="16">
        <v>0</v>
      </c>
      <c r="R1057" s="16" t="b">
        <v>0</v>
      </c>
      <c r="S1057" s="16">
        <v>101.000000000008</v>
      </c>
      <c r="T1057" s="16" t="s">
        <v>59</v>
      </c>
      <c r="U1057" s="18">
        <v>1152</v>
      </c>
      <c r="V1057" s="16">
        <v>1703</v>
      </c>
      <c r="W1057" s="22">
        <v>1.07</v>
      </c>
    </row>
    <row r="1058" spans="1:23" x14ac:dyDescent="0.3">
      <c r="A1058" s="19">
        <v>1056</v>
      </c>
      <c r="B1058" s="16" t="s">
        <v>56</v>
      </c>
      <c r="C1058" s="17" t="s">
        <v>128</v>
      </c>
      <c r="E1058" s="16">
        <f t="shared" si="229"/>
        <v>2362425634.142828</v>
      </c>
      <c r="F1058" s="16">
        <v>5</v>
      </c>
      <c r="G1058" s="22">
        <f t="shared" si="235"/>
        <v>8.2638341569586462E+23</v>
      </c>
      <c r="H1058" s="22">
        <f t="shared" si="236"/>
        <v>3008416.8372695041</v>
      </c>
      <c r="I1058" s="22">
        <f t="shared" si="237"/>
        <v>2.4203426054017321E+18</v>
      </c>
      <c r="J1058" s="16">
        <v>1</v>
      </c>
      <c r="K1058" s="16">
        <v>11</v>
      </c>
      <c r="L1058" s="16">
        <v>5</v>
      </c>
      <c r="M1058" s="16">
        <v>10000</v>
      </c>
      <c r="N1058" s="16">
        <v>10000</v>
      </c>
      <c r="O1058" s="16">
        <v>30</v>
      </c>
      <c r="P1058" s="16" t="b">
        <v>1</v>
      </c>
      <c r="Q1058" s="16">
        <v>0</v>
      </c>
      <c r="R1058" s="16" t="b">
        <v>0</v>
      </c>
      <c r="S1058" s="16">
        <v>101.000000000008</v>
      </c>
      <c r="T1058" s="16" t="s">
        <v>59</v>
      </c>
      <c r="U1058" s="18">
        <v>1153</v>
      </c>
      <c r="V1058" s="16">
        <v>1705</v>
      </c>
      <c r="W1058" s="22">
        <v>1.07</v>
      </c>
    </row>
    <row r="1059" spans="1:23" x14ac:dyDescent="0.3">
      <c r="A1059" s="15">
        <v>1057</v>
      </c>
      <c r="B1059" s="16" t="s">
        <v>56</v>
      </c>
      <c r="C1059" s="17" t="s">
        <v>128</v>
      </c>
      <c r="E1059" s="16">
        <f t="shared" si="229"/>
        <v>2369367683.2933106</v>
      </c>
      <c r="F1059" s="16">
        <v>5</v>
      </c>
      <c r="G1059" s="22">
        <f t="shared" si="235"/>
        <v>8.3259375602234724E+23</v>
      </c>
      <c r="H1059" s="22">
        <f t="shared" si="236"/>
        <v>3014459.5713586658</v>
      </c>
      <c r="I1059" s="22">
        <f t="shared" si="237"/>
        <v>2.4343114706846664E+18</v>
      </c>
      <c r="J1059" s="16">
        <v>1</v>
      </c>
      <c r="K1059" s="16">
        <v>11</v>
      </c>
      <c r="L1059" s="16">
        <v>5</v>
      </c>
      <c r="M1059" s="16">
        <v>10000</v>
      </c>
      <c r="N1059" s="16">
        <v>10000</v>
      </c>
      <c r="O1059" s="16">
        <v>30</v>
      </c>
      <c r="P1059" s="16" t="b">
        <v>1</v>
      </c>
      <c r="Q1059" s="16">
        <v>0</v>
      </c>
      <c r="R1059" s="16" t="b">
        <v>0</v>
      </c>
      <c r="S1059" s="16">
        <v>101.000000000008</v>
      </c>
      <c r="T1059" s="16" t="s">
        <v>59</v>
      </c>
      <c r="U1059" s="18">
        <v>1154</v>
      </c>
      <c r="V1059" s="16">
        <v>1707</v>
      </c>
      <c r="W1059" s="22">
        <v>1.07</v>
      </c>
    </row>
    <row r="1060" spans="1:23" x14ac:dyDescent="0.3">
      <c r="A1060" s="19">
        <v>1058</v>
      </c>
      <c r="B1060" s="16" t="s">
        <v>56</v>
      </c>
      <c r="C1060" s="17" t="s">
        <v>128</v>
      </c>
      <c r="E1060" s="16">
        <f t="shared" si="229"/>
        <v>2376323538.3041992</v>
      </c>
      <c r="F1060" s="16">
        <v>5</v>
      </c>
      <c r="G1060" s="22">
        <f t="shared" si="235"/>
        <v>8.3884482862182376E+23</v>
      </c>
      <c r="H1060" s="22">
        <f t="shared" si="236"/>
        <v>3020508.7722432036</v>
      </c>
      <c r="I1060" s="22">
        <f t="shared" si="237"/>
        <v>2.4483476326621548E+18</v>
      </c>
      <c r="J1060" s="16">
        <v>1</v>
      </c>
      <c r="K1060" s="16">
        <v>11</v>
      </c>
      <c r="L1060" s="16">
        <v>5</v>
      </c>
      <c r="M1060" s="16">
        <v>10000</v>
      </c>
      <c r="N1060" s="16">
        <v>10000</v>
      </c>
      <c r="O1060" s="16">
        <v>30</v>
      </c>
      <c r="P1060" s="16" t="b">
        <v>1</v>
      </c>
      <c r="Q1060" s="16">
        <v>0</v>
      </c>
      <c r="R1060" s="16" t="b">
        <v>0</v>
      </c>
      <c r="S1060" s="16">
        <v>101.000000000008</v>
      </c>
      <c r="T1060" s="16" t="s">
        <v>59</v>
      </c>
      <c r="U1060" s="18">
        <v>1155</v>
      </c>
      <c r="V1060" s="16">
        <v>1709</v>
      </c>
      <c r="W1060" s="22">
        <v>1.07</v>
      </c>
    </row>
    <row r="1061" spans="1:23" x14ac:dyDescent="0.3">
      <c r="A1061" s="15">
        <v>1059</v>
      </c>
      <c r="B1061" s="16" t="s">
        <v>56</v>
      </c>
      <c r="C1061" s="17" t="s">
        <v>128</v>
      </c>
      <c r="E1061" s="16">
        <f t="shared" si="229"/>
        <v>2383293213.5436912</v>
      </c>
      <c r="F1061" s="16">
        <v>5</v>
      </c>
      <c r="G1061" s="22">
        <f t="shared" si="235"/>
        <v>8.4513686176994787E+23</v>
      </c>
      <c r="H1061" s="22">
        <f t="shared" si="236"/>
        <v>3026564.4407792962</v>
      </c>
      <c r="I1061" s="22">
        <f t="shared" si="237"/>
        <v>2.4624513514767247E+18</v>
      </c>
      <c r="J1061" s="16">
        <v>1</v>
      </c>
      <c r="K1061" s="16">
        <v>11</v>
      </c>
      <c r="L1061" s="16">
        <v>5</v>
      </c>
      <c r="M1061" s="16">
        <v>10000</v>
      </c>
      <c r="N1061" s="16">
        <v>10000</v>
      </c>
      <c r="O1061" s="16">
        <v>30</v>
      </c>
      <c r="P1061" s="16" t="b">
        <v>1</v>
      </c>
      <c r="Q1061" s="16">
        <v>0</v>
      </c>
      <c r="R1061" s="16" t="b">
        <v>0</v>
      </c>
      <c r="S1061" s="16">
        <v>101.000000000008</v>
      </c>
      <c r="T1061" s="16" t="s">
        <v>59</v>
      </c>
      <c r="U1061" s="18">
        <v>1156</v>
      </c>
      <c r="V1061" s="16">
        <v>1711</v>
      </c>
      <c r="W1061" s="22">
        <v>1.07</v>
      </c>
    </row>
    <row r="1062" spans="1:23" x14ac:dyDescent="0.3">
      <c r="A1062" s="19">
        <v>1060</v>
      </c>
      <c r="B1062" s="16" t="s">
        <v>56</v>
      </c>
      <c r="C1062" s="17" t="s">
        <v>128</v>
      </c>
      <c r="E1062" s="16">
        <f t="shared" si="229"/>
        <v>2390276723.3813114</v>
      </c>
      <c r="F1062" s="16">
        <v>5</v>
      </c>
      <c r="G1062" s="22">
        <f t="shared" si="235"/>
        <v>8.5147008480422148E+23</v>
      </c>
      <c r="H1062" s="22">
        <f t="shared" si="236"/>
        <v>3032626.5778224254</v>
      </c>
      <c r="I1062" s="22">
        <f t="shared" si="237"/>
        <v>2.4766228880293683E+18</v>
      </c>
      <c r="J1062" s="16">
        <v>1</v>
      </c>
      <c r="K1062" s="16">
        <v>11</v>
      </c>
      <c r="L1062" s="16">
        <v>5</v>
      </c>
      <c r="M1062" s="16">
        <v>10000</v>
      </c>
      <c r="N1062" s="16">
        <v>10000</v>
      </c>
      <c r="O1062" s="16">
        <v>30</v>
      </c>
      <c r="P1062" s="16" t="b">
        <v>1</v>
      </c>
      <c r="Q1062" s="16">
        <v>0</v>
      </c>
      <c r="R1062" s="16" t="b">
        <v>0</v>
      </c>
      <c r="S1062" s="16">
        <v>101.000000000008</v>
      </c>
      <c r="T1062" s="16" t="s">
        <v>59</v>
      </c>
      <c r="U1062" s="18">
        <v>1157</v>
      </c>
      <c r="V1062" s="16">
        <v>1713</v>
      </c>
      <c r="W1062" s="22">
        <v>1.07</v>
      </c>
    </row>
    <row r="1063" spans="1:23" x14ac:dyDescent="0.3">
      <c r="A1063" s="15">
        <v>1061</v>
      </c>
      <c r="B1063" s="16" t="s">
        <v>56</v>
      </c>
      <c r="C1063" s="17" t="s">
        <v>128</v>
      </c>
      <c r="E1063" s="16">
        <f t="shared" si="229"/>
        <v>2397274082.1879478</v>
      </c>
      <c r="F1063" s="16">
        <v>5</v>
      </c>
      <c r="G1063" s="22">
        <f>A1063^7.92+A1063^4+100*A1063+100</f>
        <v>9.1974162200255391E+23</v>
      </c>
      <c r="H1063" s="22">
        <f t="shared" si="236"/>
        <v>3038695.1842273897</v>
      </c>
      <c r="I1063" s="22">
        <f t="shared" si="237"/>
        <v>2.4908625039809188E+18</v>
      </c>
      <c r="J1063" s="16">
        <v>1</v>
      </c>
      <c r="K1063" s="16">
        <v>11</v>
      </c>
      <c r="L1063" s="16">
        <v>5</v>
      </c>
      <c r="M1063" s="16">
        <v>10000</v>
      </c>
      <c r="N1063" s="16">
        <v>10000</v>
      </c>
      <c r="O1063" s="16">
        <v>30</v>
      </c>
      <c r="P1063" s="16" t="b">
        <v>1</v>
      </c>
      <c r="Q1063" s="16">
        <v>0</v>
      </c>
      <c r="R1063" s="16" t="b">
        <v>0</v>
      </c>
      <c r="S1063" s="16">
        <v>101.000000000008</v>
      </c>
      <c r="T1063" s="16" t="s">
        <v>59</v>
      </c>
      <c r="U1063" s="18">
        <v>1158</v>
      </c>
      <c r="V1063" s="16">
        <v>1715</v>
      </c>
      <c r="W1063" s="22">
        <v>1.07</v>
      </c>
    </row>
    <row r="1064" spans="1:23" x14ac:dyDescent="0.3">
      <c r="A1064" s="19">
        <v>1062</v>
      </c>
      <c r="B1064" s="16" t="s">
        <v>56</v>
      </c>
      <c r="C1064" s="17" t="s">
        <v>128</v>
      </c>
      <c r="E1064" s="12">
        <f t="shared" si="229"/>
        <v>2404285304.3358684</v>
      </c>
      <c r="F1064" s="16">
        <v>5</v>
      </c>
      <c r="G1064" s="22">
        <f t="shared" ref="G1064:G1072" si="238">A1064^7.92+A1064^4+100*A1064+100</f>
        <v>9.2662960758055754E+23</v>
      </c>
      <c r="H1064" s="22">
        <f t="shared" si="236"/>
        <v>3044770.260848287</v>
      </c>
      <c r="I1064" s="22">
        <f t="shared" si="237"/>
        <v>2.505170461753641E+18</v>
      </c>
      <c r="J1064" s="16">
        <v>1</v>
      </c>
      <c r="K1064" s="16">
        <v>11</v>
      </c>
      <c r="L1064" s="16">
        <v>5</v>
      </c>
      <c r="M1064" s="16">
        <v>10000</v>
      </c>
      <c r="N1064" s="16">
        <v>10000</v>
      </c>
      <c r="O1064" s="16">
        <v>30</v>
      </c>
      <c r="P1064" s="16" t="b">
        <v>1</v>
      </c>
      <c r="Q1064" s="16">
        <v>0</v>
      </c>
      <c r="R1064" s="16" t="b">
        <v>0</v>
      </c>
      <c r="S1064" s="16">
        <v>101.000000000008</v>
      </c>
      <c r="T1064" s="16" t="s">
        <v>59</v>
      </c>
      <c r="U1064" s="18">
        <v>1159</v>
      </c>
      <c r="V1064" s="16">
        <v>1717</v>
      </c>
      <c r="W1064" s="22">
        <v>1.07</v>
      </c>
    </row>
    <row r="1065" spans="1:23" x14ac:dyDescent="0.3">
      <c r="A1065" s="15">
        <v>1063</v>
      </c>
      <c r="B1065" s="16" t="s">
        <v>56</v>
      </c>
      <c r="C1065" s="17" t="s">
        <v>128</v>
      </c>
      <c r="E1065" s="12">
        <f t="shared" si="229"/>
        <v>2411310404.1986666</v>
      </c>
      <c r="F1065" s="16">
        <v>5</v>
      </c>
      <c r="G1065" s="22">
        <f t="shared" si="238"/>
        <v>9.335626218524339E+23</v>
      </c>
      <c r="H1065" s="22">
        <f t="shared" si="236"/>
        <v>3050851.8085385119</v>
      </c>
      <c r="I1065" s="22">
        <f t="shared" si="237"/>
        <v>2.5195470245327032E+18</v>
      </c>
      <c r="J1065" s="16">
        <v>1</v>
      </c>
      <c r="K1065" s="16">
        <v>11</v>
      </c>
      <c r="L1065" s="16">
        <v>5</v>
      </c>
      <c r="M1065" s="16">
        <v>10000</v>
      </c>
      <c r="N1065" s="16">
        <v>10000</v>
      </c>
      <c r="O1065" s="16">
        <v>30</v>
      </c>
      <c r="P1065" s="16" t="b">
        <v>1</v>
      </c>
      <c r="Q1065" s="16">
        <v>0</v>
      </c>
      <c r="R1065" s="16" t="b">
        <v>0</v>
      </c>
      <c r="S1065" s="16">
        <v>101.000000000008</v>
      </c>
      <c r="T1065" s="16" t="s">
        <v>59</v>
      </c>
      <c r="U1065" s="18">
        <v>1160</v>
      </c>
      <c r="V1065" s="16">
        <v>1719</v>
      </c>
      <c r="W1065" s="22">
        <v>1.07</v>
      </c>
    </row>
    <row r="1066" spans="1:23" x14ac:dyDescent="0.3">
      <c r="A1066" s="19">
        <v>1064</v>
      </c>
      <c r="B1066" s="16" t="s">
        <v>56</v>
      </c>
      <c r="C1066" s="17" t="s">
        <v>128</v>
      </c>
      <c r="E1066" s="16">
        <f t="shared" si="229"/>
        <v>2418349396.1512942</v>
      </c>
      <c r="F1066" s="16">
        <v>5</v>
      </c>
      <c r="G1066" s="22">
        <f t="shared" si="238"/>
        <v>9.4054091640756527E+23</v>
      </c>
      <c r="H1066" s="22">
        <f t="shared" si="236"/>
        <v>3056939.8281507976</v>
      </c>
      <c r="I1066" s="22">
        <f t="shared" si="237"/>
        <v>2.5339924562676572E+18</v>
      </c>
      <c r="J1066" s="16">
        <v>1</v>
      </c>
      <c r="K1066" s="16">
        <v>11</v>
      </c>
      <c r="L1066" s="16">
        <v>5</v>
      </c>
      <c r="M1066" s="16">
        <v>10000</v>
      </c>
      <c r="N1066" s="16">
        <v>10000</v>
      </c>
      <c r="O1066" s="16">
        <v>30</v>
      </c>
      <c r="P1066" s="16" t="b">
        <v>1</v>
      </c>
      <c r="Q1066" s="16">
        <v>0</v>
      </c>
      <c r="R1066" s="16" t="b">
        <v>0</v>
      </c>
      <c r="S1066" s="16">
        <v>101.000000000008</v>
      </c>
      <c r="T1066" s="16" t="s">
        <v>59</v>
      </c>
      <c r="U1066" s="18">
        <v>1161</v>
      </c>
      <c r="V1066" s="16">
        <v>1721</v>
      </c>
      <c r="W1066" s="22">
        <v>1.07</v>
      </c>
    </row>
    <row r="1067" spans="1:23" x14ac:dyDescent="0.3">
      <c r="A1067" s="15">
        <v>1065</v>
      </c>
      <c r="B1067" s="16" t="s">
        <v>56</v>
      </c>
      <c r="C1067" s="17" t="s">
        <v>128</v>
      </c>
      <c r="E1067" s="16">
        <f t="shared" si="229"/>
        <v>2425402294.5700688</v>
      </c>
      <c r="F1067" s="16">
        <v>5</v>
      </c>
      <c r="G1067" s="22">
        <f t="shared" si="238"/>
        <v>9.4756474400246392E+23</v>
      </c>
      <c r="H1067" s="22">
        <f t="shared" si="236"/>
        <v>3063034.3205371504</v>
      </c>
      <c r="I1067" s="22">
        <f t="shared" si="237"/>
        <v>2.548507021673961E+18</v>
      </c>
      <c r="J1067" s="16">
        <v>1</v>
      </c>
      <c r="K1067" s="16">
        <v>11</v>
      </c>
      <c r="L1067" s="16">
        <v>5</v>
      </c>
      <c r="M1067" s="16">
        <v>10000</v>
      </c>
      <c r="N1067" s="16">
        <v>10000</v>
      </c>
      <c r="O1067" s="16">
        <v>30</v>
      </c>
      <c r="P1067" s="16" t="b">
        <v>1</v>
      </c>
      <c r="Q1067" s="16">
        <v>0</v>
      </c>
      <c r="R1067" s="16" t="b">
        <v>0</v>
      </c>
      <c r="S1067" s="16">
        <v>101.000000000008</v>
      </c>
      <c r="T1067" s="16" t="s">
        <v>59</v>
      </c>
      <c r="U1067" s="18">
        <v>1162</v>
      </c>
      <c r="V1067" s="16">
        <v>1723</v>
      </c>
      <c r="W1067" s="22">
        <v>1.07</v>
      </c>
    </row>
    <row r="1068" spans="1:23" x14ac:dyDescent="0.3">
      <c r="A1068" s="19">
        <v>1066</v>
      </c>
      <c r="B1068" s="16" t="s">
        <v>56</v>
      </c>
      <c r="C1068" s="17" t="s">
        <v>128</v>
      </c>
      <c r="E1068" s="12">
        <f t="shared" si="229"/>
        <v>2432469113.8326483</v>
      </c>
      <c r="F1068" s="16">
        <v>5</v>
      </c>
      <c r="G1068" s="22">
        <f t="shared" si="238"/>
        <v>9.5463435856514328E+23</v>
      </c>
      <c r="H1068" s="22">
        <f t="shared" si="236"/>
        <v>3069135.2865489153</v>
      </c>
      <c r="I1068" s="22">
        <f t="shared" si="237"/>
        <v>2.5630909862344438E+18</v>
      </c>
      <c r="J1068" s="16">
        <v>1</v>
      </c>
      <c r="K1068" s="16">
        <v>11</v>
      </c>
      <c r="L1068" s="16">
        <v>5</v>
      </c>
      <c r="M1068" s="16">
        <v>10000</v>
      </c>
      <c r="N1068" s="16">
        <v>10000</v>
      </c>
      <c r="O1068" s="16">
        <v>30</v>
      </c>
      <c r="P1068" s="16" t="b">
        <v>1</v>
      </c>
      <c r="Q1068" s="16">
        <v>0</v>
      </c>
      <c r="R1068" s="16" t="b">
        <v>0</v>
      </c>
      <c r="S1068" s="16">
        <v>101.000000000008</v>
      </c>
      <c r="T1068" s="16" t="s">
        <v>59</v>
      </c>
      <c r="U1068" s="18">
        <v>1163</v>
      </c>
      <c r="V1068" s="16">
        <v>1725</v>
      </c>
      <c r="W1068" s="22">
        <v>1.07</v>
      </c>
    </row>
    <row r="1069" spans="1:23" x14ac:dyDescent="0.3">
      <c r="A1069" s="15">
        <v>1067</v>
      </c>
      <c r="B1069" s="16" t="s">
        <v>56</v>
      </c>
      <c r="C1069" s="17" t="s">
        <v>128</v>
      </c>
      <c r="E1069" s="16">
        <f t="shared" si="229"/>
        <v>2439549868.318048</v>
      </c>
      <c r="F1069" s="16">
        <v>5</v>
      </c>
      <c r="G1069" s="22">
        <f t="shared" si="238"/>
        <v>9.6175001519937632E+23</v>
      </c>
      <c r="H1069" s="22">
        <f t="shared" si="236"/>
        <v>3075242.7270367472</v>
      </c>
      <c r="I1069" s="22">
        <f t="shared" si="237"/>
        <v>2.5777446162008448E+18</v>
      </c>
      <c r="J1069" s="16">
        <v>1</v>
      </c>
      <c r="K1069" s="16">
        <v>11</v>
      </c>
      <c r="L1069" s="16">
        <v>5</v>
      </c>
      <c r="M1069" s="16">
        <v>10000</v>
      </c>
      <c r="N1069" s="16">
        <v>10000</v>
      </c>
      <c r="O1069" s="16">
        <v>30</v>
      </c>
      <c r="P1069" s="16" t="b">
        <v>1</v>
      </c>
      <c r="Q1069" s="16">
        <v>0</v>
      </c>
      <c r="R1069" s="16" t="b">
        <v>0</v>
      </c>
      <c r="S1069" s="16">
        <v>101.000000000008</v>
      </c>
      <c r="T1069" s="16" t="s">
        <v>59</v>
      </c>
      <c r="U1069" s="18">
        <v>1164</v>
      </c>
      <c r="V1069" s="16">
        <v>1727</v>
      </c>
      <c r="W1069" s="22">
        <v>1.07</v>
      </c>
    </row>
    <row r="1070" spans="1:23" x14ac:dyDescent="0.3">
      <c r="A1070" s="19">
        <v>1068</v>
      </c>
      <c r="B1070" s="16" t="s">
        <v>56</v>
      </c>
      <c r="C1070" s="17" t="s">
        <v>128</v>
      </c>
      <c r="E1070" s="16">
        <f t="shared" si="229"/>
        <v>2446644572.4066257</v>
      </c>
      <c r="F1070" s="16">
        <v>5</v>
      </c>
      <c r="G1070" s="22">
        <f t="shared" si="238"/>
        <v>9.6891197018905946E+23</v>
      </c>
      <c r="H1070" s="22">
        <f t="shared" si="236"/>
        <v>3081356.6428506039</v>
      </c>
      <c r="I1070" s="22">
        <f t="shared" si="237"/>
        <v>2.5924681785952768E+18</v>
      </c>
      <c r="J1070" s="16">
        <v>1</v>
      </c>
      <c r="K1070" s="16">
        <v>11</v>
      </c>
      <c r="L1070" s="16">
        <v>5</v>
      </c>
      <c r="M1070" s="16">
        <v>10000</v>
      </c>
      <c r="N1070" s="16">
        <v>10000</v>
      </c>
      <c r="O1070" s="16">
        <v>30</v>
      </c>
      <c r="P1070" s="16" t="b">
        <v>1</v>
      </c>
      <c r="Q1070" s="16">
        <v>0</v>
      </c>
      <c r="R1070" s="16" t="b">
        <v>0</v>
      </c>
      <c r="S1070" s="16">
        <v>101.000000000008</v>
      </c>
      <c r="T1070" s="16" t="s">
        <v>59</v>
      </c>
      <c r="U1070" s="18">
        <v>1165</v>
      </c>
      <c r="V1070" s="16">
        <v>1729</v>
      </c>
      <c r="W1070" s="22">
        <v>1.07</v>
      </c>
    </row>
    <row r="1071" spans="1:23" x14ac:dyDescent="0.3">
      <c r="A1071" s="15">
        <v>1069</v>
      </c>
      <c r="B1071" s="16" t="s">
        <v>56</v>
      </c>
      <c r="C1071" s="17" t="s">
        <v>128</v>
      </c>
      <c r="E1071" s="16">
        <f t="shared" si="229"/>
        <v>2453753240.4800811</v>
      </c>
      <c r="F1071" s="16">
        <v>5</v>
      </c>
      <c r="G1071" s="22">
        <f t="shared" si="238"/>
        <v>9.7612048100257561E+23</v>
      </c>
      <c r="H1071" s="22">
        <f t="shared" si="236"/>
        <v>3087477.0348397675</v>
      </c>
      <c r="I1071" s="22">
        <f t="shared" si="237"/>
        <v>2.6072619412117898E+18</v>
      </c>
      <c r="J1071" s="16">
        <v>1</v>
      </c>
      <c r="K1071" s="16">
        <v>11</v>
      </c>
      <c r="L1071" s="16">
        <v>5</v>
      </c>
      <c r="M1071" s="16">
        <v>10000</v>
      </c>
      <c r="N1071" s="16">
        <v>10000</v>
      </c>
      <c r="O1071" s="16">
        <v>30</v>
      </c>
      <c r="P1071" s="16" t="b">
        <v>1</v>
      </c>
      <c r="Q1071" s="16">
        <v>0</v>
      </c>
      <c r="R1071" s="16" t="b">
        <v>0</v>
      </c>
      <c r="S1071" s="16">
        <v>101.000000000008</v>
      </c>
      <c r="T1071" s="16" t="s">
        <v>59</v>
      </c>
      <c r="U1071" s="18">
        <v>1166</v>
      </c>
      <c r="V1071" s="16">
        <v>1731</v>
      </c>
      <c r="W1071" s="22">
        <v>1.07</v>
      </c>
    </row>
    <row r="1072" spans="1:23" x14ac:dyDescent="0.3">
      <c r="A1072" s="19">
        <v>1070</v>
      </c>
      <c r="B1072" s="16" t="s">
        <v>56</v>
      </c>
      <c r="C1072" s="17" t="s">
        <v>128</v>
      </c>
      <c r="E1072" s="16">
        <f t="shared" si="229"/>
        <v>2460875886.9214773</v>
      </c>
      <c r="F1072" s="16">
        <v>5</v>
      </c>
      <c r="G1072" s="22">
        <f t="shared" si="238"/>
        <v>9.8337580629712992E+23</v>
      </c>
      <c r="H1072" s="22">
        <f t="shared" si="236"/>
        <v>3093603.9038528237</v>
      </c>
      <c r="I1072" s="22">
        <f t="shared" si="237"/>
        <v>2.6221261726177853E+18</v>
      </c>
      <c r="J1072" s="16">
        <v>1</v>
      </c>
      <c r="K1072" s="16">
        <v>11</v>
      </c>
      <c r="L1072" s="16">
        <v>5</v>
      </c>
      <c r="M1072" s="16">
        <v>10000</v>
      </c>
      <c r="N1072" s="16">
        <v>10000</v>
      </c>
      <c r="O1072" s="16">
        <v>30</v>
      </c>
      <c r="P1072" s="16" t="b">
        <v>1</v>
      </c>
      <c r="Q1072" s="16">
        <v>0</v>
      </c>
      <c r="R1072" s="16" t="b">
        <v>0</v>
      </c>
      <c r="S1072" s="16">
        <v>101.000000000008</v>
      </c>
      <c r="T1072" s="16" t="s">
        <v>59</v>
      </c>
      <c r="U1072" s="18">
        <v>1167</v>
      </c>
      <c r="V1072" s="16">
        <v>1733</v>
      </c>
      <c r="W1072" s="22">
        <v>1.07</v>
      </c>
    </row>
    <row r="1073" spans="1:23" x14ac:dyDescent="0.3">
      <c r="A1073" s="15">
        <v>1071</v>
      </c>
      <c r="B1073" s="16" t="s">
        <v>56</v>
      </c>
      <c r="C1073" s="17" t="s">
        <v>128</v>
      </c>
      <c r="E1073" s="16">
        <f t="shared" si="229"/>
        <v>2468012526.1152077</v>
      </c>
      <c r="F1073" s="16">
        <v>5</v>
      </c>
      <c r="G1073" s="22">
        <f>A1073^7.93+A1073^4+100*A1073+100</f>
        <v>1.0622592063290791E+24</v>
      </c>
      <c r="H1073" s="22">
        <f t="shared" si="236"/>
        <v>3099737.2507376992</v>
      </c>
      <c r="I1073" s="22">
        <f t="shared" si="237"/>
        <v>2.6370611421556035E+18</v>
      </c>
      <c r="J1073" s="16">
        <v>1</v>
      </c>
      <c r="K1073" s="16">
        <v>11</v>
      </c>
      <c r="L1073" s="16">
        <v>5</v>
      </c>
      <c r="M1073" s="16">
        <v>10000</v>
      </c>
      <c r="N1073" s="16">
        <v>10000</v>
      </c>
      <c r="O1073" s="16">
        <v>30</v>
      </c>
      <c r="P1073" s="16" t="b">
        <v>1</v>
      </c>
      <c r="Q1073" s="16">
        <v>0</v>
      </c>
      <c r="R1073" s="16" t="b">
        <v>0</v>
      </c>
      <c r="S1073" s="16">
        <v>101.000000000008</v>
      </c>
      <c r="T1073" s="16" t="s">
        <v>59</v>
      </c>
      <c r="U1073" s="18">
        <v>1168</v>
      </c>
      <c r="V1073" s="16">
        <v>1735</v>
      </c>
      <c r="W1073" s="22">
        <v>1.07</v>
      </c>
    </row>
    <row r="1074" spans="1:23" x14ac:dyDescent="0.3">
      <c r="A1074" s="19">
        <v>1072</v>
      </c>
      <c r="B1074" s="16" t="s">
        <v>56</v>
      </c>
      <c r="C1074" s="17" t="s">
        <v>128</v>
      </c>
      <c r="E1074" s="16">
        <f t="shared" si="229"/>
        <v>2475163172.4470277</v>
      </c>
      <c r="F1074" s="16">
        <v>5</v>
      </c>
      <c r="G1074" s="22">
        <f t="shared" ref="G1074:G1082" si="239">A1074^7.93+A1074^4+100*A1074+100</f>
        <v>1.0701499804285873E+24</v>
      </c>
      <c r="H1074" s="22">
        <f t="shared" si="236"/>
        <v>3105877.0763416197</v>
      </c>
      <c r="I1074" s="22">
        <f t="shared" si="237"/>
        <v>2.6520671199440384E+18</v>
      </c>
      <c r="J1074" s="16">
        <v>1</v>
      </c>
      <c r="K1074" s="16">
        <v>11</v>
      </c>
      <c r="L1074" s="16">
        <v>5</v>
      </c>
      <c r="M1074" s="16">
        <v>10000</v>
      </c>
      <c r="N1074" s="16">
        <v>10000</v>
      </c>
      <c r="O1074" s="16">
        <v>30</v>
      </c>
      <c r="P1074" s="16" t="b">
        <v>1</v>
      </c>
      <c r="Q1074" s="16">
        <v>0</v>
      </c>
      <c r="R1074" s="16" t="b">
        <v>0</v>
      </c>
      <c r="S1074" s="16">
        <v>101.000000000008</v>
      </c>
      <c r="T1074" s="16" t="s">
        <v>59</v>
      </c>
      <c r="U1074" s="18">
        <v>1169</v>
      </c>
      <c r="V1074" s="16">
        <v>1737</v>
      </c>
      <c r="W1074" s="22">
        <v>1.07</v>
      </c>
    </row>
    <row r="1075" spans="1:23" x14ac:dyDescent="0.3">
      <c r="A1075" s="15">
        <v>1073</v>
      </c>
      <c r="B1075" s="16" t="s">
        <v>56</v>
      </c>
      <c r="C1075" s="17" t="s">
        <v>128</v>
      </c>
      <c r="E1075" s="12">
        <f t="shared" si="229"/>
        <v>2482327840.3040113</v>
      </c>
      <c r="F1075" s="16">
        <v>5</v>
      </c>
      <c r="G1075" s="22">
        <f t="shared" si="239"/>
        <v>1.0780919300664258E+24</v>
      </c>
      <c r="H1075" s="22">
        <f t="shared" si="236"/>
        <v>3112023.3815111355</v>
      </c>
      <c r="I1075" s="22">
        <f t="shared" si="237"/>
        <v>2.6671443768797614E+18</v>
      </c>
      <c r="J1075" s="16">
        <v>1</v>
      </c>
      <c r="K1075" s="16">
        <v>11</v>
      </c>
      <c r="L1075" s="16">
        <v>5</v>
      </c>
      <c r="M1075" s="16">
        <v>10000</v>
      </c>
      <c r="N1075" s="16">
        <v>10000</v>
      </c>
      <c r="O1075" s="16">
        <v>30</v>
      </c>
      <c r="P1075" s="16" t="b">
        <v>1</v>
      </c>
      <c r="Q1075" s="16">
        <v>0</v>
      </c>
      <c r="R1075" s="16" t="b">
        <v>0</v>
      </c>
      <c r="S1075" s="16">
        <v>101.000000000008</v>
      </c>
      <c r="T1075" s="16" t="s">
        <v>59</v>
      </c>
      <c r="U1075" s="18">
        <v>1170</v>
      </c>
      <c r="V1075" s="16">
        <v>1739</v>
      </c>
      <c r="W1075" s="22">
        <v>1.07</v>
      </c>
    </row>
    <row r="1076" spans="1:23" x14ac:dyDescent="0.3">
      <c r="A1076" s="19">
        <v>1074</v>
      </c>
      <c r="B1076" s="16" t="s">
        <v>56</v>
      </c>
      <c r="C1076" s="17" t="s">
        <v>128</v>
      </c>
      <c r="E1076" s="12">
        <f t="shared" si="229"/>
        <v>2489506544.0746045</v>
      </c>
      <c r="F1076" s="16">
        <v>5</v>
      </c>
      <c r="G1076" s="22">
        <f t="shared" si="239"/>
        <v>1.0860853389826976E+24</v>
      </c>
      <c r="H1076" s="22">
        <f t="shared" si="236"/>
        <v>3118176.1670921203</v>
      </c>
      <c r="I1076" s="22">
        <f t="shared" si="237"/>
        <v>2.6822931846388966E+18</v>
      </c>
      <c r="J1076" s="16">
        <v>1</v>
      </c>
      <c r="K1076" s="16">
        <v>11</v>
      </c>
      <c r="L1076" s="16">
        <v>5</v>
      </c>
      <c r="M1076" s="16">
        <v>10000</v>
      </c>
      <c r="N1076" s="16">
        <v>10000</v>
      </c>
      <c r="O1076" s="16">
        <v>30</v>
      </c>
      <c r="P1076" s="16" t="b">
        <v>1</v>
      </c>
      <c r="Q1076" s="16">
        <v>0</v>
      </c>
      <c r="R1076" s="16" t="b">
        <v>0</v>
      </c>
      <c r="S1076" s="16">
        <v>101.000000000008</v>
      </c>
      <c r="T1076" s="16" t="s">
        <v>59</v>
      </c>
      <c r="U1076" s="18">
        <v>1171</v>
      </c>
      <c r="V1076" s="16">
        <v>1741</v>
      </c>
      <c r="W1076" s="22">
        <v>1.07</v>
      </c>
    </row>
    <row r="1077" spans="1:23" x14ac:dyDescent="0.3">
      <c r="A1077" s="15">
        <v>1075</v>
      </c>
      <c r="B1077" s="16" t="s">
        <v>56</v>
      </c>
      <c r="C1077" s="17" t="s">
        <v>128</v>
      </c>
      <c r="E1077" s="16">
        <f t="shared" si="229"/>
        <v>2496699298.1485562</v>
      </c>
      <c r="F1077" s="16">
        <v>5</v>
      </c>
      <c r="G1077" s="22">
        <f t="shared" si="239"/>
        <v>1.0941304922241644E+24</v>
      </c>
      <c r="H1077" s="22">
        <f t="shared" si="236"/>
        <v>3124335.4339297703</v>
      </c>
      <c r="I1077" s="22">
        <f t="shared" si="237"/>
        <v>2.6975138156785265E+18</v>
      </c>
      <c r="J1077" s="16">
        <v>1</v>
      </c>
      <c r="K1077" s="16">
        <v>11</v>
      </c>
      <c r="L1077" s="16">
        <v>5</v>
      </c>
      <c r="M1077" s="16">
        <v>10000</v>
      </c>
      <c r="N1077" s="16">
        <v>10000</v>
      </c>
      <c r="O1077" s="16">
        <v>30</v>
      </c>
      <c r="P1077" s="16" t="b">
        <v>1</v>
      </c>
      <c r="Q1077" s="16">
        <v>0</v>
      </c>
      <c r="R1077" s="16" t="b">
        <v>0</v>
      </c>
      <c r="S1077" s="16">
        <v>101.000000000008</v>
      </c>
      <c r="T1077" s="16" t="s">
        <v>59</v>
      </c>
      <c r="U1077" s="18">
        <v>1172</v>
      </c>
      <c r="V1077" s="16">
        <v>1743</v>
      </c>
      <c r="W1077" s="22">
        <v>1.07</v>
      </c>
    </row>
    <row r="1078" spans="1:23" x14ac:dyDescent="0.3">
      <c r="A1078" s="19">
        <v>1076</v>
      </c>
      <c r="B1078" s="16" t="s">
        <v>56</v>
      </c>
      <c r="C1078" s="17" t="s">
        <v>128</v>
      </c>
      <c r="E1078" s="16">
        <f t="shared" si="229"/>
        <v>2503906116.9169979</v>
      </c>
      <c r="F1078" s="16">
        <v>5</v>
      </c>
      <c r="G1078" s="22">
        <f t="shared" si="239"/>
        <v>1.1022276761490728E+24</v>
      </c>
      <c r="H1078" s="22">
        <f t="shared" si="236"/>
        <v>3130501.1828686036</v>
      </c>
      <c r="I1078" s="22">
        <f t="shared" si="237"/>
        <v>2.7128065432382362E+18</v>
      </c>
      <c r="J1078" s="16">
        <v>1</v>
      </c>
      <c r="K1078" s="16">
        <v>11</v>
      </c>
      <c r="L1078" s="16">
        <v>5</v>
      </c>
      <c r="M1078" s="16">
        <v>10000</v>
      </c>
      <c r="N1078" s="16">
        <v>10000</v>
      </c>
      <c r="O1078" s="16">
        <v>30</v>
      </c>
      <c r="P1078" s="16" t="b">
        <v>1</v>
      </c>
      <c r="Q1078" s="16">
        <v>0</v>
      </c>
      <c r="R1078" s="16" t="b">
        <v>0</v>
      </c>
      <c r="S1078" s="16">
        <v>101.000000000008</v>
      </c>
      <c r="T1078" s="16" t="s">
        <v>59</v>
      </c>
      <c r="U1078" s="18">
        <v>1173</v>
      </c>
      <c r="V1078" s="16">
        <v>1745</v>
      </c>
      <c r="W1078" s="22">
        <v>1.07</v>
      </c>
    </row>
    <row r="1079" spans="1:23" x14ac:dyDescent="0.3">
      <c r="A1079" s="15">
        <v>1077</v>
      </c>
      <c r="B1079" s="16" t="s">
        <v>56</v>
      </c>
      <c r="C1079" s="17" t="s">
        <v>128</v>
      </c>
      <c r="E1079" s="12">
        <f t="shared" si="229"/>
        <v>2511127014.7723675</v>
      </c>
      <c r="F1079" s="16">
        <v>5</v>
      </c>
      <c r="G1079" s="22">
        <f t="shared" si="239"/>
        <v>1.1103771784319142E+24</v>
      </c>
      <c r="H1079" s="22">
        <f t="shared" si="236"/>
        <v>3136673.4147524606</v>
      </c>
      <c r="I1079" s="22">
        <f t="shared" si="237"/>
        <v>2.7281716413415281E+18</v>
      </c>
      <c r="J1079" s="16">
        <v>1</v>
      </c>
      <c r="K1079" s="16">
        <v>11</v>
      </c>
      <c r="L1079" s="16">
        <v>5</v>
      </c>
      <c r="M1079" s="16">
        <v>10000</v>
      </c>
      <c r="N1079" s="16">
        <v>10000</v>
      </c>
      <c r="O1079" s="16">
        <v>30</v>
      </c>
      <c r="P1079" s="16" t="b">
        <v>1</v>
      </c>
      <c r="Q1079" s="16">
        <v>0</v>
      </c>
      <c r="R1079" s="16" t="b">
        <v>0</v>
      </c>
      <c r="S1079" s="16">
        <v>101.000000000008</v>
      </c>
      <c r="T1079" s="16" t="s">
        <v>59</v>
      </c>
      <c r="U1079" s="18">
        <v>1174</v>
      </c>
      <c r="V1079" s="16">
        <v>1747</v>
      </c>
      <c r="W1079" s="22">
        <v>1.07</v>
      </c>
    </row>
    <row r="1080" spans="1:23" x14ac:dyDescent="0.3">
      <c r="A1080" s="19">
        <v>1078</v>
      </c>
      <c r="B1080" s="16" t="s">
        <v>56</v>
      </c>
      <c r="C1080" s="17" t="s">
        <v>128</v>
      </c>
      <c r="E1080" s="16">
        <f t="shared" si="229"/>
        <v>2518362006.1084471</v>
      </c>
      <c r="F1080" s="16">
        <v>5</v>
      </c>
      <c r="G1080" s="22">
        <f t="shared" si="239"/>
        <v>1.1185792880682778E+24</v>
      </c>
      <c r="H1080" s="22">
        <f t="shared" si="236"/>
        <v>3142852.1304245102</v>
      </c>
      <c r="I1080" s="22">
        <f t="shared" si="237"/>
        <v>2.7436093847974477E+18</v>
      </c>
      <c r="J1080" s="16">
        <v>1</v>
      </c>
      <c r="K1080" s="16">
        <v>11</v>
      </c>
      <c r="L1080" s="16">
        <v>5</v>
      </c>
      <c r="M1080" s="16">
        <v>10000</v>
      </c>
      <c r="N1080" s="16">
        <v>10000</v>
      </c>
      <c r="O1080" s="16">
        <v>30</v>
      </c>
      <c r="P1080" s="16" t="b">
        <v>1</v>
      </c>
      <c r="Q1080" s="16">
        <v>0</v>
      </c>
      <c r="R1080" s="16" t="b">
        <v>0</v>
      </c>
      <c r="S1080" s="16">
        <v>101.000000000008</v>
      </c>
      <c r="T1080" s="16" t="s">
        <v>59</v>
      </c>
      <c r="U1080" s="18">
        <v>1175</v>
      </c>
      <c r="V1080" s="16">
        <v>1749</v>
      </c>
      <c r="W1080" s="22">
        <v>1.07</v>
      </c>
    </row>
    <row r="1081" spans="1:23" x14ac:dyDescent="0.3">
      <c r="A1081" s="15">
        <v>1079</v>
      </c>
      <c r="B1081" s="16" t="s">
        <v>56</v>
      </c>
      <c r="C1081" s="17" t="s">
        <v>128</v>
      </c>
      <c r="E1081" s="16">
        <f t="shared" ref="E1081:E1144" si="240">A1081^3.1</f>
        <v>2525611105.3203764</v>
      </c>
      <c r="F1081" s="16">
        <v>5</v>
      </c>
      <c r="G1081" s="22">
        <f t="shared" si="239"/>
        <v>1.126834295379679E+24</v>
      </c>
      <c r="H1081" s="22">
        <f t="shared" si="236"/>
        <v>3149037.330727261</v>
      </c>
      <c r="I1081" s="22">
        <f t="shared" si="237"/>
        <v>2.7591200492021023E+18</v>
      </c>
      <c r="J1081" s="16">
        <v>1</v>
      </c>
      <c r="K1081" s="16">
        <v>11</v>
      </c>
      <c r="L1081" s="16">
        <v>5</v>
      </c>
      <c r="M1081" s="16">
        <v>10000</v>
      </c>
      <c r="N1081" s="16">
        <v>10000</v>
      </c>
      <c r="O1081" s="16">
        <v>30</v>
      </c>
      <c r="P1081" s="16" t="b">
        <v>1</v>
      </c>
      <c r="Q1081" s="16">
        <v>0</v>
      </c>
      <c r="R1081" s="16" t="b">
        <v>0</v>
      </c>
      <c r="S1081" s="16">
        <v>101.000000000008</v>
      </c>
      <c r="T1081" s="16" t="s">
        <v>59</v>
      </c>
      <c r="U1081" s="18">
        <v>1176</v>
      </c>
      <c r="V1081" s="16">
        <v>1751</v>
      </c>
      <c r="W1081" s="22">
        <v>1.07</v>
      </c>
    </row>
    <row r="1082" spans="1:23" x14ac:dyDescent="0.3">
      <c r="A1082" s="19">
        <v>1080</v>
      </c>
      <c r="B1082" s="16" t="s">
        <v>56</v>
      </c>
      <c r="C1082" s="17" t="s">
        <v>128</v>
      </c>
      <c r="E1082" s="16">
        <f t="shared" si="240"/>
        <v>2532874326.8046103</v>
      </c>
      <c r="F1082" s="16">
        <v>5</v>
      </c>
      <c r="G1082" s="22">
        <f t="shared" si="239"/>
        <v>1.1351424920183766E+24</v>
      </c>
      <c r="H1082" s="22">
        <f t="shared" si="236"/>
        <v>3155229.016502521</v>
      </c>
      <c r="I1082" s="22">
        <f t="shared" si="237"/>
        <v>2.7747039109400812E+18</v>
      </c>
      <c r="J1082" s="16">
        <v>1</v>
      </c>
      <c r="K1082" s="16">
        <v>11</v>
      </c>
      <c r="L1082" s="16">
        <v>5</v>
      </c>
      <c r="M1082" s="16">
        <v>10000</v>
      </c>
      <c r="N1082" s="16">
        <v>10000</v>
      </c>
      <c r="O1082" s="16">
        <v>30</v>
      </c>
      <c r="P1082" s="16" t="b">
        <v>1</v>
      </c>
      <c r="Q1082" s="16">
        <v>0</v>
      </c>
      <c r="R1082" s="16" t="b">
        <v>0</v>
      </c>
      <c r="S1082" s="16">
        <v>101.000000000008</v>
      </c>
      <c r="T1082" s="16" t="s">
        <v>59</v>
      </c>
      <c r="U1082" s="18">
        <v>1177</v>
      </c>
      <c r="V1082" s="16">
        <v>1753</v>
      </c>
      <c r="W1082" s="22">
        <v>1.07</v>
      </c>
    </row>
    <row r="1083" spans="1:23" x14ac:dyDescent="0.3">
      <c r="A1083" s="15">
        <v>1081</v>
      </c>
      <c r="B1083" s="16" t="s">
        <v>56</v>
      </c>
      <c r="C1083" s="17" t="s">
        <v>128</v>
      </c>
      <c r="E1083" s="16">
        <f t="shared" si="240"/>
        <v>2540151684.9589243</v>
      </c>
      <c r="F1083" s="16">
        <v>5</v>
      </c>
      <c r="G1083" s="22">
        <f>A1083^7.94+A1083^4+100*A1083+100</f>
        <v>1.2262415000346606E+24</v>
      </c>
      <c r="H1083" s="22">
        <f t="shared" si="236"/>
        <v>3161427.1885914477</v>
      </c>
      <c r="I1083" s="22">
        <f t="shared" si="237"/>
        <v>2.7903612471860495E+18</v>
      </c>
      <c r="J1083" s="16">
        <v>1</v>
      </c>
      <c r="K1083" s="16">
        <v>11</v>
      </c>
      <c r="L1083" s="16">
        <v>5</v>
      </c>
      <c r="M1083" s="16">
        <v>10000</v>
      </c>
      <c r="N1083" s="16">
        <v>10000</v>
      </c>
      <c r="O1083" s="16">
        <v>30</v>
      </c>
      <c r="P1083" s="16" t="b">
        <v>1</v>
      </c>
      <c r="Q1083" s="16">
        <v>0</v>
      </c>
      <c r="R1083" s="16" t="b">
        <v>0</v>
      </c>
      <c r="S1083" s="16">
        <v>101.000000000008</v>
      </c>
      <c r="T1083" s="16" t="s">
        <v>59</v>
      </c>
      <c r="U1083" s="18">
        <v>1178</v>
      </c>
      <c r="V1083" s="16">
        <v>1755</v>
      </c>
      <c r="W1083" s="22">
        <v>1.07</v>
      </c>
    </row>
    <row r="1084" spans="1:23" x14ac:dyDescent="0.3">
      <c r="A1084" s="19">
        <v>1082</v>
      </c>
      <c r="B1084" s="16" t="s">
        <v>56</v>
      </c>
      <c r="C1084" s="17" t="s">
        <v>128</v>
      </c>
      <c r="E1084" s="16">
        <f t="shared" si="240"/>
        <v>2547443194.1824665</v>
      </c>
      <c r="F1084" s="16">
        <v>5</v>
      </c>
      <c r="G1084" s="22">
        <f t="shared" ref="G1084:G1092" si="241">A1084^7.94+A1084^4+100*A1084+100</f>
        <v>1.2352772710231419E+24</v>
      </c>
      <c r="H1084" s="22">
        <f t="shared" si="236"/>
        <v>3167631.8478345284</v>
      </c>
      <c r="I1084" s="22">
        <f t="shared" si="237"/>
        <v>2.80609233590626E+18</v>
      </c>
      <c r="J1084" s="16">
        <v>1</v>
      </c>
      <c r="K1084" s="16">
        <v>11</v>
      </c>
      <c r="L1084" s="16">
        <v>5</v>
      </c>
      <c r="M1084" s="16">
        <v>10000</v>
      </c>
      <c r="N1084" s="16">
        <v>10000</v>
      </c>
      <c r="O1084" s="16">
        <v>30</v>
      </c>
      <c r="P1084" s="16" t="b">
        <v>1</v>
      </c>
      <c r="Q1084" s="16">
        <v>0</v>
      </c>
      <c r="R1084" s="16" t="b">
        <v>0</v>
      </c>
      <c r="S1084" s="16">
        <v>101.000000000008</v>
      </c>
      <c r="T1084" s="16" t="s">
        <v>59</v>
      </c>
      <c r="U1084" s="18">
        <v>1179</v>
      </c>
      <c r="V1084" s="16">
        <v>1757</v>
      </c>
      <c r="W1084" s="22">
        <v>1.07</v>
      </c>
    </row>
    <row r="1085" spans="1:23" x14ac:dyDescent="0.3">
      <c r="A1085" s="15">
        <v>1083</v>
      </c>
      <c r="B1085" s="16" t="s">
        <v>56</v>
      </c>
      <c r="C1085" s="17" t="s">
        <v>128</v>
      </c>
      <c r="E1085" s="16">
        <f t="shared" si="240"/>
        <v>2554748868.8756881</v>
      </c>
      <c r="F1085" s="16">
        <v>5</v>
      </c>
      <c r="G1085" s="22">
        <f t="shared" si="241"/>
        <v>1.2443711841243779E+24</v>
      </c>
      <c r="H1085" s="22">
        <f t="shared" si="236"/>
        <v>3173842.9950715848</v>
      </c>
      <c r="I1085" s="22">
        <f t="shared" si="237"/>
        <v>2.8218974558601114E+18</v>
      </c>
      <c r="J1085" s="16">
        <v>1</v>
      </c>
      <c r="K1085" s="16">
        <v>11</v>
      </c>
      <c r="L1085" s="16">
        <v>5</v>
      </c>
      <c r="M1085" s="16">
        <v>10000</v>
      </c>
      <c r="N1085" s="16">
        <v>10000</v>
      </c>
      <c r="O1085" s="16">
        <v>30</v>
      </c>
      <c r="P1085" s="16" t="b">
        <v>1</v>
      </c>
      <c r="Q1085" s="16">
        <v>0</v>
      </c>
      <c r="R1085" s="16" t="b">
        <v>0</v>
      </c>
      <c r="S1085" s="16">
        <v>101.000000000008</v>
      </c>
      <c r="T1085" s="16" t="s">
        <v>59</v>
      </c>
      <c r="U1085" s="18">
        <v>1180</v>
      </c>
      <c r="V1085" s="16">
        <v>1759</v>
      </c>
      <c r="W1085" s="22">
        <v>1.07</v>
      </c>
    </row>
    <row r="1086" spans="1:23" x14ac:dyDescent="0.3">
      <c r="A1086" s="19">
        <v>1084</v>
      </c>
      <c r="B1086" s="16" t="s">
        <v>56</v>
      </c>
      <c r="C1086" s="17" t="s">
        <v>128</v>
      </c>
      <c r="E1086" s="12">
        <f t="shared" si="240"/>
        <v>2562068723.4403806</v>
      </c>
      <c r="F1086" s="16">
        <v>5</v>
      </c>
      <c r="G1086" s="22">
        <f t="shared" si="241"/>
        <v>1.2535235592582028E+24</v>
      </c>
      <c r="H1086" s="22">
        <f t="shared" si="236"/>
        <v>3180060.6311417539</v>
      </c>
      <c r="I1086" s="22">
        <f t="shared" si="237"/>
        <v>2.8377768866016251E+18</v>
      </c>
      <c r="J1086" s="16">
        <v>1</v>
      </c>
      <c r="K1086" s="16">
        <v>11</v>
      </c>
      <c r="L1086" s="16">
        <v>5</v>
      </c>
      <c r="M1086" s="16">
        <v>10000</v>
      </c>
      <c r="N1086" s="16">
        <v>10000</v>
      </c>
      <c r="O1086" s="16">
        <v>30</v>
      </c>
      <c r="P1086" s="16" t="b">
        <v>1</v>
      </c>
      <c r="Q1086" s="16">
        <v>0</v>
      </c>
      <c r="R1086" s="16" t="b">
        <v>0</v>
      </c>
      <c r="S1086" s="16">
        <v>101.000000000008</v>
      </c>
      <c r="T1086" s="16" t="s">
        <v>59</v>
      </c>
      <c r="U1086" s="18">
        <v>1181</v>
      </c>
      <c r="V1086" s="16">
        <v>1761</v>
      </c>
      <c r="W1086" s="22">
        <v>1.07</v>
      </c>
    </row>
    <row r="1087" spans="1:23" x14ac:dyDescent="0.3">
      <c r="A1087" s="15">
        <v>1085</v>
      </c>
      <c r="B1087" s="16" t="s">
        <v>56</v>
      </c>
      <c r="C1087" s="17" t="s">
        <v>128</v>
      </c>
      <c r="E1087" s="12">
        <f t="shared" si="240"/>
        <v>2569402772.2796617</v>
      </c>
      <c r="F1087" s="16">
        <v>5</v>
      </c>
      <c r="G1087" s="22">
        <f t="shared" si="241"/>
        <v>1.2627347178070661E+24</v>
      </c>
      <c r="H1087" s="22">
        <f t="shared" si="236"/>
        <v>3186284.7568835197</v>
      </c>
      <c r="I1087" s="22">
        <f t="shared" si="237"/>
        <v>2.8537309084809513E+18</v>
      </c>
      <c r="J1087" s="16">
        <v>1</v>
      </c>
      <c r="K1087" s="16">
        <v>11</v>
      </c>
      <c r="L1087" s="16">
        <v>5</v>
      </c>
      <c r="M1087" s="16">
        <v>10000</v>
      </c>
      <c r="N1087" s="16">
        <v>10000</v>
      </c>
      <c r="O1087" s="16">
        <v>30</v>
      </c>
      <c r="P1087" s="16" t="b">
        <v>1</v>
      </c>
      <c r="Q1087" s="16">
        <v>0</v>
      </c>
      <c r="R1087" s="16" t="b">
        <v>0</v>
      </c>
      <c r="S1087" s="16">
        <v>101.000000000008</v>
      </c>
      <c r="T1087" s="16" t="s">
        <v>59</v>
      </c>
      <c r="U1087" s="18">
        <v>1182</v>
      </c>
      <c r="V1087" s="16">
        <v>1763</v>
      </c>
      <c r="W1087" s="22">
        <v>1.07</v>
      </c>
    </row>
    <row r="1088" spans="1:23" x14ac:dyDescent="0.3">
      <c r="A1088" s="19">
        <v>1086</v>
      </c>
      <c r="B1088" s="16" t="s">
        <v>56</v>
      </c>
      <c r="C1088" s="17" t="s">
        <v>128</v>
      </c>
      <c r="E1088" s="16">
        <f t="shared" si="240"/>
        <v>2576751029.797967</v>
      </c>
      <c r="F1088" s="16">
        <v>5</v>
      </c>
      <c r="G1088" s="22">
        <f t="shared" si="241"/>
        <v>1.2720049826213589E+24</v>
      </c>
      <c r="H1088" s="22">
        <f t="shared" si="236"/>
        <v>3192515.3731347015</v>
      </c>
      <c r="I1088" s="22">
        <f t="shared" si="237"/>
        <v>2.8697598026460078E+18</v>
      </c>
      <c r="J1088" s="16">
        <v>1</v>
      </c>
      <c r="K1088" s="16">
        <v>11</v>
      </c>
      <c r="L1088" s="16">
        <v>5</v>
      </c>
      <c r="M1088" s="16">
        <v>10000</v>
      </c>
      <c r="N1088" s="16">
        <v>10000</v>
      </c>
      <c r="O1088" s="16">
        <v>30</v>
      </c>
      <c r="P1088" s="16" t="b">
        <v>1</v>
      </c>
      <c r="Q1088" s="16">
        <v>0</v>
      </c>
      <c r="R1088" s="16" t="b">
        <v>0</v>
      </c>
      <c r="S1088" s="16">
        <v>101.000000000008</v>
      </c>
      <c r="T1088" s="16" t="s">
        <v>59</v>
      </c>
      <c r="U1088" s="18">
        <v>1183</v>
      </c>
      <c r="V1088" s="16">
        <v>1765</v>
      </c>
      <c r="W1088" s="22">
        <v>1.07</v>
      </c>
    </row>
    <row r="1089" spans="1:23" x14ac:dyDescent="0.3">
      <c r="A1089" s="15">
        <v>1087</v>
      </c>
      <c r="B1089" s="16" t="s">
        <v>56</v>
      </c>
      <c r="C1089" s="17" t="s">
        <v>128</v>
      </c>
      <c r="E1089" s="16">
        <f t="shared" si="240"/>
        <v>2584113510.4010935</v>
      </c>
      <c r="F1089" s="16">
        <v>5</v>
      </c>
      <c r="G1089" s="22">
        <f t="shared" si="241"/>
        <v>1.2813346780247767E+24</v>
      </c>
      <c r="H1089" s="22">
        <f t="shared" si="236"/>
        <v>3198752.4807324586</v>
      </c>
      <c r="I1089" s="22">
        <f t="shared" si="237"/>
        <v>2.8858638510439368E+18</v>
      </c>
      <c r="J1089" s="16">
        <v>1</v>
      </c>
      <c r="K1089" s="16">
        <v>11</v>
      </c>
      <c r="L1089" s="16">
        <v>5</v>
      </c>
      <c r="M1089" s="16">
        <v>10000</v>
      </c>
      <c r="N1089" s="16">
        <v>10000</v>
      </c>
      <c r="O1089" s="16">
        <v>30</v>
      </c>
      <c r="P1089" s="16" t="b">
        <v>1</v>
      </c>
      <c r="Q1089" s="16">
        <v>0</v>
      </c>
      <c r="R1089" s="16" t="b">
        <v>0</v>
      </c>
      <c r="S1089" s="16">
        <v>101.000000000008</v>
      </c>
      <c r="T1089" s="16" t="s">
        <v>59</v>
      </c>
      <c r="U1089" s="18">
        <v>1184</v>
      </c>
      <c r="V1089" s="16">
        <v>1767</v>
      </c>
      <c r="W1089" s="22">
        <v>1.07</v>
      </c>
    </row>
    <row r="1090" spans="1:23" x14ac:dyDescent="0.3">
      <c r="A1090" s="19">
        <v>1088</v>
      </c>
      <c r="B1090" s="16" t="s">
        <v>56</v>
      </c>
      <c r="C1090" s="17" t="s">
        <v>128</v>
      </c>
      <c r="E1090" s="12">
        <f t="shared" si="240"/>
        <v>2591490228.4961276</v>
      </c>
      <c r="F1090" s="16">
        <v>5</v>
      </c>
      <c r="G1090" s="22">
        <f t="shared" si="241"/>
        <v>1.2907241298196341E+24</v>
      </c>
      <c r="H1090" s="22">
        <f t="shared" si="236"/>
        <v>3204996.0805132692</v>
      </c>
      <c r="I1090" s="22">
        <f t="shared" si="237"/>
        <v>2.9020433364225603E+18</v>
      </c>
      <c r="J1090" s="16">
        <v>1</v>
      </c>
      <c r="K1090" s="16">
        <v>11</v>
      </c>
      <c r="L1090" s="16">
        <v>5</v>
      </c>
      <c r="M1090" s="16">
        <v>10000</v>
      </c>
      <c r="N1090" s="16">
        <v>10000</v>
      </c>
      <c r="O1090" s="16">
        <v>30</v>
      </c>
      <c r="P1090" s="16" t="b">
        <v>1</v>
      </c>
      <c r="Q1090" s="16">
        <v>0</v>
      </c>
      <c r="R1090" s="16" t="b">
        <v>0</v>
      </c>
      <c r="S1090" s="16">
        <v>101.000000000008</v>
      </c>
      <c r="T1090" s="16" t="s">
        <v>59</v>
      </c>
      <c r="U1090" s="18">
        <v>1185</v>
      </c>
      <c r="V1090" s="16">
        <v>1769</v>
      </c>
      <c r="W1090" s="22">
        <v>1.07</v>
      </c>
    </row>
    <row r="1091" spans="1:23" x14ac:dyDescent="0.3">
      <c r="A1091" s="15">
        <v>1089</v>
      </c>
      <c r="B1091" s="16" t="s">
        <v>56</v>
      </c>
      <c r="C1091" s="17" t="s">
        <v>128</v>
      </c>
      <c r="E1091" s="16">
        <f t="shared" si="240"/>
        <v>2598881198.4915085</v>
      </c>
      <c r="F1091" s="16">
        <v>5</v>
      </c>
      <c r="G1091" s="22">
        <f t="shared" si="241"/>
        <v>1.3001736652922919E+24</v>
      </c>
      <c r="H1091" s="22">
        <f t="shared" si="236"/>
        <v>3211246.1733129737</v>
      </c>
      <c r="I1091" s="22">
        <f t="shared" si="237"/>
        <v>2.9182985423321139E+18</v>
      </c>
      <c r="J1091" s="16">
        <v>1</v>
      </c>
      <c r="K1091" s="16">
        <v>11</v>
      </c>
      <c r="L1091" s="16">
        <v>5</v>
      </c>
      <c r="M1091" s="16">
        <v>10000</v>
      </c>
      <c r="N1091" s="16">
        <v>10000</v>
      </c>
      <c r="O1091" s="16">
        <v>30</v>
      </c>
      <c r="P1091" s="16" t="b">
        <v>1</v>
      </c>
      <c r="Q1091" s="16">
        <v>0</v>
      </c>
      <c r="R1091" s="16" t="b">
        <v>0</v>
      </c>
      <c r="S1091" s="16">
        <v>101.000000000008</v>
      </c>
      <c r="T1091" s="16" t="s">
        <v>59</v>
      </c>
      <c r="U1091" s="18">
        <v>1186</v>
      </c>
      <c r="V1091" s="16">
        <v>1771</v>
      </c>
      <c r="W1091" s="22">
        <v>1.07</v>
      </c>
    </row>
    <row r="1092" spans="1:23" x14ac:dyDescent="0.3">
      <c r="A1092" s="19">
        <v>1090</v>
      </c>
      <c r="B1092" s="16" t="s">
        <v>56</v>
      </c>
      <c r="C1092" s="17" t="s">
        <v>128</v>
      </c>
      <c r="E1092" s="16">
        <f t="shared" si="240"/>
        <v>2606286434.7969851</v>
      </c>
      <c r="F1092" s="16">
        <v>5</v>
      </c>
      <c r="G1092" s="22">
        <f t="shared" si="241"/>
        <v>1.3096836132184764E+24</v>
      </c>
      <c r="H1092" s="22">
        <f t="shared" si="236"/>
        <v>3217502.7599667399</v>
      </c>
      <c r="I1092" s="22">
        <f t="shared" si="237"/>
        <v>2.9346297531265608E+18</v>
      </c>
      <c r="J1092" s="16">
        <v>1</v>
      </c>
      <c r="K1092" s="16">
        <v>11</v>
      </c>
      <c r="L1092" s="16">
        <v>5</v>
      </c>
      <c r="M1092" s="16">
        <v>10000</v>
      </c>
      <c r="N1092" s="16">
        <v>10000</v>
      </c>
      <c r="O1092" s="16">
        <v>30</v>
      </c>
      <c r="P1092" s="16" t="b">
        <v>1</v>
      </c>
      <c r="Q1092" s="16">
        <v>0</v>
      </c>
      <c r="R1092" s="16" t="b">
        <v>0</v>
      </c>
      <c r="S1092" s="16">
        <v>101.000000000008</v>
      </c>
      <c r="T1092" s="16" t="s">
        <v>59</v>
      </c>
      <c r="U1092" s="18">
        <v>1187</v>
      </c>
      <c r="V1092" s="16">
        <v>1773</v>
      </c>
      <c r="W1092" s="22">
        <v>1.07</v>
      </c>
    </row>
    <row r="1093" spans="1:23" x14ac:dyDescent="0.3">
      <c r="A1093" s="15">
        <v>1091</v>
      </c>
      <c r="B1093" s="16" t="s">
        <v>56</v>
      </c>
      <c r="C1093" s="17" t="s">
        <v>128</v>
      </c>
      <c r="E1093" s="16">
        <f t="shared" si="240"/>
        <v>2613705951.8236241</v>
      </c>
      <c r="F1093" s="16">
        <v>5</v>
      </c>
      <c r="G1093" s="22">
        <f>A1093^7.95+A1093^4+100*A1093+100</f>
        <v>1.4148381678115911E+24</v>
      </c>
      <c r="H1093" s="22">
        <f t="shared" si="236"/>
        <v>3223765.8413090659</v>
      </c>
      <c r="I1093" s="22">
        <f t="shared" si="237"/>
        <v>2.9510372539653299E+18</v>
      </c>
      <c r="J1093" s="16">
        <v>1</v>
      </c>
      <c r="K1093" s="16">
        <v>11</v>
      </c>
      <c r="L1093" s="16">
        <v>5</v>
      </c>
      <c r="M1093" s="16">
        <v>10000</v>
      </c>
      <c r="N1093" s="16">
        <v>10000</v>
      </c>
      <c r="O1093" s="16">
        <v>30</v>
      </c>
      <c r="P1093" s="16" t="b">
        <v>1</v>
      </c>
      <c r="Q1093" s="16">
        <v>0</v>
      </c>
      <c r="R1093" s="16" t="b">
        <v>0</v>
      </c>
      <c r="S1093" s="16">
        <v>101.000000000008</v>
      </c>
      <c r="T1093" s="16" t="s">
        <v>59</v>
      </c>
      <c r="U1093" s="18">
        <v>1188</v>
      </c>
      <c r="V1093" s="16">
        <v>1775</v>
      </c>
      <c r="W1093" s="22">
        <v>1.07</v>
      </c>
    </row>
    <row r="1094" spans="1:23" x14ac:dyDescent="0.3">
      <c r="A1094" s="19">
        <v>1092</v>
      </c>
      <c r="B1094" s="16" t="s">
        <v>56</v>
      </c>
      <c r="C1094" s="17" t="s">
        <v>128</v>
      </c>
      <c r="E1094" s="16">
        <f t="shared" si="240"/>
        <v>2621139763.9838324</v>
      </c>
      <c r="F1094" s="16">
        <v>5</v>
      </c>
      <c r="G1094" s="22">
        <f t="shared" ref="G1094:G1102" si="242">A1094^7.95+A1094^4+100*A1094+100</f>
        <v>1.4251808397655395E+24</v>
      </c>
      <c r="H1094" s="22">
        <f t="shared" si="236"/>
        <v>3230035.4181738198</v>
      </c>
      <c r="I1094" s="22">
        <f t="shared" si="237"/>
        <v>2.9675213308147011E+18</v>
      </c>
      <c r="J1094" s="16">
        <v>1</v>
      </c>
      <c r="K1094" s="16">
        <v>11</v>
      </c>
      <c r="L1094" s="16">
        <v>5</v>
      </c>
      <c r="M1094" s="16">
        <v>10000</v>
      </c>
      <c r="N1094" s="16">
        <v>10000</v>
      </c>
      <c r="O1094" s="16">
        <v>30</v>
      </c>
      <c r="P1094" s="16" t="b">
        <v>1</v>
      </c>
      <c r="Q1094" s="16">
        <v>0</v>
      </c>
      <c r="R1094" s="16" t="b">
        <v>0</v>
      </c>
      <c r="S1094" s="16">
        <v>101.000000000008</v>
      </c>
      <c r="T1094" s="16" t="s">
        <v>59</v>
      </c>
      <c r="U1094" s="18">
        <v>1189</v>
      </c>
      <c r="V1094" s="16">
        <v>1777</v>
      </c>
      <c r="W1094" s="22">
        <v>1.07</v>
      </c>
    </row>
    <row r="1095" spans="1:23" x14ac:dyDescent="0.3">
      <c r="A1095" s="15">
        <v>1093</v>
      </c>
      <c r="B1095" s="16" t="s">
        <v>56</v>
      </c>
      <c r="C1095" s="17" t="s">
        <v>128</v>
      </c>
      <c r="E1095" s="16">
        <f t="shared" si="240"/>
        <v>2628587885.6913328</v>
      </c>
      <c r="F1095" s="16">
        <v>5</v>
      </c>
      <c r="G1095" s="22">
        <f t="shared" si="242"/>
        <v>1.435589547227826E+24</v>
      </c>
      <c r="H1095" s="22">
        <f t="shared" si="236"/>
        <v>3236311.4913941887</v>
      </c>
      <c r="I1095" s="22">
        <f t="shared" si="237"/>
        <v>2.9840822704494249E+18</v>
      </c>
      <c r="J1095" s="16">
        <v>1</v>
      </c>
      <c r="K1095" s="16">
        <v>11</v>
      </c>
      <c r="L1095" s="16">
        <v>5</v>
      </c>
      <c r="M1095" s="16">
        <v>10000</v>
      </c>
      <c r="N1095" s="16">
        <v>10000</v>
      </c>
      <c r="O1095" s="16">
        <v>30</v>
      </c>
      <c r="P1095" s="16" t="b">
        <v>1</v>
      </c>
      <c r="Q1095" s="16">
        <v>0</v>
      </c>
      <c r="R1095" s="16" t="b">
        <v>0</v>
      </c>
      <c r="S1095" s="16">
        <v>101.000000000008</v>
      </c>
      <c r="T1095" s="16" t="s">
        <v>59</v>
      </c>
      <c r="U1095" s="18">
        <v>1190</v>
      </c>
      <c r="V1095" s="16">
        <v>1779</v>
      </c>
      <c r="W1095" s="22">
        <v>1.07</v>
      </c>
    </row>
    <row r="1096" spans="1:23" x14ac:dyDescent="0.3">
      <c r="A1096" s="19">
        <v>1094</v>
      </c>
      <c r="B1096" s="16" t="s">
        <v>56</v>
      </c>
      <c r="C1096" s="17" t="s">
        <v>128</v>
      </c>
      <c r="E1096" s="16">
        <f t="shared" si="240"/>
        <v>2636050331.3611469</v>
      </c>
      <c r="F1096" s="16">
        <v>5</v>
      </c>
      <c r="G1096" s="22">
        <f t="shared" si="242"/>
        <v>1.4460646508235535E+24</v>
      </c>
      <c r="H1096" s="22">
        <f t="shared" si="236"/>
        <v>3242594.0618027011</v>
      </c>
      <c r="I1096" s="22">
        <f t="shared" si="237"/>
        <v>3.0007203604542106E+18</v>
      </c>
      <c r="J1096" s="16">
        <v>1</v>
      </c>
      <c r="K1096" s="16">
        <v>11</v>
      </c>
      <c r="L1096" s="16">
        <v>5</v>
      </c>
      <c r="M1096" s="16">
        <v>10000</v>
      </c>
      <c r="N1096" s="16">
        <v>10000</v>
      </c>
      <c r="O1096" s="16">
        <v>30</v>
      </c>
      <c r="P1096" s="16" t="b">
        <v>1</v>
      </c>
      <c r="Q1096" s="16">
        <v>0</v>
      </c>
      <c r="R1096" s="16" t="b">
        <v>0</v>
      </c>
      <c r="S1096" s="16">
        <v>101.000000000008</v>
      </c>
      <c r="T1096" s="16" t="s">
        <v>59</v>
      </c>
      <c r="U1096" s="18">
        <v>1191</v>
      </c>
      <c r="V1096" s="16">
        <v>1781</v>
      </c>
      <c r="W1096" s="22">
        <v>1.07</v>
      </c>
    </row>
    <row r="1097" spans="1:23" x14ac:dyDescent="0.3">
      <c r="A1097" s="15">
        <v>1095</v>
      </c>
      <c r="B1097" s="16" t="s">
        <v>56</v>
      </c>
      <c r="C1097" s="17" t="s">
        <v>128</v>
      </c>
      <c r="E1097" s="12">
        <f t="shared" si="240"/>
        <v>2643527115.4096565</v>
      </c>
      <c r="F1097" s="16">
        <v>5</v>
      </c>
      <c r="G1097" s="22">
        <f t="shared" si="242"/>
        <v>1.4566065128147221E+24</v>
      </c>
      <c r="H1097" s="22">
        <f t="shared" si="236"/>
        <v>3248883.1302312622</v>
      </c>
      <c r="I1097" s="22">
        <f t="shared" si="237"/>
        <v>3.0174358892253783E+18</v>
      </c>
      <c r="J1097" s="16">
        <v>1</v>
      </c>
      <c r="K1097" s="16">
        <v>11</v>
      </c>
      <c r="L1097" s="16">
        <v>5</v>
      </c>
      <c r="M1097" s="16">
        <v>10000</v>
      </c>
      <c r="N1097" s="16">
        <v>10000</v>
      </c>
      <c r="O1097" s="16">
        <v>30</v>
      </c>
      <c r="P1097" s="16" t="b">
        <v>1</v>
      </c>
      <c r="Q1097" s="16">
        <v>0</v>
      </c>
      <c r="R1097" s="16" t="b">
        <v>0</v>
      </c>
      <c r="S1097" s="16">
        <v>101.000000000008</v>
      </c>
      <c r="T1097" s="16" t="s">
        <v>59</v>
      </c>
      <c r="U1097" s="18">
        <v>1192</v>
      </c>
      <c r="V1097" s="16">
        <v>1783</v>
      </c>
      <c r="W1097" s="22">
        <v>1.07</v>
      </c>
    </row>
    <row r="1098" spans="1:23" x14ac:dyDescent="0.3">
      <c r="A1098" s="19">
        <v>1096</v>
      </c>
      <c r="B1098" s="16" t="s">
        <v>56</v>
      </c>
      <c r="C1098" s="17" t="s">
        <v>128</v>
      </c>
      <c r="E1098" s="12">
        <f t="shared" si="240"/>
        <v>2651018252.2545142</v>
      </c>
      <c r="F1098" s="16">
        <v>5</v>
      </c>
      <c r="G1098" s="22">
        <f t="shared" si="242"/>
        <v>1.46721549710618E+24</v>
      </c>
      <c r="H1098" s="22">
        <f t="shared" si="236"/>
        <v>3255178.6975110788</v>
      </c>
      <c r="I1098" s="22">
        <f t="shared" si="237"/>
        <v>3.0342291459722726E+18</v>
      </c>
      <c r="J1098" s="16">
        <v>1</v>
      </c>
      <c r="K1098" s="16">
        <v>11</v>
      </c>
      <c r="L1098" s="16">
        <v>5</v>
      </c>
      <c r="M1098" s="16">
        <v>10000</v>
      </c>
      <c r="N1098" s="16">
        <v>10000</v>
      </c>
      <c r="O1098" s="16">
        <v>30</v>
      </c>
      <c r="P1098" s="16" t="b">
        <v>1</v>
      </c>
      <c r="Q1098" s="16">
        <v>0</v>
      </c>
      <c r="R1098" s="16" t="b">
        <v>0</v>
      </c>
      <c r="S1098" s="16">
        <v>101.000000000008</v>
      </c>
      <c r="T1098" s="16" t="s">
        <v>59</v>
      </c>
      <c r="U1098" s="18">
        <v>1193</v>
      </c>
      <c r="V1098" s="16">
        <v>1785</v>
      </c>
      <c r="W1098" s="22">
        <v>1.07</v>
      </c>
    </row>
    <row r="1099" spans="1:23" x14ac:dyDescent="0.3">
      <c r="A1099" s="15">
        <v>1097</v>
      </c>
      <c r="B1099" s="16" t="s">
        <v>56</v>
      </c>
      <c r="C1099" s="17" t="s">
        <v>128</v>
      </c>
      <c r="E1099" s="16">
        <f t="shared" si="240"/>
        <v>2658523756.3147144</v>
      </c>
      <c r="F1099" s="16">
        <v>5</v>
      </c>
      <c r="G1099" s="22">
        <f t="shared" si="242"/>
        <v>1.4778919692515125E+24</v>
      </c>
      <c r="H1099" s="22">
        <f t="shared" si="236"/>
        <v>3261480.7644727398</v>
      </c>
      <c r="I1099" s="22">
        <f t="shared" si="237"/>
        <v>3.0511004207188669E+18</v>
      </c>
      <c r="J1099" s="16">
        <v>1</v>
      </c>
      <c r="K1099" s="16">
        <v>11</v>
      </c>
      <c r="L1099" s="16">
        <v>5</v>
      </c>
      <c r="M1099" s="16">
        <v>10000</v>
      </c>
      <c r="N1099" s="16">
        <v>10000</v>
      </c>
      <c r="O1099" s="16">
        <v>30</v>
      </c>
      <c r="P1099" s="16" t="b">
        <v>1</v>
      </c>
      <c r="Q1099" s="16">
        <v>0</v>
      </c>
      <c r="R1099" s="16" t="b">
        <v>0</v>
      </c>
      <c r="S1099" s="16">
        <v>101.000000000008</v>
      </c>
      <c r="T1099" s="16" t="s">
        <v>59</v>
      </c>
      <c r="U1099" s="18">
        <v>1194</v>
      </c>
      <c r="V1099" s="16">
        <v>1787</v>
      </c>
      <c r="W1099" s="22">
        <v>1.07</v>
      </c>
    </row>
    <row r="1100" spans="1:23" x14ac:dyDescent="0.3">
      <c r="A1100" s="19">
        <v>1098</v>
      </c>
      <c r="B1100" s="16" t="s">
        <v>56</v>
      </c>
      <c r="C1100" s="17" t="s">
        <v>128</v>
      </c>
      <c r="E1100" s="16">
        <f t="shared" si="240"/>
        <v>2666043642.0105886</v>
      </c>
      <c r="F1100" s="16">
        <v>5</v>
      </c>
      <c r="G1100" s="22">
        <f t="shared" si="242"/>
        <v>1.488636296459068E+24</v>
      </c>
      <c r="H1100" s="22">
        <f t="shared" si="236"/>
        <v>3267789.3319461728</v>
      </c>
      <c r="I1100" s="22">
        <f t="shared" si="237"/>
        <v>3.0680500043053609E+18</v>
      </c>
      <c r="J1100" s="16">
        <v>1</v>
      </c>
      <c r="K1100" s="16">
        <v>11</v>
      </c>
      <c r="L1100" s="16">
        <v>5</v>
      </c>
      <c r="M1100" s="16">
        <v>10000</v>
      </c>
      <c r="N1100" s="16">
        <v>10000</v>
      </c>
      <c r="O1100" s="16">
        <v>30</v>
      </c>
      <c r="P1100" s="16" t="b">
        <v>1</v>
      </c>
      <c r="Q1100" s="16">
        <v>0</v>
      </c>
      <c r="R1100" s="16" t="b">
        <v>0</v>
      </c>
      <c r="S1100" s="16">
        <v>101.000000000008</v>
      </c>
      <c r="T1100" s="16" t="s">
        <v>59</v>
      </c>
      <c r="U1100" s="18">
        <v>1195</v>
      </c>
      <c r="V1100" s="16">
        <v>1789</v>
      </c>
      <c r="W1100" s="22">
        <v>1.07</v>
      </c>
    </row>
    <row r="1101" spans="1:23" x14ac:dyDescent="0.3">
      <c r="A1101" s="15">
        <v>1099</v>
      </c>
      <c r="B1101" s="16" t="s">
        <v>56</v>
      </c>
      <c r="C1101" s="17" t="s">
        <v>128</v>
      </c>
      <c r="E1101" s="12">
        <f t="shared" si="240"/>
        <v>2673577923.7637382</v>
      </c>
      <c r="F1101" s="16">
        <v>5</v>
      </c>
      <c r="G1101" s="22">
        <f t="shared" si="242"/>
        <v>1.4994488475978895E+24</v>
      </c>
      <c r="H1101" s="22">
        <f t="shared" si="236"/>
        <v>3274104.4007606511</v>
      </c>
      <c r="I1101" s="22">
        <f t="shared" si="237"/>
        <v>3.0850781883895951E+18</v>
      </c>
      <c r="J1101" s="16">
        <v>1</v>
      </c>
      <c r="K1101" s="16">
        <v>11</v>
      </c>
      <c r="L1101" s="16">
        <v>5</v>
      </c>
      <c r="M1101" s="16">
        <v>10000</v>
      </c>
      <c r="N1101" s="16">
        <v>10000</v>
      </c>
      <c r="O1101" s="16">
        <v>30</v>
      </c>
      <c r="P1101" s="16" t="b">
        <v>1</v>
      </c>
      <c r="Q1101" s="16">
        <v>0</v>
      </c>
      <c r="R1101" s="16" t="b">
        <v>0</v>
      </c>
      <c r="S1101" s="16">
        <v>101.000000000008</v>
      </c>
      <c r="T1101" s="16" t="s">
        <v>59</v>
      </c>
      <c r="U1101" s="18">
        <v>1196</v>
      </c>
      <c r="V1101" s="16">
        <v>1791</v>
      </c>
      <c r="W1101" s="22">
        <v>1.07</v>
      </c>
    </row>
    <row r="1102" spans="1:23" x14ac:dyDescent="0.3">
      <c r="A1102" s="19">
        <v>1100</v>
      </c>
      <c r="B1102" s="16" t="s">
        <v>56</v>
      </c>
      <c r="C1102" s="17" t="s">
        <v>128</v>
      </c>
      <c r="E1102" s="16">
        <f t="shared" si="240"/>
        <v>2681126615.9970965</v>
      </c>
      <c r="F1102" s="16">
        <v>5</v>
      </c>
      <c r="G1102" s="22">
        <f t="shared" si="242"/>
        <v>1.5103299932036728E+24</v>
      </c>
      <c r="H1102" s="22">
        <f t="shared" si="236"/>
        <v>3280425.9717447995</v>
      </c>
      <c r="I1102" s="22">
        <f t="shared" si="237"/>
        <v>3.1021852654487839E+18</v>
      </c>
      <c r="J1102" s="16">
        <v>1</v>
      </c>
      <c r="K1102" s="16">
        <v>11</v>
      </c>
      <c r="L1102" s="16">
        <v>5</v>
      </c>
      <c r="M1102" s="16">
        <v>10000</v>
      </c>
      <c r="N1102" s="16">
        <v>10000</v>
      </c>
      <c r="O1102" s="16">
        <v>30</v>
      </c>
      <c r="P1102" s="16" t="b">
        <v>1</v>
      </c>
      <c r="Q1102" s="16">
        <v>0</v>
      </c>
      <c r="R1102" s="16" t="b">
        <v>0</v>
      </c>
      <c r="S1102" s="16">
        <v>101.000000000008</v>
      </c>
      <c r="T1102" s="16" t="s">
        <v>59</v>
      </c>
      <c r="U1102" s="18">
        <v>1197</v>
      </c>
      <c r="V1102" s="16">
        <v>1793</v>
      </c>
      <c r="W1102" s="22">
        <v>1.07</v>
      </c>
    </row>
    <row r="1103" spans="1:23" x14ac:dyDescent="0.3">
      <c r="A1103" s="15">
        <v>1101</v>
      </c>
      <c r="B1103" s="16" t="s">
        <v>56</v>
      </c>
      <c r="C1103" s="17" t="s">
        <v>131</v>
      </c>
      <c r="E1103" s="16">
        <f t="shared" si="240"/>
        <v>2688689733.1349273</v>
      </c>
      <c r="F1103" s="16">
        <v>5</v>
      </c>
      <c r="G1103" s="22">
        <f>A1103^7.96+A1103^4+100*A1103+100</f>
        <v>1.6316502018330559E+24</v>
      </c>
      <c r="H1103" s="22">
        <f t="shared" si="236"/>
        <v>3286754.045726594</v>
      </c>
      <c r="I1103" s="22">
        <f t="shared" si="237"/>
        <v>3.1193715287809157E+18</v>
      </c>
      <c r="J1103" s="16">
        <v>1</v>
      </c>
      <c r="K1103" s="16">
        <v>11</v>
      </c>
      <c r="L1103" s="16">
        <v>5</v>
      </c>
      <c r="M1103" s="16">
        <v>10000</v>
      </c>
      <c r="N1103" s="16">
        <v>10000</v>
      </c>
      <c r="O1103" s="16">
        <v>30</v>
      </c>
      <c r="P1103" s="16" t="b">
        <v>1</v>
      </c>
      <c r="Q1103" s="16">
        <v>0</v>
      </c>
      <c r="R1103" s="16" t="b">
        <v>0</v>
      </c>
      <c r="S1103" s="16">
        <v>101.000000000008</v>
      </c>
      <c r="T1103" s="16" t="s">
        <v>59</v>
      </c>
      <c r="U1103" s="18">
        <v>1198</v>
      </c>
      <c r="V1103" s="16">
        <v>1795</v>
      </c>
      <c r="W1103" s="22">
        <v>1.07</v>
      </c>
    </row>
    <row r="1104" spans="1:23" x14ac:dyDescent="0.3">
      <c r="A1104" s="19">
        <v>1102</v>
      </c>
      <c r="B1104" s="16" t="s">
        <v>56</v>
      </c>
      <c r="C1104" s="17" t="s">
        <v>131</v>
      </c>
      <c r="E1104" s="16">
        <f t="shared" si="240"/>
        <v>2696267289.602777</v>
      </c>
      <c r="F1104" s="16">
        <v>5</v>
      </c>
      <c r="G1104" s="22">
        <f t="shared" ref="G1104:G1112" si="243">A1104^7.96+A1104^4+100*A1104+100</f>
        <v>1.6434840452030046E+24</v>
      </c>
      <c r="H1104" s="22">
        <f t="shared" si="236"/>
        <v>3293088.6235333709</v>
      </c>
      <c r="I1104" s="22">
        <f t="shared" si="237"/>
        <v>3.1366372725063557E+18</v>
      </c>
      <c r="J1104" s="16">
        <v>1</v>
      </c>
      <c r="K1104" s="16">
        <v>11</v>
      </c>
      <c r="L1104" s="16">
        <v>5</v>
      </c>
      <c r="M1104" s="16">
        <v>10000</v>
      </c>
      <c r="N1104" s="16">
        <v>10000</v>
      </c>
      <c r="O1104" s="16">
        <v>30</v>
      </c>
      <c r="P1104" s="16" t="b">
        <v>1</v>
      </c>
      <c r="Q1104" s="16">
        <v>0</v>
      </c>
      <c r="R1104" s="16" t="b">
        <v>0</v>
      </c>
      <c r="S1104" s="16">
        <v>101.000000000008</v>
      </c>
      <c r="T1104" s="16" t="s">
        <v>59</v>
      </c>
      <c r="U1104" s="18">
        <v>1199</v>
      </c>
      <c r="V1104" s="16">
        <v>1797</v>
      </c>
      <c r="W1104" s="22">
        <v>1.07</v>
      </c>
    </row>
    <row r="1105" spans="1:23" x14ac:dyDescent="0.3">
      <c r="A1105" s="15">
        <v>1103</v>
      </c>
      <c r="B1105" s="16" t="s">
        <v>56</v>
      </c>
      <c r="C1105" s="17" t="s">
        <v>130</v>
      </c>
      <c r="E1105" s="16">
        <f t="shared" si="240"/>
        <v>2703859299.8275385</v>
      </c>
      <c r="F1105" s="16">
        <v>5</v>
      </c>
      <c r="G1105" s="22">
        <f t="shared" si="243"/>
        <v>1.6553928651296726E+24</v>
      </c>
      <c r="H1105" s="22">
        <f t="shared" si="236"/>
        <v>3299429.7059918195</v>
      </c>
      <c r="I1105" s="22">
        <f t="shared" si="237"/>
        <v>3.1539827915694761E+18</v>
      </c>
      <c r="J1105" s="16">
        <v>1</v>
      </c>
      <c r="K1105" s="16">
        <v>11</v>
      </c>
      <c r="L1105" s="16">
        <v>5</v>
      </c>
      <c r="M1105" s="16">
        <v>10000</v>
      </c>
      <c r="N1105" s="16">
        <v>10000</v>
      </c>
      <c r="O1105" s="16">
        <v>30</v>
      </c>
      <c r="P1105" s="16" t="b">
        <v>1</v>
      </c>
      <c r="Q1105" s="16">
        <v>0</v>
      </c>
      <c r="R1105" s="16" t="b">
        <v>0</v>
      </c>
      <c r="S1105" s="16">
        <v>101.000000000008</v>
      </c>
      <c r="T1105" s="16" t="s">
        <v>59</v>
      </c>
      <c r="U1105" s="18">
        <v>1200</v>
      </c>
      <c r="V1105" s="16">
        <v>1799</v>
      </c>
      <c r="W1105" s="22">
        <v>1.07</v>
      </c>
    </row>
    <row r="1106" spans="1:23" x14ac:dyDescent="0.3">
      <c r="A1106" s="19">
        <v>1104</v>
      </c>
      <c r="B1106" s="16" t="s">
        <v>56</v>
      </c>
      <c r="C1106" s="17" t="s">
        <v>130</v>
      </c>
      <c r="E1106" s="16">
        <f t="shared" si="240"/>
        <v>2711465778.2373571</v>
      </c>
      <c r="F1106" s="16">
        <v>5</v>
      </c>
      <c r="G1106" s="22">
        <f t="shared" si="243"/>
        <v>1.6673770680257657E+24</v>
      </c>
      <c r="H1106" s="22">
        <f t="shared" si="236"/>
        <v>3305777.2939279638</v>
      </c>
      <c r="I1106" s="22">
        <f t="shared" si="237"/>
        <v>3.1714083817400192E+18</v>
      </c>
      <c r="J1106" s="16">
        <v>1</v>
      </c>
      <c r="K1106" s="16">
        <v>11</v>
      </c>
      <c r="L1106" s="16">
        <v>5</v>
      </c>
      <c r="M1106" s="16">
        <v>10000</v>
      </c>
      <c r="N1106" s="16">
        <v>10000</v>
      </c>
      <c r="O1106" s="16">
        <v>30</v>
      </c>
      <c r="P1106" s="16" t="b">
        <v>1</v>
      </c>
      <c r="Q1106" s="16">
        <v>0</v>
      </c>
      <c r="R1106" s="16" t="b">
        <v>0</v>
      </c>
      <c r="S1106" s="16">
        <v>101.000000000008</v>
      </c>
      <c r="T1106" s="16" t="s">
        <v>59</v>
      </c>
      <c r="U1106" s="18">
        <v>1201</v>
      </c>
      <c r="V1106" s="16">
        <v>1801</v>
      </c>
      <c r="W1106" s="22">
        <v>1.07</v>
      </c>
    </row>
    <row r="1107" spans="1:23" x14ac:dyDescent="0.3">
      <c r="A1107" s="15">
        <v>1105</v>
      </c>
      <c r="B1107" s="16" t="s">
        <v>56</v>
      </c>
      <c r="C1107" s="17" t="s">
        <v>130</v>
      </c>
      <c r="E1107" s="16">
        <f t="shared" si="240"/>
        <v>2719086739.261735</v>
      </c>
      <c r="F1107" s="16">
        <v>5</v>
      </c>
      <c r="G1107" s="22">
        <f t="shared" si="243"/>
        <v>1.6794370621356861E+24</v>
      </c>
      <c r="H1107" s="22">
        <f t="shared" si="236"/>
        <v>3312131.3881672155</v>
      </c>
      <c r="I1107" s="22">
        <f t="shared" si="237"/>
        <v>3.188914339614956E+18</v>
      </c>
      <c r="J1107" s="16">
        <v>1</v>
      </c>
      <c r="K1107" s="16">
        <v>11</v>
      </c>
      <c r="L1107" s="16">
        <v>5</v>
      </c>
      <c r="M1107" s="16">
        <v>10000</v>
      </c>
      <c r="N1107" s="16">
        <v>10000</v>
      </c>
      <c r="O1107" s="16">
        <v>30</v>
      </c>
      <c r="P1107" s="16" t="b">
        <v>1</v>
      </c>
      <c r="Q1107" s="16">
        <v>0</v>
      </c>
      <c r="R1107" s="16" t="b">
        <v>0</v>
      </c>
      <c r="S1107" s="16">
        <v>101.000000000008</v>
      </c>
      <c r="T1107" s="16" t="s">
        <v>59</v>
      </c>
      <c r="U1107" s="18">
        <v>1202</v>
      </c>
      <c r="V1107" s="16">
        <v>1803</v>
      </c>
      <c r="W1107" s="22">
        <v>1.07</v>
      </c>
    </row>
    <row r="1108" spans="1:23" x14ac:dyDescent="0.3">
      <c r="A1108" s="19">
        <v>1106</v>
      </c>
      <c r="B1108" s="16" t="s">
        <v>56</v>
      </c>
      <c r="C1108" s="17" t="s">
        <v>130</v>
      </c>
      <c r="E1108" s="12">
        <f t="shared" si="240"/>
        <v>2726722197.3314853</v>
      </c>
      <c r="F1108" s="16">
        <v>5</v>
      </c>
      <c r="G1108" s="22">
        <f t="shared" si="243"/>
        <v>1.6915732575421349E+24</v>
      </c>
      <c r="H1108" s="22">
        <f t="shared" si="236"/>
        <v>3318491.9895343254</v>
      </c>
      <c r="I1108" s="22">
        <f t="shared" si="237"/>
        <v>3.2065009626197207E+18</v>
      </c>
      <c r="J1108" s="16">
        <v>1</v>
      </c>
      <c r="K1108" s="16">
        <v>11</v>
      </c>
      <c r="L1108" s="16">
        <v>5</v>
      </c>
      <c r="M1108" s="16">
        <v>10000</v>
      </c>
      <c r="N1108" s="16">
        <v>10000</v>
      </c>
      <c r="O1108" s="16">
        <v>30</v>
      </c>
      <c r="P1108" s="16" t="b">
        <v>1</v>
      </c>
      <c r="Q1108" s="16">
        <v>0</v>
      </c>
      <c r="R1108" s="16" t="b">
        <v>0</v>
      </c>
      <c r="S1108" s="16">
        <v>101.000000000008</v>
      </c>
      <c r="T1108" s="16" t="s">
        <v>59</v>
      </c>
      <c r="U1108" s="18">
        <v>1203</v>
      </c>
      <c r="V1108" s="16">
        <v>1805</v>
      </c>
      <c r="W1108" s="22">
        <v>1.07</v>
      </c>
    </row>
    <row r="1109" spans="1:23" x14ac:dyDescent="0.3">
      <c r="A1109" s="15">
        <v>1107</v>
      </c>
      <c r="B1109" s="16" t="s">
        <v>56</v>
      </c>
      <c r="C1109" s="17" t="s">
        <v>130</v>
      </c>
      <c r="E1109" s="12">
        <f t="shared" si="240"/>
        <v>2734372166.878675</v>
      </c>
      <c r="F1109" s="16">
        <v>5</v>
      </c>
      <c r="G1109" s="22">
        <f t="shared" si="243"/>
        <v>1.7037860661725932E+24</v>
      </c>
      <c r="H1109" s="22">
        <f t="shared" si="236"/>
        <v>3324859.098853393</v>
      </c>
      <c r="I1109" s="22">
        <f t="shared" si="237"/>
        <v>3.2241685490100086E+18</v>
      </c>
      <c r="J1109" s="16">
        <v>1</v>
      </c>
      <c r="K1109" s="16">
        <v>11</v>
      </c>
      <c r="L1109" s="16">
        <v>5</v>
      </c>
      <c r="M1109" s="16">
        <v>10000</v>
      </c>
      <c r="N1109" s="16">
        <v>10000</v>
      </c>
      <c r="O1109" s="16">
        <v>30</v>
      </c>
      <c r="P1109" s="16" t="b">
        <v>1</v>
      </c>
      <c r="Q1109" s="16">
        <v>0</v>
      </c>
      <c r="R1109" s="16" t="b">
        <v>0</v>
      </c>
      <c r="S1109" s="16">
        <v>101.000000000008</v>
      </c>
      <c r="T1109" s="16" t="s">
        <v>59</v>
      </c>
      <c r="U1109" s="18">
        <v>1204</v>
      </c>
      <c r="V1109" s="16">
        <v>1807</v>
      </c>
      <c r="W1109" s="22">
        <v>1.07</v>
      </c>
    </row>
    <row r="1110" spans="1:23" x14ac:dyDescent="0.3">
      <c r="A1110" s="19">
        <v>1108</v>
      </c>
      <c r="B1110" s="16" t="s">
        <v>56</v>
      </c>
      <c r="C1110" s="17" t="s">
        <v>130</v>
      </c>
      <c r="E1110" s="16">
        <f t="shared" si="240"/>
        <v>2742036662.3367324</v>
      </c>
      <c r="F1110" s="16">
        <v>5</v>
      </c>
      <c r="G1110" s="22">
        <f t="shared" si="243"/>
        <v>1.7160759018061286E+24</v>
      </c>
      <c r="H1110" s="22">
        <f t="shared" si="236"/>
        <v>3331232.7169479043</v>
      </c>
      <c r="I1110" s="22">
        <f t="shared" si="237"/>
        <v>3.2419173978732616E+18</v>
      </c>
      <c r="J1110" s="16">
        <v>1</v>
      </c>
      <c r="K1110" s="16">
        <v>11</v>
      </c>
      <c r="L1110" s="16">
        <v>5</v>
      </c>
      <c r="M1110" s="16">
        <v>10000</v>
      </c>
      <c r="N1110" s="16">
        <v>10000</v>
      </c>
      <c r="O1110" s="16">
        <v>30</v>
      </c>
      <c r="P1110" s="16" t="b">
        <v>1</v>
      </c>
      <c r="Q1110" s="16">
        <v>0</v>
      </c>
      <c r="R1110" s="16" t="b">
        <v>0</v>
      </c>
      <c r="S1110" s="16">
        <v>101.000000000008</v>
      </c>
      <c r="T1110" s="16" t="s">
        <v>59</v>
      </c>
      <c r="U1110" s="18">
        <v>1205</v>
      </c>
      <c r="V1110" s="16">
        <v>1809</v>
      </c>
      <c r="W1110" s="22">
        <v>1.07</v>
      </c>
    </row>
    <row r="1111" spans="1:23" x14ac:dyDescent="0.3">
      <c r="A1111" s="15">
        <v>1109</v>
      </c>
      <c r="B1111" s="16" t="s">
        <v>56</v>
      </c>
      <c r="C1111" s="17" t="s">
        <v>130</v>
      </c>
      <c r="E1111" s="16">
        <f t="shared" si="240"/>
        <v>2749715698.1403642</v>
      </c>
      <c r="F1111" s="16">
        <v>5</v>
      </c>
      <c r="G1111" s="22">
        <f t="shared" si="243"/>
        <v>1.7284431800798872E+24</v>
      </c>
      <c r="H1111" s="22">
        <f t="shared" si="236"/>
        <v>3337612.8446406857</v>
      </c>
      <c r="I1111" s="22">
        <f t="shared" si="237"/>
        <v>3.2597478091301796E+18</v>
      </c>
      <c r="J1111" s="16">
        <v>1</v>
      </c>
      <c r="K1111" s="16">
        <v>11</v>
      </c>
      <c r="L1111" s="16">
        <v>5</v>
      </c>
      <c r="M1111" s="16">
        <v>10000</v>
      </c>
      <c r="N1111" s="16">
        <v>10000</v>
      </c>
      <c r="O1111" s="16">
        <v>30</v>
      </c>
      <c r="P1111" s="16" t="b">
        <v>1</v>
      </c>
      <c r="Q1111" s="16">
        <v>0</v>
      </c>
      <c r="R1111" s="16" t="b">
        <v>0</v>
      </c>
      <c r="S1111" s="16">
        <v>101.000000000008</v>
      </c>
      <c r="T1111" s="16" t="s">
        <v>59</v>
      </c>
      <c r="U1111" s="18">
        <v>1206</v>
      </c>
      <c r="V1111" s="16">
        <v>1811</v>
      </c>
      <c r="W1111" s="22">
        <v>1.07</v>
      </c>
    </row>
    <row r="1112" spans="1:23" x14ac:dyDescent="0.3">
      <c r="A1112" s="19">
        <v>1110</v>
      </c>
      <c r="B1112" s="16" t="s">
        <v>56</v>
      </c>
      <c r="C1112" s="17" t="s">
        <v>130</v>
      </c>
      <c r="E1112" s="12">
        <f t="shared" si="240"/>
        <v>2757409288.7255678</v>
      </c>
      <c r="F1112" s="16">
        <v>5</v>
      </c>
      <c r="G1112" s="22">
        <f t="shared" si="243"/>
        <v>1.7408883184957846E+24</v>
      </c>
      <c r="H1112" s="22">
        <f t="shared" si="236"/>
        <v>3343999.4827539288</v>
      </c>
      <c r="I1112" s="22">
        <f t="shared" si="237"/>
        <v>3.2776600835363487E+18</v>
      </c>
      <c r="J1112" s="16">
        <v>1</v>
      </c>
      <c r="K1112" s="16">
        <v>11</v>
      </c>
      <c r="L1112" s="16">
        <v>5</v>
      </c>
      <c r="M1112" s="16">
        <v>10000</v>
      </c>
      <c r="N1112" s="16">
        <v>10000</v>
      </c>
      <c r="O1112" s="16">
        <v>30</v>
      </c>
      <c r="P1112" s="16" t="b">
        <v>1</v>
      </c>
      <c r="Q1112" s="16">
        <v>0</v>
      </c>
      <c r="R1112" s="16" t="b">
        <v>0</v>
      </c>
      <c r="S1112" s="16">
        <v>101.000000000008</v>
      </c>
      <c r="T1112" s="16" t="s">
        <v>59</v>
      </c>
      <c r="U1112" s="18">
        <v>1207</v>
      </c>
      <c r="V1112" s="16">
        <v>1813</v>
      </c>
      <c r="W1112" s="22">
        <v>1.07</v>
      </c>
    </row>
    <row r="1113" spans="1:23" x14ac:dyDescent="0.3">
      <c r="A1113" s="15">
        <v>1111</v>
      </c>
      <c r="B1113" s="16" t="s">
        <v>56</v>
      </c>
      <c r="C1113" s="17" t="s">
        <v>130</v>
      </c>
      <c r="E1113" s="16">
        <f t="shared" si="240"/>
        <v>2765117448.5296822</v>
      </c>
      <c r="F1113" s="16">
        <v>5</v>
      </c>
      <c r="G1113" s="22">
        <f>A1113^7.97+A1113^4+100*A1113+100</f>
        <v>1.8807932165832455E+24</v>
      </c>
      <c r="H1113" s="22">
        <f t="shared" si="236"/>
        <v>3350392.6321091936</v>
      </c>
      <c r="I1113" s="22">
        <f t="shared" si="237"/>
        <v>3.2956545226838461E+18</v>
      </c>
      <c r="J1113" s="16">
        <v>1</v>
      </c>
      <c r="K1113" s="16">
        <v>11</v>
      </c>
      <c r="L1113" s="16">
        <v>5</v>
      </c>
      <c r="M1113" s="16">
        <v>10000</v>
      </c>
      <c r="N1113" s="16">
        <v>10000</v>
      </c>
      <c r="O1113" s="16">
        <v>30</v>
      </c>
      <c r="P1113" s="16" t="b">
        <v>1</v>
      </c>
      <c r="Q1113" s="16">
        <v>0</v>
      </c>
      <c r="R1113" s="16" t="b">
        <v>0</v>
      </c>
      <c r="S1113" s="16">
        <v>101.000000000008</v>
      </c>
      <c r="T1113" s="16" t="s">
        <v>59</v>
      </c>
      <c r="U1113" s="18">
        <v>1208</v>
      </c>
      <c r="V1113" s="16">
        <v>1815</v>
      </c>
      <c r="W1113" s="22">
        <v>1.07</v>
      </c>
    </row>
    <row r="1114" spans="1:23" x14ac:dyDescent="0.3">
      <c r="A1114" s="19">
        <v>1112</v>
      </c>
      <c r="B1114" s="16" t="s">
        <v>56</v>
      </c>
      <c r="C1114" s="17" t="s">
        <v>130</v>
      </c>
      <c r="E1114" s="16">
        <f t="shared" si="240"/>
        <v>2772840191.9912968</v>
      </c>
      <c r="F1114" s="16">
        <v>5</v>
      </c>
      <c r="G1114" s="22">
        <f t="shared" ref="G1114:G1122" si="244">A1114^7.97+A1114^4+100*A1114+100</f>
        <v>1.8943278942114434E+24</v>
      </c>
      <c r="H1114" s="22">
        <f t="shared" si="236"/>
        <v>3356792.293527395</v>
      </c>
      <c r="I1114" s="22">
        <f t="shared" si="237"/>
        <v>3.3137314290027167E+18</v>
      </c>
      <c r="J1114" s="16">
        <v>1</v>
      </c>
      <c r="K1114" s="16">
        <v>11</v>
      </c>
      <c r="L1114" s="16">
        <v>5</v>
      </c>
      <c r="M1114" s="16">
        <v>10000</v>
      </c>
      <c r="N1114" s="16">
        <v>10000</v>
      </c>
      <c r="O1114" s="16">
        <v>30</v>
      </c>
      <c r="P1114" s="16" t="b">
        <v>1</v>
      </c>
      <c r="Q1114" s="16">
        <v>0</v>
      </c>
      <c r="R1114" s="16" t="b">
        <v>0</v>
      </c>
      <c r="S1114" s="16">
        <v>101.000000000008</v>
      </c>
      <c r="T1114" s="16" t="s">
        <v>59</v>
      </c>
      <c r="U1114" s="18">
        <v>1209</v>
      </c>
      <c r="V1114" s="16">
        <v>1817</v>
      </c>
      <c r="W1114" s="22">
        <v>1.07</v>
      </c>
    </row>
    <row r="1115" spans="1:23" x14ac:dyDescent="0.3">
      <c r="A1115" s="15">
        <v>1113</v>
      </c>
      <c r="B1115" s="16" t="s">
        <v>56</v>
      </c>
      <c r="C1115" s="17" t="s">
        <v>130</v>
      </c>
      <c r="E1115" s="16">
        <f t="shared" si="240"/>
        <v>2780577533.5503531</v>
      </c>
      <c r="F1115" s="16">
        <v>5</v>
      </c>
      <c r="G1115" s="22">
        <f t="shared" si="244"/>
        <v>1.9079476734048481E+24</v>
      </c>
      <c r="H1115" s="22">
        <f t="shared" si="236"/>
        <v>3363198.467828826</v>
      </c>
      <c r="I1115" s="22">
        <f t="shared" si="237"/>
        <v>3.3318911057626066E+18</v>
      </c>
      <c r="J1115" s="16">
        <v>1</v>
      </c>
      <c r="K1115" s="16">
        <v>11</v>
      </c>
      <c r="L1115" s="16">
        <v>5</v>
      </c>
      <c r="M1115" s="16">
        <v>10000</v>
      </c>
      <c r="N1115" s="16">
        <v>10000</v>
      </c>
      <c r="O1115" s="16">
        <v>30</v>
      </c>
      <c r="P1115" s="16" t="b">
        <v>1</v>
      </c>
      <c r="Q1115" s="16">
        <v>0</v>
      </c>
      <c r="R1115" s="16" t="b">
        <v>0</v>
      </c>
      <c r="S1115" s="16">
        <v>101.000000000008</v>
      </c>
      <c r="T1115" s="16" t="s">
        <v>59</v>
      </c>
      <c r="U1115" s="18">
        <v>1210</v>
      </c>
      <c r="V1115" s="16">
        <v>1819</v>
      </c>
      <c r="W1115" s="22">
        <v>1.07</v>
      </c>
    </row>
    <row r="1116" spans="1:23" x14ac:dyDescent="0.3">
      <c r="A1116" s="19">
        <v>1114</v>
      </c>
      <c r="B1116" s="16" t="s">
        <v>56</v>
      </c>
      <c r="C1116" s="17" t="s">
        <v>130</v>
      </c>
      <c r="E1116" s="16">
        <f t="shared" si="240"/>
        <v>2788329487.6480317</v>
      </c>
      <c r="F1116" s="16">
        <v>5</v>
      </c>
      <c r="G1116" s="22">
        <f t="shared" si="244"/>
        <v>1.9216530120705671E+24</v>
      </c>
      <c r="H1116" s="22">
        <f t="shared" si="236"/>
        <v>3369611.1558331298</v>
      </c>
      <c r="I1116" s="22">
        <f t="shared" si="237"/>
        <v>3.3501338570742897E+18</v>
      </c>
      <c r="J1116" s="16">
        <v>1</v>
      </c>
      <c r="K1116" s="16">
        <v>11</v>
      </c>
      <c r="L1116" s="16">
        <v>5</v>
      </c>
      <c r="M1116" s="16">
        <v>10000</v>
      </c>
      <c r="N1116" s="16">
        <v>10000</v>
      </c>
      <c r="O1116" s="16">
        <v>30</v>
      </c>
      <c r="P1116" s="16" t="b">
        <v>1</v>
      </c>
      <c r="Q1116" s="16">
        <v>0</v>
      </c>
      <c r="R1116" s="16" t="b">
        <v>0</v>
      </c>
      <c r="S1116" s="16">
        <v>101.000000000008</v>
      </c>
      <c r="T1116" s="16" t="s">
        <v>59</v>
      </c>
      <c r="U1116" s="18">
        <v>1211</v>
      </c>
      <c r="V1116" s="16">
        <v>1821</v>
      </c>
      <c r="W1116" s="22">
        <v>1.07</v>
      </c>
    </row>
    <row r="1117" spans="1:23" x14ac:dyDescent="0.3">
      <c r="A1117" s="15">
        <v>1115</v>
      </c>
      <c r="B1117" s="16" t="s">
        <v>56</v>
      </c>
      <c r="C1117" s="17" t="s">
        <v>130</v>
      </c>
      <c r="E1117" s="16">
        <f t="shared" si="240"/>
        <v>2796096068.7268677</v>
      </c>
      <c r="F1117" s="16">
        <v>5</v>
      </c>
      <c r="G1117" s="22">
        <f t="shared" si="244"/>
        <v>1.9354443701650308E+24</v>
      </c>
      <c r="H1117" s="22">
        <f t="shared" si="236"/>
        <v>3376030.3583593252</v>
      </c>
      <c r="I1117" s="22">
        <f t="shared" si="237"/>
        <v>3.368459987891306E+18</v>
      </c>
      <c r="J1117" s="16">
        <v>1</v>
      </c>
      <c r="K1117" s="16">
        <v>11</v>
      </c>
      <c r="L1117" s="16">
        <v>5</v>
      </c>
      <c r="M1117" s="16">
        <v>10000</v>
      </c>
      <c r="N1117" s="16">
        <v>10000</v>
      </c>
      <c r="O1117" s="16">
        <v>30</v>
      </c>
      <c r="P1117" s="16" t="b">
        <v>1</v>
      </c>
      <c r="Q1117" s="16">
        <v>0</v>
      </c>
      <c r="R1117" s="16" t="b">
        <v>0</v>
      </c>
      <c r="S1117" s="16">
        <v>101.000000000008</v>
      </c>
      <c r="T1117" s="16" t="s">
        <v>59</v>
      </c>
      <c r="U1117" s="18">
        <v>1212</v>
      </c>
      <c r="V1117" s="16">
        <v>1823</v>
      </c>
      <c r="W1117" s="22">
        <v>1.07</v>
      </c>
    </row>
    <row r="1118" spans="1:23" x14ac:dyDescent="0.3">
      <c r="A1118" s="19">
        <v>1116</v>
      </c>
      <c r="B1118" s="16" t="s">
        <v>56</v>
      </c>
      <c r="C1118" s="17" t="s">
        <v>130</v>
      </c>
      <c r="E1118" s="16">
        <f t="shared" si="240"/>
        <v>2803877291.2306581</v>
      </c>
      <c r="F1118" s="16">
        <v>5</v>
      </c>
      <c r="G1118" s="22">
        <f t="shared" si="244"/>
        <v>1.9493222097013156E+24</v>
      </c>
      <c r="H1118" s="22">
        <f t="shared" si="236"/>
        <v>3382456.0762258014</v>
      </c>
      <c r="I1118" s="22">
        <f t="shared" si="237"/>
        <v>3.3868698040114719E+18</v>
      </c>
      <c r="J1118" s="16">
        <v>1</v>
      </c>
      <c r="K1118" s="16">
        <v>11</v>
      </c>
      <c r="L1118" s="16">
        <v>5</v>
      </c>
      <c r="M1118" s="16">
        <v>10000</v>
      </c>
      <c r="N1118" s="16">
        <v>10000</v>
      </c>
      <c r="O1118" s="16">
        <v>30</v>
      </c>
      <c r="P1118" s="16" t="b">
        <v>1</v>
      </c>
      <c r="Q1118" s="16">
        <v>0</v>
      </c>
      <c r="R1118" s="16" t="b">
        <v>0</v>
      </c>
      <c r="S1118" s="16">
        <v>101.000000000008</v>
      </c>
      <c r="T1118" s="16" t="s">
        <v>59</v>
      </c>
      <c r="U1118" s="18">
        <v>1213</v>
      </c>
      <c r="V1118" s="16">
        <v>1825</v>
      </c>
      <c r="W1118" s="22">
        <v>1.07</v>
      </c>
    </row>
    <row r="1119" spans="1:23" x14ac:dyDescent="0.3">
      <c r="A1119" s="15">
        <v>1117</v>
      </c>
      <c r="B1119" s="16" t="s">
        <v>56</v>
      </c>
      <c r="C1119" s="17" t="s">
        <v>130</v>
      </c>
      <c r="E1119" s="12">
        <f t="shared" si="240"/>
        <v>2811673169.604517</v>
      </c>
      <c r="F1119" s="16">
        <v>5</v>
      </c>
      <c r="G1119" s="22">
        <f t="shared" si="244"/>
        <v>1.9632869947564323E+24</v>
      </c>
      <c r="H1119" s="22">
        <f t="shared" ref="H1119:H1152" si="245">A1119^2.14+50+50*A1119</f>
        <v>3388888.3102503088</v>
      </c>
      <c r="I1119" s="22">
        <f t="shared" ref="I1119:I1152" si="246">A1119^6.08+A1119^4+1000*A1119+100</f>
        <v>3.405363612078505E+18</v>
      </c>
      <c r="J1119" s="16">
        <v>1</v>
      </c>
      <c r="K1119" s="16">
        <v>11</v>
      </c>
      <c r="L1119" s="16">
        <v>5</v>
      </c>
      <c r="M1119" s="16">
        <v>10000</v>
      </c>
      <c r="N1119" s="16">
        <v>10000</v>
      </c>
      <c r="O1119" s="16">
        <v>30</v>
      </c>
      <c r="P1119" s="16" t="b">
        <v>1</v>
      </c>
      <c r="Q1119" s="16">
        <v>0</v>
      </c>
      <c r="R1119" s="16" t="b">
        <v>0</v>
      </c>
      <c r="S1119" s="16">
        <v>101.000000000008</v>
      </c>
      <c r="T1119" s="16" t="s">
        <v>59</v>
      </c>
      <c r="U1119" s="18">
        <v>1214</v>
      </c>
      <c r="V1119" s="16">
        <v>1827</v>
      </c>
      <c r="W1119" s="22">
        <v>1.07</v>
      </c>
    </row>
    <row r="1120" spans="1:23" x14ac:dyDescent="0.3">
      <c r="A1120" s="19">
        <v>1118</v>
      </c>
      <c r="B1120" s="16" t="s">
        <v>56</v>
      </c>
      <c r="C1120" s="17" t="s">
        <v>130</v>
      </c>
      <c r="E1120" s="12">
        <f t="shared" si="240"/>
        <v>2819483718.2948165</v>
      </c>
      <c r="F1120" s="16">
        <v>5</v>
      </c>
      <c r="G1120" s="22">
        <f t="shared" si="244"/>
        <v>1.9773391914787609E+24</v>
      </c>
      <c r="H1120" s="22">
        <f t="shared" si="245"/>
        <v>3395327.0612499677</v>
      </c>
      <c r="I1120" s="22">
        <f t="shared" si="246"/>
        <v>3.423941719583553E+18</v>
      </c>
      <c r="J1120" s="16">
        <v>1</v>
      </c>
      <c r="K1120" s="16">
        <v>11</v>
      </c>
      <c r="L1120" s="16">
        <v>5</v>
      </c>
      <c r="M1120" s="16">
        <v>10000</v>
      </c>
      <c r="N1120" s="16">
        <v>10000</v>
      </c>
      <c r="O1120" s="16">
        <v>30</v>
      </c>
      <c r="P1120" s="16" t="b">
        <v>1</v>
      </c>
      <c r="Q1120" s="16">
        <v>0</v>
      </c>
      <c r="R1120" s="16" t="b">
        <v>0</v>
      </c>
      <c r="S1120" s="16">
        <v>101.000000000008</v>
      </c>
      <c r="T1120" s="16" t="s">
        <v>59</v>
      </c>
      <c r="U1120" s="18">
        <v>1215</v>
      </c>
      <c r="V1120" s="16">
        <v>1829</v>
      </c>
      <c r="W1120" s="22">
        <v>1.07</v>
      </c>
    </row>
    <row r="1121" spans="1:23" x14ac:dyDescent="0.3">
      <c r="A1121" s="15">
        <v>1119</v>
      </c>
      <c r="B1121" s="16" t="s">
        <v>56</v>
      </c>
      <c r="C1121" s="17" t="s">
        <v>130</v>
      </c>
      <c r="E1121" s="16">
        <f t="shared" si="240"/>
        <v>2827308951.7492723</v>
      </c>
      <c r="F1121" s="16">
        <v>5</v>
      </c>
      <c r="G1121" s="22">
        <f t="shared" si="244"/>
        <v>1.9914792680953783E+24</v>
      </c>
      <c r="H1121" s="22">
        <f t="shared" si="245"/>
        <v>3401772.3300412819</v>
      </c>
      <c r="I1121" s="22">
        <f t="shared" si="246"/>
        <v>3.442604434866881E+18</v>
      </c>
      <c r="J1121" s="16">
        <v>1</v>
      </c>
      <c r="K1121" s="16">
        <v>11</v>
      </c>
      <c r="L1121" s="16">
        <v>5</v>
      </c>
      <c r="M1121" s="16">
        <v>10000</v>
      </c>
      <c r="N1121" s="16">
        <v>10000</v>
      </c>
      <c r="O1121" s="16">
        <v>30</v>
      </c>
      <c r="P1121" s="16" t="b">
        <v>1</v>
      </c>
      <c r="Q1121" s="16">
        <v>0</v>
      </c>
      <c r="R1121" s="16" t="b">
        <v>0</v>
      </c>
      <c r="S1121" s="16">
        <v>101.000000000008</v>
      </c>
      <c r="T1121" s="16" t="s">
        <v>59</v>
      </c>
      <c r="U1121" s="18">
        <v>1216</v>
      </c>
      <c r="V1121" s="16">
        <v>1831</v>
      </c>
      <c r="W1121" s="22">
        <v>1.07</v>
      </c>
    </row>
    <row r="1122" spans="1:23" x14ac:dyDescent="0.3">
      <c r="A1122" s="19">
        <v>1120</v>
      </c>
      <c r="B1122" s="16" t="s">
        <v>56</v>
      </c>
      <c r="C1122" s="17" t="s">
        <v>130</v>
      </c>
      <c r="E1122" s="16">
        <f t="shared" si="240"/>
        <v>2835148884.4168539</v>
      </c>
      <c r="F1122" s="16">
        <v>5</v>
      </c>
      <c r="G1122" s="22">
        <f t="shared" si="244"/>
        <v>2.0057076949194512E+24</v>
      </c>
      <c r="H1122" s="22">
        <f t="shared" si="245"/>
        <v>3408224.1174401157</v>
      </c>
      <c r="I1122" s="22">
        <f t="shared" si="246"/>
        <v>3.4613520671192863E+18</v>
      </c>
      <c r="J1122" s="16">
        <v>1</v>
      </c>
      <c r="K1122" s="16">
        <v>11</v>
      </c>
      <c r="L1122" s="16">
        <v>5</v>
      </c>
      <c r="M1122" s="16">
        <v>10000</v>
      </c>
      <c r="N1122" s="16">
        <v>10000</v>
      </c>
      <c r="O1122" s="16">
        <v>30</v>
      </c>
      <c r="P1122" s="16" t="b">
        <v>1</v>
      </c>
      <c r="Q1122" s="16">
        <v>0</v>
      </c>
      <c r="R1122" s="16" t="b">
        <v>0</v>
      </c>
      <c r="S1122" s="16">
        <v>101.000000000008</v>
      </c>
      <c r="T1122" s="16" t="s">
        <v>59</v>
      </c>
      <c r="U1122" s="18">
        <v>1217</v>
      </c>
      <c r="V1122" s="16">
        <v>1833</v>
      </c>
      <c r="W1122" s="22">
        <v>1.07</v>
      </c>
    </row>
    <row r="1123" spans="1:23" x14ac:dyDescent="0.3">
      <c r="A1123" s="15">
        <v>1121</v>
      </c>
      <c r="B1123" s="16" t="s">
        <v>56</v>
      </c>
      <c r="C1123" s="17" t="s">
        <v>130</v>
      </c>
      <c r="E1123" s="12">
        <f t="shared" si="240"/>
        <v>2843003530.7478418</v>
      </c>
      <c r="F1123" s="16">
        <v>5</v>
      </c>
      <c r="G1123" s="22">
        <f>A1123^7.98+A1123^4+100*A1123+100</f>
        <v>2.1669694492106294E+24</v>
      </c>
      <c r="H1123" s="22">
        <f t="shared" si="245"/>
        <v>3414682.4242617171</v>
      </c>
      <c r="I1123" s="22">
        <f t="shared" si="246"/>
        <v>3.480184926383831E+18</v>
      </c>
      <c r="J1123" s="16">
        <v>1</v>
      </c>
      <c r="K1123" s="16">
        <v>11</v>
      </c>
      <c r="L1123" s="16">
        <v>5</v>
      </c>
      <c r="M1123" s="16">
        <v>10000</v>
      </c>
      <c r="N1123" s="16">
        <v>10000</v>
      </c>
      <c r="O1123" s="16">
        <v>30</v>
      </c>
      <c r="P1123" s="16" t="b">
        <v>1</v>
      </c>
      <c r="Q1123" s="16">
        <v>0</v>
      </c>
      <c r="R1123" s="16" t="b">
        <v>0</v>
      </c>
      <c r="S1123" s="16">
        <v>101.000000000008</v>
      </c>
      <c r="T1123" s="16" t="s">
        <v>59</v>
      </c>
      <c r="U1123" s="18">
        <v>1218</v>
      </c>
      <c r="V1123" s="16">
        <v>1835</v>
      </c>
      <c r="W1123" s="22">
        <v>1.07</v>
      </c>
    </row>
    <row r="1124" spans="1:23" x14ac:dyDescent="0.3">
      <c r="A1124" s="19">
        <v>1122</v>
      </c>
      <c r="B1124" s="16" t="s">
        <v>56</v>
      </c>
      <c r="C1124" s="17" t="s">
        <v>130</v>
      </c>
      <c r="E1124" s="16">
        <f t="shared" si="240"/>
        <v>2850872905.1937914</v>
      </c>
      <c r="F1124" s="16">
        <v>5</v>
      </c>
      <c r="G1124" s="22">
        <f t="shared" ref="G1124:G1132" si="247">A1124^7.98+A1124^4+100*A1124+100</f>
        <v>2.1824434441949114E+24</v>
      </c>
      <c r="H1124" s="22">
        <f t="shared" si="245"/>
        <v>3421147.2513206843</v>
      </c>
      <c r="I1124" s="22">
        <f t="shared" si="246"/>
        <v>3.4991033235573187E+18</v>
      </c>
      <c r="J1124" s="16">
        <v>1</v>
      </c>
      <c r="K1124" s="16">
        <v>11</v>
      </c>
      <c r="L1124" s="16">
        <v>5</v>
      </c>
      <c r="M1124" s="16">
        <v>10000</v>
      </c>
      <c r="N1124" s="16">
        <v>10000</v>
      </c>
      <c r="O1124" s="16">
        <v>30</v>
      </c>
      <c r="P1124" s="16" t="b">
        <v>1</v>
      </c>
      <c r="Q1124" s="16">
        <v>0</v>
      </c>
      <c r="R1124" s="16" t="b">
        <v>0</v>
      </c>
      <c r="S1124" s="16">
        <v>101.000000000008</v>
      </c>
      <c r="T1124" s="16" t="s">
        <v>59</v>
      </c>
      <c r="U1124" s="18">
        <v>1219</v>
      </c>
      <c r="V1124" s="16">
        <v>1837</v>
      </c>
      <c r="W1124" s="22">
        <v>1.07</v>
      </c>
    </row>
    <row r="1125" spans="1:23" x14ac:dyDescent="0.3">
      <c r="A1125" s="15">
        <v>1123</v>
      </c>
      <c r="B1125" s="16" t="s">
        <v>56</v>
      </c>
      <c r="C1125" s="17" t="s">
        <v>130</v>
      </c>
      <c r="E1125" s="16">
        <f t="shared" si="240"/>
        <v>2858757022.2075596</v>
      </c>
      <c r="F1125" s="16">
        <v>5</v>
      </c>
      <c r="G1125" s="22">
        <f t="shared" si="247"/>
        <v>2.1980140034476063E+24</v>
      </c>
      <c r="H1125" s="22">
        <f t="shared" si="245"/>
        <v>3427618.5994310281</v>
      </c>
      <c r="I1125" s="22">
        <f t="shared" si="246"/>
        <v>3.5181075703920077E+18</v>
      </c>
      <c r="J1125" s="16">
        <v>1</v>
      </c>
      <c r="K1125" s="16">
        <v>11</v>
      </c>
      <c r="L1125" s="16">
        <v>5</v>
      </c>
      <c r="M1125" s="16">
        <v>10000</v>
      </c>
      <c r="N1125" s="16">
        <v>10000</v>
      </c>
      <c r="O1125" s="16">
        <v>30</v>
      </c>
      <c r="P1125" s="16" t="b">
        <v>1</v>
      </c>
      <c r="Q1125" s="16">
        <v>0</v>
      </c>
      <c r="R1125" s="16" t="b">
        <v>0</v>
      </c>
      <c r="S1125" s="16">
        <v>101.000000000008</v>
      </c>
      <c r="T1125" s="16" t="s">
        <v>59</v>
      </c>
      <c r="U1125" s="18">
        <v>1220</v>
      </c>
      <c r="V1125" s="16">
        <v>1839</v>
      </c>
      <c r="W1125" s="22">
        <v>1.07</v>
      </c>
    </row>
    <row r="1126" spans="1:23" x14ac:dyDescent="0.3">
      <c r="A1126" s="19">
        <v>1124</v>
      </c>
      <c r="B1126" s="16" t="s">
        <v>56</v>
      </c>
      <c r="C1126" s="17" t="s">
        <v>130</v>
      </c>
      <c r="E1126" s="16">
        <f t="shared" si="240"/>
        <v>2866655896.2432966</v>
      </c>
      <c r="F1126" s="16">
        <v>5</v>
      </c>
      <c r="G1126" s="22">
        <f t="shared" si="247"/>
        <v>2.2136816427770538E+24</v>
      </c>
      <c r="H1126" s="22">
        <f t="shared" si="245"/>
        <v>3434096.4694061</v>
      </c>
      <c r="I1126" s="22">
        <f t="shared" si="246"/>
        <v>3.5371979794970383E+18</v>
      </c>
      <c r="J1126" s="16">
        <v>1</v>
      </c>
      <c r="K1126" s="16">
        <v>11</v>
      </c>
      <c r="L1126" s="16">
        <v>5</v>
      </c>
      <c r="M1126" s="16">
        <v>10000</v>
      </c>
      <c r="N1126" s="16">
        <v>10000</v>
      </c>
      <c r="O1126" s="16">
        <v>30</v>
      </c>
      <c r="P1126" s="16" t="b">
        <v>1</v>
      </c>
      <c r="Q1126" s="16">
        <v>0</v>
      </c>
      <c r="R1126" s="16" t="b">
        <v>0</v>
      </c>
      <c r="S1126" s="16">
        <v>101.000000000008</v>
      </c>
      <c r="T1126" s="16" t="s">
        <v>59</v>
      </c>
      <c r="U1126" s="18">
        <v>1221</v>
      </c>
      <c r="V1126" s="16">
        <v>1841</v>
      </c>
      <c r="W1126" s="22">
        <v>1.07</v>
      </c>
    </row>
    <row r="1127" spans="1:23" x14ac:dyDescent="0.3">
      <c r="A1127" s="15">
        <v>1125</v>
      </c>
      <c r="B1127" s="16" t="s">
        <v>56</v>
      </c>
      <c r="C1127" s="17" t="s">
        <v>130</v>
      </c>
      <c r="E1127" s="16">
        <f t="shared" si="240"/>
        <v>2874569541.7564197</v>
      </c>
      <c r="F1127" s="16">
        <v>5</v>
      </c>
      <c r="G1127" s="22">
        <f t="shared" si="247"/>
        <v>2.2294468802840621E+24</v>
      </c>
      <c r="H1127" s="22">
        <f t="shared" si="245"/>
        <v>3440580.8620586516</v>
      </c>
      <c r="I1127" s="22">
        <f t="shared" si="246"/>
        <v>3.5563748643401836E+18</v>
      </c>
      <c r="J1127" s="16">
        <v>1</v>
      </c>
      <c r="K1127" s="16">
        <v>11</v>
      </c>
      <c r="L1127" s="16">
        <v>5</v>
      </c>
      <c r="M1127" s="16">
        <v>10000</v>
      </c>
      <c r="N1127" s="16">
        <v>10000</v>
      </c>
      <c r="O1127" s="16">
        <v>30</v>
      </c>
      <c r="P1127" s="16" t="b">
        <v>1</v>
      </c>
      <c r="Q1127" s="16">
        <v>0</v>
      </c>
      <c r="R1127" s="16" t="b">
        <v>0</v>
      </c>
      <c r="S1127" s="16">
        <v>101.000000000008</v>
      </c>
      <c r="T1127" s="16" t="s">
        <v>59</v>
      </c>
      <c r="U1127" s="18">
        <v>1222</v>
      </c>
      <c r="V1127" s="16">
        <v>1843</v>
      </c>
      <c r="W1127" s="22">
        <v>1.07</v>
      </c>
    </row>
    <row r="1128" spans="1:23" x14ac:dyDescent="0.3">
      <c r="A1128" s="19">
        <v>1126</v>
      </c>
      <c r="B1128" s="16" t="s">
        <v>56</v>
      </c>
      <c r="C1128" s="17" t="s">
        <v>130</v>
      </c>
      <c r="E1128" s="16">
        <f t="shared" si="240"/>
        <v>2882497973.203651</v>
      </c>
      <c r="F1128" s="16">
        <v>5</v>
      </c>
      <c r="G1128" s="22">
        <f t="shared" si="247"/>
        <v>2.2453102363700601E+24</v>
      </c>
      <c r="H1128" s="22">
        <f t="shared" si="245"/>
        <v>3447071.7782008057</v>
      </c>
      <c r="I1128" s="22">
        <f t="shared" si="246"/>
        <v>3.5756385392492785E+18</v>
      </c>
      <c r="J1128" s="16">
        <v>1</v>
      </c>
      <c r="K1128" s="16">
        <v>11</v>
      </c>
      <c r="L1128" s="16">
        <v>5</v>
      </c>
      <c r="M1128" s="16">
        <v>10000</v>
      </c>
      <c r="N1128" s="16">
        <v>10000</v>
      </c>
      <c r="O1128" s="16">
        <v>30</v>
      </c>
      <c r="P1128" s="16" t="b">
        <v>1</v>
      </c>
      <c r="Q1128" s="16">
        <v>0</v>
      </c>
      <c r="R1128" s="16" t="b">
        <v>0</v>
      </c>
      <c r="S1128" s="16">
        <v>101.000000000008</v>
      </c>
      <c r="T1128" s="16" t="s">
        <v>59</v>
      </c>
      <c r="U1128" s="18">
        <v>1223</v>
      </c>
      <c r="V1128" s="16">
        <v>1845</v>
      </c>
      <c r="W1128" s="22">
        <v>1.07</v>
      </c>
    </row>
    <row r="1129" spans="1:23" x14ac:dyDescent="0.3">
      <c r="A1129" s="15">
        <v>1127</v>
      </c>
      <c r="B1129" s="16" t="s">
        <v>56</v>
      </c>
      <c r="C1129" s="17" t="s">
        <v>130</v>
      </c>
      <c r="E1129" s="16">
        <f t="shared" si="240"/>
        <v>2890441205.0429845</v>
      </c>
      <c r="F1129" s="16">
        <v>5</v>
      </c>
      <c r="G1129" s="22">
        <f t="shared" si="247"/>
        <v>2.2612722337451591E+24</v>
      </c>
      <c r="H1129" s="22">
        <f t="shared" si="245"/>
        <v>3453569.2186440611</v>
      </c>
      <c r="I1129" s="22">
        <f t="shared" si="246"/>
        <v>3.5949893194139766E+18</v>
      </c>
      <c r="J1129" s="16">
        <v>1</v>
      </c>
      <c r="K1129" s="16">
        <v>11</v>
      </c>
      <c r="L1129" s="16">
        <v>5</v>
      </c>
      <c r="M1129" s="16">
        <v>10000</v>
      </c>
      <c r="N1129" s="16">
        <v>10000</v>
      </c>
      <c r="O1129" s="16">
        <v>30</v>
      </c>
      <c r="P1129" s="16" t="b">
        <v>1</v>
      </c>
      <c r="Q1129" s="16">
        <v>0</v>
      </c>
      <c r="R1129" s="16" t="b">
        <v>0</v>
      </c>
      <c r="S1129" s="16">
        <v>101.000000000008</v>
      </c>
      <c r="T1129" s="16" t="s">
        <v>59</v>
      </c>
      <c r="U1129" s="18">
        <v>1224</v>
      </c>
      <c r="V1129" s="16">
        <v>1847</v>
      </c>
      <c r="W1129" s="22">
        <v>1.07</v>
      </c>
    </row>
    <row r="1130" spans="1:23" x14ac:dyDescent="0.3">
      <c r="A1130" s="19">
        <v>1128</v>
      </c>
      <c r="B1130" s="16" t="s">
        <v>56</v>
      </c>
      <c r="C1130" s="17" t="s">
        <v>130</v>
      </c>
      <c r="E1130" s="12">
        <f t="shared" si="240"/>
        <v>2898399251.7337165</v>
      </c>
      <c r="F1130" s="16">
        <v>5</v>
      </c>
      <c r="G1130" s="22">
        <f t="shared" si="247"/>
        <v>2.277333397436474E+24</v>
      </c>
      <c r="H1130" s="22">
        <f t="shared" si="245"/>
        <v>3460073.1841993011</v>
      </c>
      <c r="I1130" s="22">
        <f t="shared" si="246"/>
        <v>3.61442752088721E+18</v>
      </c>
      <c r="J1130" s="16">
        <v>1</v>
      </c>
      <c r="K1130" s="16">
        <v>11</v>
      </c>
      <c r="L1130" s="16">
        <v>5</v>
      </c>
      <c r="M1130" s="16">
        <v>10000</v>
      </c>
      <c r="N1130" s="16">
        <v>10000</v>
      </c>
      <c r="O1130" s="16">
        <v>30</v>
      </c>
      <c r="P1130" s="16" t="b">
        <v>1</v>
      </c>
      <c r="Q1130" s="16">
        <v>0</v>
      </c>
      <c r="R1130" s="16" t="b">
        <v>0</v>
      </c>
      <c r="S1130" s="16">
        <v>101.000000000008</v>
      </c>
      <c r="T1130" s="16" t="s">
        <v>59</v>
      </c>
      <c r="U1130" s="18">
        <v>1225</v>
      </c>
      <c r="V1130" s="16">
        <v>1849</v>
      </c>
      <c r="W1130" s="22">
        <v>1.07</v>
      </c>
    </row>
    <row r="1131" spans="1:23" x14ac:dyDescent="0.3">
      <c r="A1131" s="15">
        <v>1129</v>
      </c>
      <c r="B1131" s="16" t="s">
        <v>56</v>
      </c>
      <c r="C1131" s="17" t="s">
        <v>130</v>
      </c>
      <c r="E1131" s="12">
        <f t="shared" si="240"/>
        <v>2906372127.7363877</v>
      </c>
      <c r="F1131" s="16">
        <v>5</v>
      </c>
      <c r="G1131" s="22">
        <f t="shared" si="247"/>
        <v>2.2934942547961849E+24</v>
      </c>
      <c r="H1131" s="22">
        <f t="shared" si="245"/>
        <v>3466583.6756767821</v>
      </c>
      <c r="I1131" s="22">
        <f t="shared" si="246"/>
        <v>3.6339534605868513E+18</v>
      </c>
      <c r="J1131" s="16">
        <v>1</v>
      </c>
      <c r="K1131" s="16">
        <v>11</v>
      </c>
      <c r="L1131" s="16">
        <v>5</v>
      </c>
      <c r="M1131" s="16">
        <v>10000</v>
      </c>
      <c r="N1131" s="16">
        <v>10000</v>
      </c>
      <c r="O1131" s="16">
        <v>30</v>
      </c>
      <c r="P1131" s="16" t="b">
        <v>1</v>
      </c>
      <c r="Q1131" s="16">
        <v>0</v>
      </c>
      <c r="R1131" s="16" t="b">
        <v>0</v>
      </c>
      <c r="S1131" s="16">
        <v>101.000000000008</v>
      </c>
      <c r="T1131" s="16" t="s">
        <v>59</v>
      </c>
      <c r="U1131" s="18">
        <v>1226</v>
      </c>
      <c r="V1131" s="16">
        <v>1851</v>
      </c>
      <c r="W1131" s="22">
        <v>1.07</v>
      </c>
    </row>
    <row r="1132" spans="1:23" x14ac:dyDescent="0.3">
      <c r="A1132" s="19">
        <v>1130</v>
      </c>
      <c r="B1132" s="16" t="s">
        <v>56</v>
      </c>
      <c r="C1132" s="17" t="s">
        <v>130</v>
      </c>
      <c r="E1132" s="16">
        <f t="shared" si="240"/>
        <v>2914359847.5128717</v>
      </c>
      <c r="F1132" s="16">
        <v>5</v>
      </c>
      <c r="G1132" s="22">
        <f t="shared" si="247"/>
        <v>2.3097553355098399E+24</v>
      </c>
      <c r="H1132" s="22">
        <f t="shared" si="245"/>
        <v>3473100.693886166</v>
      </c>
      <c r="I1132" s="22">
        <f t="shared" si="246"/>
        <v>3.6535674562973046E+18</v>
      </c>
      <c r="J1132" s="16">
        <v>1</v>
      </c>
      <c r="K1132" s="16">
        <v>11</v>
      </c>
      <c r="L1132" s="16">
        <v>5</v>
      </c>
      <c r="M1132" s="16">
        <v>10000</v>
      </c>
      <c r="N1132" s="16">
        <v>10000</v>
      </c>
      <c r="O1132" s="16">
        <v>30</v>
      </c>
      <c r="P1132" s="16" t="b">
        <v>1</v>
      </c>
      <c r="Q1132" s="16">
        <v>0</v>
      </c>
      <c r="R1132" s="16" t="b">
        <v>0</v>
      </c>
      <c r="S1132" s="16">
        <v>101.000000000008</v>
      </c>
      <c r="T1132" s="16" t="s">
        <v>59</v>
      </c>
      <c r="U1132" s="18">
        <v>1227</v>
      </c>
      <c r="V1132" s="16">
        <v>1853</v>
      </c>
      <c r="W1132" s="22">
        <v>1.07</v>
      </c>
    </row>
    <row r="1133" spans="1:23" x14ac:dyDescent="0.3">
      <c r="A1133" s="15">
        <v>1131</v>
      </c>
      <c r="B1133" s="16" t="s">
        <v>56</v>
      </c>
      <c r="C1133" s="17" t="s">
        <v>130</v>
      </c>
      <c r="E1133" s="16">
        <f t="shared" si="240"/>
        <v>2922362425.5263066</v>
      </c>
      <c r="F1133" s="16">
        <v>5</v>
      </c>
      <c r="G1133" s="22">
        <f>A1133^7.99+A1133^4+100*A1133+100</f>
        <v>2.4955496419376261E+24</v>
      </c>
      <c r="H1133" s="22">
        <f t="shared" si="245"/>
        <v>3479624.2396364794</v>
      </c>
      <c r="I1133" s="22">
        <f t="shared" si="246"/>
        <v>3.6732698266711506E+18</v>
      </c>
      <c r="J1133" s="16">
        <v>1</v>
      </c>
      <c r="K1133" s="16">
        <v>11</v>
      </c>
      <c r="L1133" s="16">
        <v>5</v>
      </c>
      <c r="M1133" s="16">
        <v>10000</v>
      </c>
      <c r="N1133" s="16">
        <v>10000</v>
      </c>
      <c r="O1133" s="16">
        <v>30</v>
      </c>
      <c r="P1133" s="16" t="b">
        <v>1</v>
      </c>
      <c r="Q1133" s="16">
        <v>0</v>
      </c>
      <c r="R1133" s="16" t="b">
        <v>0</v>
      </c>
      <c r="S1133" s="16">
        <v>101.000000000008</v>
      </c>
      <c r="T1133" s="16" t="s">
        <v>59</v>
      </c>
      <c r="U1133" s="18">
        <v>1228</v>
      </c>
      <c r="V1133" s="16">
        <v>1855</v>
      </c>
      <c r="W1133" s="22">
        <v>1.07</v>
      </c>
    </row>
    <row r="1134" spans="1:23" x14ac:dyDescent="0.3">
      <c r="A1134" s="19">
        <v>1132</v>
      </c>
      <c r="B1134" s="16" t="s">
        <v>56</v>
      </c>
      <c r="C1134" s="17" t="s">
        <v>130</v>
      </c>
      <c r="E1134" s="12">
        <f t="shared" si="240"/>
        <v>2930379876.2410784</v>
      </c>
      <c r="F1134" s="16">
        <v>5</v>
      </c>
      <c r="G1134" s="22">
        <f t="shared" ref="G1134:G1142" si="248">A1134^7.99+A1134^4+100*A1134+100</f>
        <v>2.5132341398279447E+24</v>
      </c>
      <c r="H1134" s="22">
        <f t="shared" si="245"/>
        <v>3486154.3137361235</v>
      </c>
      <c r="I1134" s="22">
        <f t="shared" si="246"/>
        <v>3.6930608912305864E+18</v>
      </c>
      <c r="J1134" s="16">
        <v>1</v>
      </c>
      <c r="K1134" s="16">
        <v>11</v>
      </c>
      <c r="L1134" s="16">
        <v>5</v>
      </c>
      <c r="M1134" s="16">
        <v>10000</v>
      </c>
      <c r="N1134" s="16">
        <v>10000</v>
      </c>
      <c r="O1134" s="16">
        <v>30</v>
      </c>
      <c r="P1134" s="16" t="b">
        <v>1</v>
      </c>
      <c r="Q1134" s="16">
        <v>0</v>
      </c>
      <c r="R1134" s="16" t="b">
        <v>0</v>
      </c>
      <c r="S1134" s="16">
        <v>101.000000000008</v>
      </c>
      <c r="T1134" s="16" t="s">
        <v>59</v>
      </c>
      <c r="U1134" s="18">
        <v>1229</v>
      </c>
      <c r="V1134" s="16">
        <v>1857</v>
      </c>
      <c r="W1134" s="22">
        <v>1.07</v>
      </c>
    </row>
    <row r="1135" spans="1:23" x14ac:dyDescent="0.3">
      <c r="A1135" s="15">
        <v>1133</v>
      </c>
      <c r="B1135" s="16" t="s">
        <v>56</v>
      </c>
      <c r="C1135" s="17" t="s">
        <v>130</v>
      </c>
      <c r="E1135" s="16">
        <f t="shared" si="240"/>
        <v>2938412214.1228809</v>
      </c>
      <c r="F1135" s="16">
        <v>5</v>
      </c>
      <c r="G1135" s="22">
        <f t="shared" si="248"/>
        <v>2.5310281757407075E+24</v>
      </c>
      <c r="H1135" s="22">
        <f t="shared" si="245"/>
        <v>3492690.9169929121</v>
      </c>
      <c r="I1135" s="22">
        <f t="shared" si="246"/>
        <v>3.7129409703692068E+18</v>
      </c>
      <c r="J1135" s="16">
        <v>1</v>
      </c>
      <c r="K1135" s="16">
        <v>11</v>
      </c>
      <c r="L1135" s="16">
        <v>5</v>
      </c>
      <c r="M1135" s="16">
        <v>10000</v>
      </c>
      <c r="N1135" s="16">
        <v>10000</v>
      </c>
      <c r="O1135" s="16">
        <v>30</v>
      </c>
      <c r="P1135" s="16" t="b">
        <v>1</v>
      </c>
      <c r="Q1135" s="16">
        <v>0</v>
      </c>
      <c r="R1135" s="16" t="b">
        <v>0</v>
      </c>
      <c r="S1135" s="16">
        <v>101.000000000008</v>
      </c>
      <c r="T1135" s="16" t="s">
        <v>59</v>
      </c>
      <c r="U1135" s="18">
        <v>1230</v>
      </c>
      <c r="V1135" s="16">
        <v>1859</v>
      </c>
      <c r="W1135" s="22">
        <v>1.07</v>
      </c>
    </row>
    <row r="1136" spans="1:23" x14ac:dyDescent="0.3">
      <c r="A1136" s="19">
        <v>1134</v>
      </c>
      <c r="B1136" s="16" t="s">
        <v>56</v>
      </c>
      <c r="C1136" s="17" t="s">
        <v>130</v>
      </c>
      <c r="E1136" s="16">
        <f t="shared" si="240"/>
        <v>2946459453.6386781</v>
      </c>
      <c r="F1136" s="16">
        <v>5</v>
      </c>
      <c r="G1136" s="22">
        <f t="shared" si="248"/>
        <v>2.5489323305771421E+24</v>
      </c>
      <c r="H1136" s="22">
        <f t="shared" si="245"/>
        <v>3499234.0502140215</v>
      </c>
      <c r="I1136" s="22">
        <f t="shared" si="246"/>
        <v>3.7329103853534971E+18</v>
      </c>
      <c r="J1136" s="16">
        <v>1</v>
      </c>
      <c r="K1136" s="16">
        <v>11</v>
      </c>
      <c r="L1136" s="16">
        <v>5</v>
      </c>
      <c r="M1136" s="16">
        <v>10000</v>
      </c>
      <c r="N1136" s="16">
        <v>10000</v>
      </c>
      <c r="O1136" s="16">
        <v>30</v>
      </c>
      <c r="P1136" s="16" t="b">
        <v>1</v>
      </c>
      <c r="Q1136" s="16">
        <v>0</v>
      </c>
      <c r="R1136" s="16" t="b">
        <v>0</v>
      </c>
      <c r="S1136" s="16">
        <v>101.000000000008</v>
      </c>
      <c r="T1136" s="16" t="s">
        <v>59</v>
      </c>
      <c r="U1136" s="18">
        <v>1231</v>
      </c>
      <c r="V1136" s="16">
        <v>1861</v>
      </c>
      <c r="W1136" s="22">
        <v>1.07</v>
      </c>
    </row>
    <row r="1137" spans="1:23" x14ac:dyDescent="0.3">
      <c r="A1137" s="15">
        <v>1135</v>
      </c>
      <c r="B1137" s="16" t="s">
        <v>56</v>
      </c>
      <c r="C1137" s="17" t="s">
        <v>130</v>
      </c>
      <c r="E1137" s="16">
        <f t="shared" si="240"/>
        <v>2954521609.2567444</v>
      </c>
      <c r="F1137" s="16">
        <v>5</v>
      </c>
      <c r="G1137" s="22">
        <f t="shared" si="248"/>
        <v>2.5669471878025504E+24</v>
      </c>
      <c r="H1137" s="22">
        <f t="shared" si="245"/>
        <v>3505783.7142060432</v>
      </c>
      <c r="I1137" s="22">
        <f t="shared" si="246"/>
        <v>3.7529694583245486E+18</v>
      </c>
      <c r="J1137" s="16">
        <v>1</v>
      </c>
      <c r="K1137" s="16">
        <v>11</v>
      </c>
      <c r="L1137" s="16">
        <v>5</v>
      </c>
      <c r="M1137" s="16">
        <v>10000</v>
      </c>
      <c r="N1137" s="16">
        <v>10000</v>
      </c>
      <c r="O1137" s="16">
        <v>30</v>
      </c>
      <c r="P1137" s="16" t="b">
        <v>1</v>
      </c>
      <c r="Q1137" s="16">
        <v>0</v>
      </c>
      <c r="R1137" s="16" t="b">
        <v>0</v>
      </c>
      <c r="S1137" s="16">
        <v>101.000000000008</v>
      </c>
      <c r="T1137" s="16" t="s">
        <v>59</v>
      </c>
      <c r="U1137" s="18">
        <v>1232</v>
      </c>
      <c r="V1137" s="16">
        <v>1863</v>
      </c>
      <c r="W1137" s="22">
        <v>1.07</v>
      </c>
    </row>
    <row r="1138" spans="1:23" x14ac:dyDescent="0.3">
      <c r="A1138" s="19">
        <v>1136</v>
      </c>
      <c r="B1138" s="16" t="s">
        <v>56</v>
      </c>
      <c r="C1138" s="17" t="s">
        <v>130</v>
      </c>
      <c r="E1138" s="16">
        <f t="shared" si="240"/>
        <v>2962598695.4465656</v>
      </c>
      <c r="F1138" s="16">
        <v>5</v>
      </c>
      <c r="G1138" s="22">
        <f t="shared" si="248"/>
        <v>2.5850733334553055E+24</v>
      </c>
      <c r="H1138" s="22">
        <f t="shared" si="245"/>
        <v>3512339.9097749148</v>
      </c>
      <c r="I1138" s="22">
        <f t="shared" si="246"/>
        <v>3.773118512299477E+18</v>
      </c>
      <c r="J1138" s="16">
        <v>1</v>
      </c>
      <c r="K1138" s="16">
        <v>11</v>
      </c>
      <c r="L1138" s="16">
        <v>5</v>
      </c>
      <c r="M1138" s="16">
        <v>10000</v>
      </c>
      <c r="N1138" s="16">
        <v>10000</v>
      </c>
      <c r="O1138" s="16">
        <v>30</v>
      </c>
      <c r="P1138" s="16" t="b">
        <v>1</v>
      </c>
      <c r="Q1138" s="16">
        <v>0</v>
      </c>
      <c r="R1138" s="16" t="b">
        <v>0</v>
      </c>
      <c r="S1138" s="16">
        <v>101.000000000008</v>
      </c>
      <c r="T1138" s="16" t="s">
        <v>59</v>
      </c>
      <c r="U1138" s="18">
        <v>1233</v>
      </c>
      <c r="V1138" s="16">
        <v>1865</v>
      </c>
      <c r="W1138" s="22">
        <v>1.07</v>
      </c>
    </row>
    <row r="1139" spans="1:23" x14ac:dyDescent="0.3">
      <c r="A1139" s="15">
        <v>1137</v>
      </c>
      <c r="B1139" s="16" t="s">
        <v>56</v>
      </c>
      <c r="C1139" s="17" t="s">
        <v>130</v>
      </c>
      <c r="E1139" s="16">
        <f t="shared" si="240"/>
        <v>2970690726.6789432</v>
      </c>
      <c r="F1139" s="16">
        <v>5</v>
      </c>
      <c r="G1139" s="22">
        <f t="shared" si="248"/>
        <v>2.6033113561559824E+24</v>
      </c>
      <c r="H1139" s="22">
        <f t="shared" si="245"/>
        <v>3518902.6377260033</v>
      </c>
      <c r="I1139" s="22">
        <f t="shared" si="246"/>
        <v>3.7933578711732705E+18</v>
      </c>
      <c r="J1139" s="16">
        <v>1</v>
      </c>
      <c r="K1139" s="16">
        <v>11</v>
      </c>
      <c r="L1139" s="16">
        <v>5</v>
      </c>
      <c r="M1139" s="16">
        <v>10000</v>
      </c>
      <c r="N1139" s="16">
        <v>10000</v>
      </c>
      <c r="O1139" s="16">
        <v>30</v>
      </c>
      <c r="P1139" s="16" t="b">
        <v>1</v>
      </c>
      <c r="Q1139" s="16">
        <v>0</v>
      </c>
      <c r="R1139" s="16" t="b">
        <v>0</v>
      </c>
      <c r="S1139" s="16">
        <v>101.000000000008</v>
      </c>
      <c r="T1139" s="16" t="s">
        <v>59</v>
      </c>
      <c r="U1139" s="18">
        <v>1234</v>
      </c>
      <c r="V1139" s="16">
        <v>1867</v>
      </c>
      <c r="W1139" s="22">
        <v>1.07</v>
      </c>
    </row>
    <row r="1140" spans="1:23" x14ac:dyDescent="0.3">
      <c r="A1140" s="19">
        <v>1138</v>
      </c>
      <c r="B1140" s="16" t="s">
        <v>56</v>
      </c>
      <c r="C1140" s="17" t="s">
        <v>130</v>
      </c>
      <c r="E1140" s="16">
        <f t="shared" si="240"/>
        <v>2978797717.4259491</v>
      </c>
      <c r="F1140" s="16">
        <v>5</v>
      </c>
      <c r="G1140" s="22">
        <f t="shared" si="248"/>
        <v>2.621661847116446E+24</v>
      </c>
      <c r="H1140" s="22">
        <f t="shared" si="245"/>
        <v>3525471.8988640509</v>
      </c>
      <c r="I1140" s="22">
        <f t="shared" si="246"/>
        <v>3.8136878597201638E+18</v>
      </c>
      <c r="J1140" s="16">
        <v>1</v>
      </c>
      <c r="K1140" s="16">
        <v>11</v>
      </c>
      <c r="L1140" s="16">
        <v>5</v>
      </c>
      <c r="M1140" s="16">
        <v>10000</v>
      </c>
      <c r="N1140" s="16">
        <v>10000</v>
      </c>
      <c r="O1140" s="16">
        <v>30</v>
      </c>
      <c r="P1140" s="16" t="b">
        <v>1</v>
      </c>
      <c r="Q1140" s="16">
        <v>0</v>
      </c>
      <c r="R1140" s="16" t="b">
        <v>0</v>
      </c>
      <c r="S1140" s="16">
        <v>101.000000000008</v>
      </c>
      <c r="T1140" s="16" t="s">
        <v>59</v>
      </c>
      <c r="U1140" s="18">
        <v>1235</v>
      </c>
      <c r="V1140" s="16">
        <v>1869</v>
      </c>
      <c r="W1140" s="22">
        <v>1.07</v>
      </c>
    </row>
    <row r="1141" spans="1:23" x14ac:dyDescent="0.3">
      <c r="A1141" s="15">
        <v>1139</v>
      </c>
      <c r="B1141" s="16" t="s">
        <v>56</v>
      </c>
      <c r="C1141" s="17" t="s">
        <v>130</v>
      </c>
      <c r="E1141" s="12">
        <f t="shared" si="240"/>
        <v>2986919682.160924</v>
      </c>
      <c r="F1141" s="16">
        <v>5</v>
      </c>
      <c r="G1141" s="22">
        <f t="shared" si="248"/>
        <v>2.6401254001488812E+24</v>
      </c>
      <c r="H1141" s="22">
        <f t="shared" si="245"/>
        <v>3532047.6939931903</v>
      </c>
      <c r="I1141" s="22">
        <f t="shared" si="246"/>
        <v>3.8341088035954417E+18</v>
      </c>
      <c r="J1141" s="16">
        <v>1</v>
      </c>
      <c r="K1141" s="16">
        <v>11</v>
      </c>
      <c r="L1141" s="16">
        <v>5</v>
      </c>
      <c r="M1141" s="16">
        <v>10000</v>
      </c>
      <c r="N1141" s="16">
        <v>10000</v>
      </c>
      <c r="O1141" s="16">
        <v>30</v>
      </c>
      <c r="P1141" s="16" t="b">
        <v>1</v>
      </c>
      <c r="Q1141" s="16">
        <v>0</v>
      </c>
      <c r="R1141" s="16" t="b">
        <v>0</v>
      </c>
      <c r="S1141" s="16">
        <v>101.000000000008</v>
      </c>
      <c r="T1141" s="16" t="s">
        <v>59</v>
      </c>
      <c r="U1141" s="18">
        <v>1236</v>
      </c>
      <c r="V1141" s="16">
        <v>1871</v>
      </c>
      <c r="W1141" s="22">
        <v>1.07</v>
      </c>
    </row>
    <row r="1142" spans="1:23" x14ac:dyDescent="0.3">
      <c r="A1142" s="19">
        <v>1140</v>
      </c>
      <c r="B1142" s="16" t="s">
        <v>56</v>
      </c>
      <c r="C1142" s="17" t="s">
        <v>130</v>
      </c>
      <c r="E1142" s="12">
        <f t="shared" si="240"/>
        <v>2995056635.3584986</v>
      </c>
      <c r="F1142" s="16">
        <v>5</v>
      </c>
      <c r="G1142" s="22">
        <f t="shared" si="248"/>
        <v>2.6587026116750432E+24</v>
      </c>
      <c r="H1142" s="22">
        <f t="shared" si="245"/>
        <v>3538630.0239169481</v>
      </c>
      <c r="I1142" s="22">
        <f t="shared" si="246"/>
        <v>3.8546210293369462E+18</v>
      </c>
      <c r="J1142" s="16">
        <v>1</v>
      </c>
      <c r="K1142" s="16">
        <v>11</v>
      </c>
      <c r="L1142" s="16">
        <v>5</v>
      </c>
      <c r="M1142" s="16">
        <v>10000</v>
      </c>
      <c r="N1142" s="16">
        <v>10000</v>
      </c>
      <c r="O1142" s="16">
        <v>30</v>
      </c>
      <c r="P1142" s="16" t="b">
        <v>1</v>
      </c>
      <c r="Q1142" s="16">
        <v>0</v>
      </c>
      <c r="R1142" s="16" t="b">
        <v>0</v>
      </c>
      <c r="S1142" s="16">
        <v>101.000000000008</v>
      </c>
      <c r="T1142" s="16" t="s">
        <v>59</v>
      </c>
      <c r="U1142" s="18">
        <v>1237</v>
      </c>
      <c r="V1142" s="16">
        <v>1873</v>
      </c>
      <c r="W1142" s="22">
        <v>1.07</v>
      </c>
    </row>
    <row r="1143" spans="1:23" x14ac:dyDescent="0.3">
      <c r="A1143" s="15">
        <v>1141</v>
      </c>
      <c r="B1143" s="16" t="s">
        <v>56</v>
      </c>
      <c r="C1143" s="17" t="s">
        <v>130</v>
      </c>
      <c r="E1143" s="16">
        <f t="shared" si="240"/>
        <v>3003208591.4945283</v>
      </c>
      <c r="F1143" s="16">
        <v>5</v>
      </c>
      <c r="G1143" s="22">
        <f>A1143^8+A1143^4+100*A1143+100</f>
        <v>2.872666139574214E+24</v>
      </c>
      <c r="H1143" s="22">
        <f t="shared" si="245"/>
        <v>3545218.8894382413</v>
      </c>
      <c r="I1143" s="22">
        <f t="shared" si="246"/>
        <v>3.875224864366676E+18</v>
      </c>
      <c r="J1143" s="16">
        <v>1</v>
      </c>
      <c r="K1143" s="16">
        <v>11</v>
      </c>
      <c r="L1143" s="16">
        <v>5</v>
      </c>
      <c r="M1143" s="16">
        <v>10000</v>
      </c>
      <c r="N1143" s="16">
        <v>10000</v>
      </c>
      <c r="O1143" s="16">
        <v>30</v>
      </c>
      <c r="P1143" s="16" t="b">
        <v>1</v>
      </c>
      <c r="Q1143" s="16">
        <v>0</v>
      </c>
      <c r="R1143" s="16" t="b">
        <v>0</v>
      </c>
      <c r="S1143" s="16">
        <v>101.000000000008</v>
      </c>
      <c r="T1143" s="16" t="s">
        <v>59</v>
      </c>
      <c r="U1143" s="18">
        <v>1238</v>
      </c>
      <c r="V1143" s="16">
        <v>1875</v>
      </c>
      <c r="W1143" s="22">
        <v>1.07</v>
      </c>
    </row>
    <row r="1144" spans="1:23" x14ac:dyDescent="0.3">
      <c r="A1144" s="19">
        <v>1142</v>
      </c>
      <c r="B1144" s="16" t="s">
        <v>56</v>
      </c>
      <c r="C1144" s="17" t="s">
        <v>130</v>
      </c>
      <c r="E1144" s="16">
        <f t="shared" si="240"/>
        <v>3011375565.0461793</v>
      </c>
      <c r="F1144" s="16">
        <v>5</v>
      </c>
      <c r="G1144" s="22">
        <f t="shared" ref="G1144:G1147" si="249">A1144^8+A1144^4+100*A1144+100</f>
        <v>2.8928694241434252E+24</v>
      </c>
      <c r="H1144" s="22">
        <f t="shared" si="245"/>
        <v>3551814.2913593929</v>
      </c>
      <c r="I1144" s="22">
        <f t="shared" si="246"/>
        <v>3.8959206369924854E+18</v>
      </c>
      <c r="J1144" s="16">
        <v>1</v>
      </c>
      <c r="K1144" s="16">
        <v>11</v>
      </c>
      <c r="L1144" s="16">
        <v>5</v>
      </c>
      <c r="M1144" s="16">
        <v>10000</v>
      </c>
      <c r="N1144" s="16">
        <v>10000</v>
      </c>
      <c r="O1144" s="16">
        <v>30</v>
      </c>
      <c r="P1144" s="16" t="b">
        <v>1</v>
      </c>
      <c r="Q1144" s="16">
        <v>0</v>
      </c>
      <c r="R1144" s="16" t="b">
        <v>0</v>
      </c>
      <c r="S1144" s="16">
        <v>101.000000000008</v>
      </c>
      <c r="T1144" s="16" t="s">
        <v>59</v>
      </c>
      <c r="U1144" s="18">
        <v>1239</v>
      </c>
      <c r="V1144" s="16">
        <v>1877</v>
      </c>
      <c r="W1144" s="22">
        <v>1.07</v>
      </c>
    </row>
    <row r="1145" spans="1:23" x14ac:dyDescent="0.3">
      <c r="A1145" s="15">
        <v>1143</v>
      </c>
      <c r="B1145" s="16" t="s">
        <v>56</v>
      </c>
      <c r="C1145" s="17" t="s">
        <v>130</v>
      </c>
      <c r="E1145" s="12">
        <f t="shared" ref="E1145:E1153" si="250">A1145^3.1</f>
        <v>3019557570.4918752</v>
      </c>
      <c r="F1145" s="16">
        <v>5</v>
      </c>
      <c r="G1145" s="22">
        <f t="shared" si="249"/>
        <v>2.9131969269844933E+24</v>
      </c>
      <c r="H1145" s="22">
        <f t="shared" si="245"/>
        <v>3558416.2304821019</v>
      </c>
      <c r="I1145" s="22">
        <f t="shared" si="246"/>
        <v>3.9167086764096348E+18</v>
      </c>
      <c r="J1145" s="16">
        <v>1</v>
      </c>
      <c r="K1145" s="16">
        <v>11</v>
      </c>
      <c r="L1145" s="16">
        <v>5</v>
      </c>
      <c r="M1145" s="16">
        <v>10000</v>
      </c>
      <c r="N1145" s="16">
        <v>10000</v>
      </c>
      <c r="O1145" s="16">
        <v>30</v>
      </c>
      <c r="P1145" s="16" t="b">
        <v>1</v>
      </c>
      <c r="Q1145" s="16">
        <v>0</v>
      </c>
      <c r="R1145" s="16" t="b">
        <v>0</v>
      </c>
      <c r="S1145" s="16">
        <v>101.000000000008</v>
      </c>
      <c r="T1145" s="16" t="s">
        <v>59</v>
      </c>
      <c r="U1145" s="18">
        <v>1240</v>
      </c>
      <c r="V1145" s="16">
        <v>1879</v>
      </c>
      <c r="W1145" s="22">
        <v>1.07</v>
      </c>
    </row>
    <row r="1146" spans="1:23" x14ac:dyDescent="0.3">
      <c r="A1146" s="19">
        <v>1144</v>
      </c>
      <c r="B1146" s="16" t="s">
        <v>56</v>
      </c>
      <c r="C1146" s="17" t="s">
        <v>130</v>
      </c>
      <c r="E1146" s="16">
        <f t="shared" si="250"/>
        <v>3027754622.3113198</v>
      </c>
      <c r="F1146" s="16">
        <v>5</v>
      </c>
      <c r="G1146" s="22">
        <f t="shared" si="249"/>
        <v>2.9336493021627831E+24</v>
      </c>
      <c r="H1146" s="22">
        <f t="shared" si="245"/>
        <v>3565024.7076074798</v>
      </c>
      <c r="I1146" s="22">
        <f t="shared" si="246"/>
        <v>3.9375893127024451E+18</v>
      </c>
      <c r="J1146" s="16">
        <v>1</v>
      </c>
      <c r="K1146" s="16">
        <v>11</v>
      </c>
      <c r="L1146" s="16">
        <v>5</v>
      </c>
      <c r="M1146" s="16">
        <v>10000</v>
      </c>
      <c r="N1146" s="16">
        <v>10000</v>
      </c>
      <c r="O1146" s="16">
        <v>30</v>
      </c>
      <c r="P1146" s="16" t="b">
        <v>1</v>
      </c>
      <c r="Q1146" s="16">
        <v>0</v>
      </c>
      <c r="R1146" s="16" t="b">
        <v>0</v>
      </c>
      <c r="S1146" s="16">
        <v>101.000000000008</v>
      </c>
      <c r="T1146" s="16" t="s">
        <v>59</v>
      </c>
      <c r="U1146" s="18">
        <v>1241</v>
      </c>
      <c r="V1146" s="16">
        <v>1881</v>
      </c>
      <c r="W1146" s="22">
        <v>1.07</v>
      </c>
    </row>
    <row r="1147" spans="1:23" x14ac:dyDescent="0.3">
      <c r="A1147" s="15">
        <v>1145</v>
      </c>
      <c r="B1147" s="16" t="s">
        <v>56</v>
      </c>
      <c r="C1147" s="17" t="s">
        <v>130</v>
      </c>
      <c r="E1147" s="16">
        <f t="shared" si="250"/>
        <v>3035966734.9854565</v>
      </c>
      <c r="F1147" s="16">
        <v>5</v>
      </c>
      <c r="G1147" s="22">
        <f t="shared" si="249"/>
        <v>2.9542272066111045E+24</v>
      </c>
      <c r="H1147" s="22">
        <f t="shared" si="245"/>
        <v>3571639.723536043</v>
      </c>
      <c r="I1147" s="22">
        <f t="shared" si="246"/>
        <v>3.9585628768458747E+18</v>
      </c>
      <c r="J1147" s="16">
        <v>1</v>
      </c>
      <c r="K1147" s="16">
        <v>11</v>
      </c>
      <c r="L1147" s="16">
        <v>5</v>
      </c>
      <c r="M1147" s="16">
        <v>10000</v>
      </c>
      <c r="N1147" s="16">
        <v>10000</v>
      </c>
      <c r="O1147" s="16">
        <v>30</v>
      </c>
      <c r="P1147" s="16" t="b">
        <v>1</v>
      </c>
      <c r="Q1147" s="16">
        <v>0</v>
      </c>
      <c r="R1147" s="16" t="b">
        <v>0</v>
      </c>
      <c r="S1147" s="16">
        <v>101.000000000008</v>
      </c>
      <c r="T1147" s="16" t="s">
        <v>59</v>
      </c>
      <c r="U1147" s="18">
        <v>1242</v>
      </c>
      <c r="V1147" s="16">
        <v>1883</v>
      </c>
      <c r="W1147" s="22">
        <v>1.07</v>
      </c>
    </row>
    <row r="1148" spans="1:23" x14ac:dyDescent="0.3">
      <c r="A1148" s="19">
        <v>1146</v>
      </c>
      <c r="B1148" s="16" t="s">
        <v>56</v>
      </c>
      <c r="C1148" s="17" t="s">
        <v>130</v>
      </c>
      <c r="E1148" s="16">
        <f t="shared" si="250"/>
        <v>3044193922.9965005</v>
      </c>
      <c r="F1148" s="16">
        <v>5</v>
      </c>
      <c r="G1148" s="22">
        <f>A1148^8.01+A1148^4+100*A1148+100</f>
        <v>3.192043397852748E+24</v>
      </c>
      <c r="H1148" s="22">
        <f t="shared" si="245"/>
        <v>3578261.2790676756</v>
      </c>
      <c r="I1148" s="22">
        <f t="shared" si="246"/>
        <v>3.9796297007071831E+18</v>
      </c>
      <c r="J1148" s="16">
        <v>1</v>
      </c>
      <c r="K1148" s="16">
        <v>11</v>
      </c>
      <c r="L1148" s="16">
        <v>5</v>
      </c>
      <c r="M1148" s="16">
        <v>10000</v>
      </c>
      <c r="N1148" s="16">
        <v>10000</v>
      </c>
      <c r="O1148" s="16">
        <v>30</v>
      </c>
      <c r="P1148" s="16" t="b">
        <v>1</v>
      </c>
      <c r="Q1148" s="16">
        <v>0</v>
      </c>
      <c r="R1148" s="16" t="b">
        <v>0</v>
      </c>
      <c r="S1148" s="16">
        <v>101.000000000008</v>
      </c>
      <c r="T1148" s="16" t="s">
        <v>59</v>
      </c>
      <c r="U1148" s="18">
        <v>1243</v>
      </c>
      <c r="V1148" s="16">
        <v>1885</v>
      </c>
      <c r="W1148" s="22">
        <v>1.07</v>
      </c>
    </row>
    <row r="1149" spans="1:23" x14ac:dyDescent="0.3">
      <c r="A1149" s="15">
        <v>1147</v>
      </c>
      <c r="B1149" s="16" t="s">
        <v>56</v>
      </c>
      <c r="C1149" s="17" t="s">
        <v>130</v>
      </c>
      <c r="E1149" s="16">
        <f t="shared" si="250"/>
        <v>3052436200.8279548</v>
      </c>
      <c r="F1149" s="16">
        <v>5</v>
      </c>
      <c r="G1149" s="22">
        <f>A1149^8.02+A1149^4+100*A1149+100</f>
        <v>3.4490430215983207E+24</v>
      </c>
      <c r="H1149" s="22">
        <f t="shared" si="245"/>
        <v>3584889.3750016834</v>
      </c>
      <c r="I1149" s="22">
        <f t="shared" si="246"/>
        <v>4.0007901170475412E+18</v>
      </c>
      <c r="J1149" s="16">
        <v>1</v>
      </c>
      <c r="K1149" s="16">
        <v>11</v>
      </c>
      <c r="L1149" s="16">
        <v>5</v>
      </c>
      <c r="M1149" s="16">
        <v>10000</v>
      </c>
      <c r="N1149" s="16">
        <v>10000</v>
      </c>
      <c r="O1149" s="16">
        <v>30</v>
      </c>
      <c r="P1149" s="16" t="b">
        <v>1</v>
      </c>
      <c r="Q1149" s="16">
        <v>0</v>
      </c>
      <c r="R1149" s="16" t="b">
        <v>0</v>
      </c>
      <c r="S1149" s="16">
        <v>101.000000000008</v>
      </c>
      <c r="T1149" s="16" t="s">
        <v>59</v>
      </c>
      <c r="U1149" s="18">
        <v>1244</v>
      </c>
      <c r="V1149" s="16">
        <v>1887</v>
      </c>
      <c r="W1149" s="22">
        <v>1.07</v>
      </c>
    </row>
    <row r="1150" spans="1:23" x14ac:dyDescent="0.3">
      <c r="A1150" s="19">
        <v>1148</v>
      </c>
      <c r="B1150" s="16" t="s">
        <v>56</v>
      </c>
      <c r="C1150" s="17" t="s">
        <v>130</v>
      </c>
      <c r="E1150" s="16">
        <f t="shared" si="250"/>
        <v>3060693582.9645681</v>
      </c>
      <c r="F1150" s="16">
        <v>5</v>
      </c>
      <c r="G1150" s="22">
        <f>A1150^8.03+A1150^4+100*A1150+100</f>
        <v>3.7267766102730143E+24</v>
      </c>
      <c r="H1150" s="22">
        <f t="shared" si="245"/>
        <v>3591524.0121367704</v>
      </c>
      <c r="I1150" s="22">
        <f t="shared" si="246"/>
        <v>4.0220444595236454E+18</v>
      </c>
      <c r="J1150" s="16">
        <v>1</v>
      </c>
      <c r="K1150" s="16">
        <v>11</v>
      </c>
      <c r="L1150" s="16">
        <v>5</v>
      </c>
      <c r="M1150" s="16">
        <v>10000</v>
      </c>
      <c r="N1150" s="16">
        <v>10000</v>
      </c>
      <c r="O1150" s="16">
        <v>30</v>
      </c>
      <c r="P1150" s="16" t="b">
        <v>1</v>
      </c>
      <c r="Q1150" s="16">
        <v>0</v>
      </c>
      <c r="R1150" s="16" t="b">
        <v>0</v>
      </c>
      <c r="S1150" s="16">
        <v>101.000000000008</v>
      </c>
      <c r="T1150" s="16" t="s">
        <v>59</v>
      </c>
      <c r="U1150" s="18">
        <v>1245</v>
      </c>
      <c r="V1150" s="16">
        <v>1889</v>
      </c>
      <c r="W1150" s="22">
        <v>1.07</v>
      </c>
    </row>
    <row r="1151" spans="1:23" x14ac:dyDescent="0.3">
      <c r="A1151" s="15">
        <v>1149</v>
      </c>
      <c r="B1151" s="16" t="s">
        <v>56</v>
      </c>
      <c r="C1151" s="17" t="s">
        <v>130</v>
      </c>
      <c r="E1151" s="16">
        <f t="shared" si="250"/>
        <v>3068966083.8923616</v>
      </c>
      <c r="F1151" s="16">
        <v>5</v>
      </c>
      <c r="G1151" s="22">
        <f>A1151^8.04+A1151^4+100*A1151+100</f>
        <v>4.0269202669061977E+24</v>
      </c>
      <c r="H1151" s="22">
        <f t="shared" si="245"/>
        <v>3598165.1912710569</v>
      </c>
      <c r="I1151" s="22">
        <f t="shared" si="246"/>
        <v>4.0433930626894152E+18</v>
      </c>
      <c r="J1151" s="16">
        <v>1</v>
      </c>
      <c r="K1151" s="16">
        <v>11</v>
      </c>
      <c r="L1151" s="16">
        <v>5</v>
      </c>
      <c r="M1151" s="16">
        <v>10000</v>
      </c>
      <c r="N1151" s="16">
        <v>10000</v>
      </c>
      <c r="O1151" s="16">
        <v>30</v>
      </c>
      <c r="P1151" s="16" t="b">
        <v>1</v>
      </c>
      <c r="Q1151" s="16">
        <v>0</v>
      </c>
      <c r="R1151" s="16" t="b">
        <v>0</v>
      </c>
      <c r="S1151" s="16">
        <v>101.000000000008</v>
      </c>
      <c r="T1151" s="16" t="s">
        <v>59</v>
      </c>
      <c r="U1151" s="18">
        <v>1246</v>
      </c>
      <c r="V1151" s="16">
        <v>1891</v>
      </c>
      <c r="W1151" s="22">
        <v>1.07</v>
      </c>
    </row>
    <row r="1152" spans="1:23" x14ac:dyDescent="0.3">
      <c r="A1152" s="20">
        <v>1150</v>
      </c>
      <c r="B1152" s="16" t="s">
        <v>56</v>
      </c>
      <c r="C1152" s="17" t="s">
        <v>130</v>
      </c>
      <c r="E1152" s="12">
        <f t="shared" si="250"/>
        <v>3077253718.0985994</v>
      </c>
      <c r="F1152" s="16">
        <v>5</v>
      </c>
      <c r="G1152" s="22">
        <f>A1152^8.05+A1152^4+100*A1152+100</f>
        <v>4.351285854125866E+24</v>
      </c>
      <c r="H1152" s="22">
        <f t="shared" si="245"/>
        <v>3604812.9132020255</v>
      </c>
      <c r="I1152" s="22">
        <f t="shared" si="246"/>
        <v>4.0648362619974467E+18</v>
      </c>
      <c r="J1152" s="16">
        <v>1</v>
      </c>
      <c r="K1152" s="16">
        <v>11</v>
      </c>
      <c r="L1152" s="16">
        <v>5</v>
      </c>
      <c r="M1152" s="16">
        <v>10000</v>
      </c>
      <c r="N1152" s="16">
        <v>10000</v>
      </c>
      <c r="O1152" s="16">
        <v>30</v>
      </c>
      <c r="P1152" s="16" t="b">
        <v>1</v>
      </c>
      <c r="Q1152" s="16">
        <v>0</v>
      </c>
      <c r="R1152" s="16" t="b">
        <v>0</v>
      </c>
      <c r="S1152" s="16">
        <v>101.000000000008</v>
      </c>
      <c r="T1152" s="16" t="s">
        <v>59</v>
      </c>
      <c r="U1152" s="18">
        <v>1247</v>
      </c>
      <c r="V1152" s="16">
        <v>1893</v>
      </c>
      <c r="W1152" s="22">
        <v>1.07</v>
      </c>
    </row>
    <row r="1153" spans="1:23" x14ac:dyDescent="0.3">
      <c r="A1153" s="19">
        <v>1151</v>
      </c>
      <c r="B1153" s="16" t="s">
        <v>56</v>
      </c>
      <c r="C1153" s="17" t="s">
        <v>130</v>
      </c>
      <c r="E1153" s="16">
        <f t="shared" si="250"/>
        <v>3085556500.0718374</v>
      </c>
      <c r="F1153" s="16">
        <v>5</v>
      </c>
      <c r="G1153" s="22">
        <f>A1153^8.06+A1153^4+100*A1153+100</f>
        <v>4.7018320114673301E+24</v>
      </c>
      <c r="H1153" s="22">
        <f t="shared" ref="H1153:H1216" si="251">A1153^2.14+50+50*A1153</f>
        <v>3611467.178726594</v>
      </c>
      <c r="I1153" s="22">
        <f t="shared" ref="I1153:I1216" si="252">A1153^6.08+A1153^4+1000*A1153+100</f>
        <v>4.0863743938008269E+18</v>
      </c>
      <c r="J1153" s="16">
        <v>1</v>
      </c>
      <c r="K1153" s="16">
        <v>11</v>
      </c>
      <c r="L1153" s="16">
        <v>5</v>
      </c>
      <c r="M1153" s="16">
        <v>10000</v>
      </c>
      <c r="N1153" s="16">
        <v>10000</v>
      </c>
      <c r="O1153" s="16">
        <v>30</v>
      </c>
      <c r="P1153" s="16" t="b">
        <v>1</v>
      </c>
      <c r="Q1153" s="16">
        <v>0</v>
      </c>
      <c r="R1153" s="16" t="b">
        <v>0</v>
      </c>
      <c r="S1153" s="16">
        <v>101.000000000008</v>
      </c>
      <c r="T1153" s="16" t="s">
        <v>59</v>
      </c>
      <c r="U1153" s="18">
        <v>1248</v>
      </c>
      <c r="V1153" s="16">
        <v>1895</v>
      </c>
      <c r="W1153" s="22">
        <v>1.07</v>
      </c>
    </row>
    <row r="1154" spans="1:23" x14ac:dyDescent="0.3">
      <c r="A1154" s="15">
        <v>1152</v>
      </c>
      <c r="B1154" s="16" t="s">
        <v>56</v>
      </c>
      <c r="C1154" s="17" t="s">
        <v>130</v>
      </c>
      <c r="E1154" s="12">
        <f t="shared" ref="E1154:E1217" si="253">A1154^3.1</f>
        <v>3093874444.3018527</v>
      </c>
      <c r="F1154" s="16">
        <v>5</v>
      </c>
      <c r="G1154" s="22">
        <f t="shared" ref="G1154:G1162" si="254">A1154^8.06+A1154^4+100*A1154+100</f>
        <v>4.7348582458210956E+24</v>
      </c>
      <c r="H1154" s="22">
        <f t="shared" si="251"/>
        <v>3618127.9886410851</v>
      </c>
      <c r="I1154" s="22">
        <f t="shared" si="252"/>
        <v>4.1080077953546772E+18</v>
      </c>
      <c r="J1154" s="16">
        <v>1</v>
      </c>
      <c r="K1154" s="16">
        <v>11</v>
      </c>
      <c r="L1154" s="16">
        <v>5</v>
      </c>
      <c r="M1154" s="16">
        <v>10000</v>
      </c>
      <c r="N1154" s="16">
        <v>10000</v>
      </c>
      <c r="O1154" s="16">
        <v>30</v>
      </c>
      <c r="P1154" s="16" t="b">
        <v>1</v>
      </c>
      <c r="Q1154" s="16">
        <v>0</v>
      </c>
      <c r="R1154" s="16" t="b">
        <v>0</v>
      </c>
      <c r="S1154" s="16">
        <v>101.000000000008</v>
      </c>
      <c r="T1154" s="16" t="s">
        <v>59</v>
      </c>
      <c r="U1154" s="18">
        <v>1249</v>
      </c>
      <c r="V1154" s="16">
        <v>1897</v>
      </c>
      <c r="W1154" s="22">
        <v>1.07</v>
      </c>
    </row>
    <row r="1155" spans="1:23" x14ac:dyDescent="0.3">
      <c r="A1155" s="19">
        <v>1153</v>
      </c>
      <c r="B1155" s="16" t="s">
        <v>56</v>
      </c>
      <c r="C1155" s="17" t="s">
        <v>130</v>
      </c>
      <c r="E1155" s="16">
        <f t="shared" si="253"/>
        <v>3102207565.2797122</v>
      </c>
      <c r="F1155" s="16">
        <v>5</v>
      </c>
      <c r="G1155" s="22">
        <f t="shared" si="254"/>
        <v>4.7680875019414058E+24</v>
      </c>
      <c r="H1155" s="22">
        <f t="shared" si="251"/>
        <v>3624795.3437412018</v>
      </c>
      <c r="I1155" s="22">
        <f t="shared" si="252"/>
        <v>4.1297368048178068E+18</v>
      </c>
      <c r="J1155" s="16">
        <v>1</v>
      </c>
      <c r="K1155" s="16">
        <v>11</v>
      </c>
      <c r="L1155" s="16">
        <v>5</v>
      </c>
      <c r="M1155" s="16">
        <v>10000</v>
      </c>
      <c r="N1155" s="16">
        <v>10000</v>
      </c>
      <c r="O1155" s="16">
        <v>30</v>
      </c>
      <c r="P1155" s="16" t="b">
        <v>1</v>
      </c>
      <c r="Q1155" s="16">
        <v>0</v>
      </c>
      <c r="R1155" s="16" t="b">
        <v>0</v>
      </c>
      <c r="S1155" s="16">
        <v>101.000000000008</v>
      </c>
      <c r="T1155" s="16" t="s">
        <v>59</v>
      </c>
      <c r="U1155" s="18">
        <v>1250</v>
      </c>
      <c r="V1155" s="16">
        <v>1899</v>
      </c>
      <c r="W1155" s="22">
        <v>1.07</v>
      </c>
    </row>
    <row r="1156" spans="1:23" x14ac:dyDescent="0.3">
      <c r="A1156" s="15">
        <v>1154</v>
      </c>
      <c r="B1156" s="16" t="s">
        <v>56</v>
      </c>
      <c r="C1156" s="17" t="s">
        <v>130</v>
      </c>
      <c r="E1156" s="16">
        <f t="shared" si="253"/>
        <v>3110555877.4977388</v>
      </c>
      <c r="F1156" s="16">
        <v>5</v>
      </c>
      <c r="G1156" s="22">
        <f t="shared" si="254"/>
        <v>4.8015208501548703E+24</v>
      </c>
      <c r="H1156" s="22">
        <f t="shared" si="251"/>
        <v>3631469.2448220821</v>
      </c>
      <c r="I1156" s="22">
        <f t="shared" si="252"/>
        <v>4.151561761254313E+18</v>
      </c>
      <c r="J1156" s="16">
        <v>1</v>
      </c>
      <c r="K1156" s="16">
        <v>11</v>
      </c>
      <c r="L1156" s="16">
        <v>5</v>
      </c>
      <c r="M1156" s="16">
        <v>10000</v>
      </c>
      <c r="N1156" s="16">
        <v>10000</v>
      </c>
      <c r="O1156" s="16">
        <v>30</v>
      </c>
      <c r="P1156" s="16" t="b">
        <v>1</v>
      </c>
      <c r="Q1156" s="16">
        <v>0</v>
      </c>
      <c r="R1156" s="16" t="b">
        <v>0</v>
      </c>
      <c r="S1156" s="16">
        <v>101.000000000008</v>
      </c>
      <c r="T1156" s="16" t="s">
        <v>59</v>
      </c>
      <c r="U1156" s="18">
        <v>1251</v>
      </c>
      <c r="V1156" s="16">
        <v>1901</v>
      </c>
      <c r="W1156" s="22">
        <v>1.07</v>
      </c>
    </row>
    <row r="1157" spans="1:23" x14ac:dyDescent="0.3">
      <c r="A1157" s="19">
        <v>1155</v>
      </c>
      <c r="B1157" s="16" t="s">
        <v>56</v>
      </c>
      <c r="C1157" s="17" t="s">
        <v>130</v>
      </c>
      <c r="E1157" s="16">
        <f t="shared" si="253"/>
        <v>3118919395.4494829</v>
      </c>
      <c r="F1157" s="16">
        <v>5</v>
      </c>
      <c r="G1157" s="22">
        <f t="shared" si="254"/>
        <v>4.8351593654956374E+24</v>
      </c>
      <c r="H1157" s="22">
        <f t="shared" si="251"/>
        <v>3638149.6926782508</v>
      </c>
      <c r="I1157" s="22">
        <f t="shared" si="252"/>
        <v>4.1734830046352727E+18</v>
      </c>
      <c r="J1157" s="16">
        <v>1</v>
      </c>
      <c r="K1157" s="16">
        <v>11</v>
      </c>
      <c r="L1157" s="16">
        <v>5</v>
      </c>
      <c r="M1157" s="16">
        <v>10000</v>
      </c>
      <c r="N1157" s="16">
        <v>10000</v>
      </c>
      <c r="O1157" s="16">
        <v>30</v>
      </c>
      <c r="P1157" s="16" t="b">
        <v>1</v>
      </c>
      <c r="Q1157" s="16">
        <v>0</v>
      </c>
      <c r="R1157" s="16" t="b">
        <v>0</v>
      </c>
      <c r="S1157" s="16">
        <v>101.000000000008</v>
      </c>
      <c r="T1157" s="16" t="s">
        <v>59</v>
      </c>
      <c r="U1157" s="18">
        <v>1252</v>
      </c>
      <c r="V1157" s="16">
        <v>1903</v>
      </c>
      <c r="W1157" s="22">
        <v>1.07</v>
      </c>
    </row>
    <row r="1158" spans="1:23" x14ac:dyDescent="0.3">
      <c r="A1158" s="19">
        <v>1156</v>
      </c>
      <c r="B1158" s="16" t="s">
        <v>56</v>
      </c>
      <c r="C1158" s="17" t="s">
        <v>130</v>
      </c>
      <c r="E1158" s="16">
        <f t="shared" si="253"/>
        <v>3127298133.6298065</v>
      </c>
      <c r="F1158" s="16">
        <v>5</v>
      </c>
      <c r="G1158" s="22">
        <f t="shared" si="254"/>
        <v>4.8690041277219804E+24</v>
      </c>
      <c r="H1158" s="22">
        <f t="shared" si="251"/>
        <v>3644836.6881036586</v>
      </c>
      <c r="I1158" s="22">
        <f t="shared" si="252"/>
        <v>4.1955008758403502E+18</v>
      </c>
      <c r="J1158" s="16">
        <v>1</v>
      </c>
      <c r="K1158" s="16">
        <v>11</v>
      </c>
      <c r="L1158" s="16">
        <v>5</v>
      </c>
      <c r="M1158" s="16">
        <v>10000</v>
      </c>
      <c r="N1158" s="16">
        <v>10000</v>
      </c>
      <c r="O1158" s="16">
        <v>30</v>
      </c>
      <c r="P1158" s="16" t="b">
        <v>1</v>
      </c>
      <c r="Q1158" s="16">
        <v>0</v>
      </c>
      <c r="R1158" s="16" t="b">
        <v>0</v>
      </c>
      <c r="S1158" s="16">
        <v>101.000000000008</v>
      </c>
      <c r="T1158" s="16" t="s">
        <v>59</v>
      </c>
      <c r="U1158" s="18">
        <v>1253</v>
      </c>
      <c r="V1158" s="16">
        <v>1905</v>
      </c>
      <c r="W1158" s="22">
        <v>1.07</v>
      </c>
    </row>
    <row r="1159" spans="1:23" x14ac:dyDescent="0.3">
      <c r="A1159" s="15">
        <v>1157</v>
      </c>
      <c r="B1159" s="16" t="s">
        <v>56</v>
      </c>
      <c r="C1159" s="17" t="s">
        <v>130</v>
      </c>
      <c r="E1159" s="16">
        <f t="shared" si="253"/>
        <v>3135692106.534759</v>
      </c>
      <c r="F1159" s="16">
        <v>5</v>
      </c>
      <c r="G1159" s="22">
        <f t="shared" si="254"/>
        <v>4.9030562213328314E+24</v>
      </c>
      <c r="H1159" s="22">
        <f t="shared" si="251"/>
        <v>3651530.2318916377</v>
      </c>
      <c r="I1159" s="22">
        <f t="shared" si="252"/>
        <v>4.2176157166594309E+18</v>
      </c>
      <c r="J1159" s="16">
        <v>1</v>
      </c>
      <c r="K1159" s="16">
        <v>11</v>
      </c>
      <c r="L1159" s="16">
        <v>5</v>
      </c>
      <c r="M1159" s="16">
        <v>10000</v>
      </c>
      <c r="N1159" s="16">
        <v>10000</v>
      </c>
      <c r="O1159" s="16">
        <v>30</v>
      </c>
      <c r="P1159" s="16" t="b">
        <v>1</v>
      </c>
      <c r="Q1159" s="16">
        <v>0</v>
      </c>
      <c r="R1159" s="16" t="b">
        <v>0</v>
      </c>
      <c r="S1159" s="16">
        <v>101.000000000008</v>
      </c>
      <c r="T1159" s="16" t="s">
        <v>59</v>
      </c>
      <c r="U1159" s="18">
        <v>1254</v>
      </c>
      <c r="V1159" s="16">
        <v>1907</v>
      </c>
      <c r="W1159" s="22">
        <v>1.07</v>
      </c>
    </row>
    <row r="1160" spans="1:23" x14ac:dyDescent="0.3">
      <c r="A1160" s="19">
        <v>1158</v>
      </c>
      <c r="B1160" s="16" t="s">
        <v>56</v>
      </c>
      <c r="C1160" s="17" t="s">
        <v>130</v>
      </c>
      <c r="E1160" s="16">
        <f t="shared" si="253"/>
        <v>3144101328.6616855</v>
      </c>
      <c r="F1160" s="16">
        <v>5</v>
      </c>
      <c r="G1160" s="22">
        <f t="shared" si="254"/>
        <v>4.9373167355845888E+24</v>
      </c>
      <c r="H1160" s="22">
        <f t="shared" si="251"/>
        <v>3658230.3248349605</v>
      </c>
      <c r="I1160" s="22">
        <f t="shared" si="252"/>
        <v>4.2398278697941775E+18</v>
      </c>
      <c r="J1160" s="16">
        <v>1</v>
      </c>
      <c r="K1160" s="16">
        <v>11</v>
      </c>
      <c r="L1160" s="16">
        <v>5</v>
      </c>
      <c r="M1160" s="16">
        <v>10000</v>
      </c>
      <c r="N1160" s="16">
        <v>10000</v>
      </c>
      <c r="O1160" s="16">
        <v>30</v>
      </c>
      <c r="P1160" s="16" t="b">
        <v>1</v>
      </c>
      <c r="Q1160" s="16">
        <v>0</v>
      </c>
      <c r="R1160" s="16" t="b">
        <v>0</v>
      </c>
      <c r="S1160" s="16">
        <v>101.000000000008</v>
      </c>
      <c r="T1160" s="16" t="s">
        <v>59</v>
      </c>
      <c r="U1160" s="18">
        <v>1255</v>
      </c>
      <c r="V1160" s="16">
        <v>1909</v>
      </c>
      <c r="W1160" s="22">
        <v>1.07</v>
      </c>
    </row>
    <row r="1161" spans="1:23" x14ac:dyDescent="0.3">
      <c r="A1161" s="15">
        <v>1159</v>
      </c>
      <c r="B1161" s="16" t="s">
        <v>56</v>
      </c>
      <c r="C1161" s="17" t="s">
        <v>130</v>
      </c>
      <c r="E1161" s="12">
        <f t="shared" si="253"/>
        <v>3152525814.509191</v>
      </c>
      <c r="F1161" s="16">
        <v>5</v>
      </c>
      <c r="G1161" s="22">
        <f t="shared" si="254"/>
        <v>4.9717867645079223E+24</v>
      </c>
      <c r="H1161" s="22">
        <f t="shared" si="251"/>
        <v>3664936.9677257952</v>
      </c>
      <c r="I1161" s="22">
        <f t="shared" si="252"/>
        <v>4.2621376788599373E+18</v>
      </c>
      <c r="J1161" s="16">
        <v>1</v>
      </c>
      <c r="K1161" s="16">
        <v>11</v>
      </c>
      <c r="L1161" s="16">
        <v>5</v>
      </c>
      <c r="M1161" s="16">
        <v>10000</v>
      </c>
      <c r="N1161" s="16">
        <v>10000</v>
      </c>
      <c r="O1161" s="16">
        <v>30</v>
      </c>
      <c r="P1161" s="16" t="b">
        <v>1</v>
      </c>
      <c r="Q1161" s="16">
        <v>0</v>
      </c>
      <c r="R1161" s="16" t="b">
        <v>0</v>
      </c>
      <c r="S1161" s="16">
        <v>101.000000000008</v>
      </c>
      <c r="T1161" s="16" t="s">
        <v>59</v>
      </c>
      <c r="U1161" s="18">
        <v>1256</v>
      </c>
      <c r="V1161" s="16">
        <v>1911</v>
      </c>
      <c r="W1161" s="22">
        <v>1.07</v>
      </c>
    </row>
    <row r="1162" spans="1:23" x14ac:dyDescent="0.3">
      <c r="A1162" s="19">
        <v>1160</v>
      </c>
      <c r="B1162" s="16" t="s">
        <v>56</v>
      </c>
      <c r="C1162" s="17" t="s">
        <v>130</v>
      </c>
      <c r="E1162" s="16">
        <f t="shared" si="253"/>
        <v>3160965578.5771155</v>
      </c>
      <c r="F1162" s="16">
        <v>5</v>
      </c>
      <c r="G1162" s="22">
        <f t="shared" si="254"/>
        <v>5.0064674069242628E+24</v>
      </c>
      <c r="H1162" s="22">
        <f t="shared" si="251"/>
        <v>3671650.1613557274</v>
      </c>
      <c r="I1162" s="22">
        <f t="shared" si="252"/>
        <v>4.2845454883870653E+18</v>
      </c>
      <c r="J1162" s="16">
        <v>1</v>
      </c>
      <c r="K1162" s="16">
        <v>11</v>
      </c>
      <c r="L1162" s="16">
        <v>5</v>
      </c>
      <c r="M1162" s="16">
        <v>10000</v>
      </c>
      <c r="N1162" s="16">
        <v>10000</v>
      </c>
      <c r="O1162" s="16">
        <v>30</v>
      </c>
      <c r="P1162" s="16" t="b">
        <v>1</v>
      </c>
      <c r="Q1162" s="16">
        <v>0</v>
      </c>
      <c r="R1162" s="16" t="b">
        <v>0</v>
      </c>
      <c r="S1162" s="16">
        <v>101.000000000008</v>
      </c>
      <c r="T1162" s="16" t="s">
        <v>59</v>
      </c>
      <c r="U1162" s="18">
        <v>1257</v>
      </c>
      <c r="V1162" s="16">
        <v>1913</v>
      </c>
      <c r="W1162" s="22">
        <v>1.07</v>
      </c>
    </row>
    <row r="1163" spans="1:23" x14ac:dyDescent="0.3">
      <c r="A1163" s="19">
        <v>1161</v>
      </c>
      <c r="B1163" s="16" t="s">
        <v>56</v>
      </c>
      <c r="C1163" s="17" t="s">
        <v>130</v>
      </c>
      <c r="E1163" s="12">
        <f t="shared" si="253"/>
        <v>3169420635.3665223</v>
      </c>
      <c r="F1163" s="16">
        <v>5</v>
      </c>
      <c r="G1163" s="22">
        <f>A1163^8.07+A1163^4+100*A1163+100</f>
        <v>5.4099844061672318E+24</v>
      </c>
      <c r="H1163" s="22">
        <f t="shared" si="251"/>
        <v>3678369.9065157417</v>
      </c>
      <c r="I1163" s="22">
        <f t="shared" si="252"/>
        <v>4.3070516438227492E+18</v>
      </c>
      <c r="J1163" s="16">
        <v>1</v>
      </c>
      <c r="K1163" s="16">
        <v>11</v>
      </c>
      <c r="L1163" s="16">
        <v>5</v>
      </c>
      <c r="M1163" s="16">
        <v>10000</v>
      </c>
      <c r="N1163" s="16">
        <v>10000</v>
      </c>
      <c r="O1163" s="16">
        <v>30</v>
      </c>
      <c r="P1163" s="16" t="b">
        <v>1</v>
      </c>
      <c r="Q1163" s="16">
        <v>0</v>
      </c>
      <c r="R1163" s="16" t="b">
        <v>0</v>
      </c>
      <c r="S1163" s="16">
        <v>101.000000000008</v>
      </c>
      <c r="T1163" s="16" t="s">
        <v>59</v>
      </c>
      <c r="U1163" s="18">
        <v>1258</v>
      </c>
      <c r="V1163" s="16">
        <v>1915</v>
      </c>
      <c r="W1163" s="22">
        <v>1.07</v>
      </c>
    </row>
    <row r="1164" spans="1:23" x14ac:dyDescent="0.3">
      <c r="A1164" s="15">
        <v>1162</v>
      </c>
      <c r="B1164" s="16" t="s">
        <v>56</v>
      </c>
      <c r="C1164" s="17" t="s">
        <v>130</v>
      </c>
      <c r="E1164" s="16">
        <f t="shared" si="253"/>
        <v>3177890999.3797975</v>
      </c>
      <c r="F1164" s="16">
        <v>5</v>
      </c>
      <c r="G1164" s="22">
        <f t="shared" ref="G1164:G1172" si="255">A1164^8.07+A1164^4+100*A1164+100</f>
        <v>5.4477033874092239E+24</v>
      </c>
      <c r="H1164" s="22">
        <f t="shared" si="251"/>
        <v>3685096.2039962569</v>
      </c>
      <c r="I1164" s="22">
        <f t="shared" si="252"/>
        <v>4.3296564915326321E+18</v>
      </c>
      <c r="J1164" s="16">
        <v>1</v>
      </c>
      <c r="K1164" s="16">
        <v>11</v>
      </c>
      <c r="L1164" s="16">
        <v>5</v>
      </c>
      <c r="M1164" s="16">
        <v>10000</v>
      </c>
      <c r="N1164" s="16">
        <v>10000</v>
      </c>
      <c r="O1164" s="16">
        <v>30</v>
      </c>
      <c r="P1164" s="16" t="b">
        <v>1</v>
      </c>
      <c r="Q1164" s="16">
        <v>0</v>
      </c>
      <c r="R1164" s="16" t="b">
        <v>0</v>
      </c>
      <c r="S1164" s="16">
        <v>101.000000000008</v>
      </c>
      <c r="T1164" s="16" t="s">
        <v>59</v>
      </c>
      <c r="U1164" s="18">
        <v>1259</v>
      </c>
      <c r="V1164" s="16">
        <v>1917</v>
      </c>
      <c r="W1164" s="22">
        <v>1.07</v>
      </c>
    </row>
    <row r="1165" spans="1:23" x14ac:dyDescent="0.3">
      <c r="A1165" s="19">
        <v>1163</v>
      </c>
      <c r="B1165" s="16" t="s">
        <v>56</v>
      </c>
      <c r="C1165" s="17" t="s">
        <v>130</v>
      </c>
      <c r="E1165" s="16">
        <f t="shared" si="253"/>
        <v>3186376685.1205044</v>
      </c>
      <c r="F1165" s="16">
        <v>5</v>
      </c>
      <c r="G1165" s="22">
        <f t="shared" si="255"/>
        <v>5.4856525631659323E+24</v>
      </c>
      <c r="H1165" s="22">
        <f t="shared" si="251"/>
        <v>3691829.0545871025</v>
      </c>
      <c r="I1165" s="22">
        <f t="shared" si="252"/>
        <v>4.3523603788024699E+18</v>
      </c>
      <c r="J1165" s="16">
        <v>1</v>
      </c>
      <c r="K1165" s="16">
        <v>11</v>
      </c>
      <c r="L1165" s="16">
        <v>5</v>
      </c>
      <c r="M1165" s="16">
        <v>10000</v>
      </c>
      <c r="N1165" s="16">
        <v>10000</v>
      </c>
      <c r="O1165" s="16">
        <v>30</v>
      </c>
      <c r="P1165" s="16" t="b">
        <v>1</v>
      </c>
      <c r="Q1165" s="16">
        <v>0</v>
      </c>
      <c r="R1165" s="16" t="b">
        <v>0</v>
      </c>
      <c r="S1165" s="16">
        <v>101.000000000008</v>
      </c>
      <c r="T1165" s="16" t="s">
        <v>59</v>
      </c>
      <c r="U1165" s="18">
        <v>1260</v>
      </c>
      <c r="V1165" s="16">
        <v>1919</v>
      </c>
      <c r="W1165" s="22">
        <v>1.07</v>
      </c>
    </row>
    <row r="1166" spans="1:23" x14ac:dyDescent="0.3">
      <c r="A1166" s="15">
        <v>1164</v>
      </c>
      <c r="B1166" s="16" t="s">
        <v>56</v>
      </c>
      <c r="C1166" s="17" t="s">
        <v>130</v>
      </c>
      <c r="E1166" s="16">
        <f t="shared" si="253"/>
        <v>3194877707.0934939</v>
      </c>
      <c r="F1166" s="16">
        <v>5</v>
      </c>
      <c r="G1166" s="22">
        <f t="shared" si="255"/>
        <v>5.5238331385420701E+24</v>
      </c>
      <c r="H1166" s="22">
        <f t="shared" si="251"/>
        <v>3698568.4590774961</v>
      </c>
      <c r="I1166" s="22">
        <f t="shared" si="252"/>
        <v>4.3751636538396349E+18</v>
      </c>
      <c r="J1166" s="16">
        <v>1</v>
      </c>
      <c r="K1166" s="16">
        <v>11</v>
      </c>
      <c r="L1166" s="16">
        <v>5</v>
      </c>
      <c r="M1166" s="16">
        <v>10000</v>
      </c>
      <c r="N1166" s="16">
        <v>10000</v>
      </c>
      <c r="O1166" s="16">
        <v>30</v>
      </c>
      <c r="P1166" s="16" t="b">
        <v>1</v>
      </c>
      <c r="Q1166" s="16">
        <v>0</v>
      </c>
      <c r="R1166" s="16" t="b">
        <v>0</v>
      </c>
      <c r="S1166" s="16">
        <v>101.000000000008</v>
      </c>
      <c r="T1166" s="16" t="s">
        <v>59</v>
      </c>
      <c r="U1166" s="18">
        <v>1261</v>
      </c>
      <c r="V1166" s="16">
        <v>1921</v>
      </c>
      <c r="W1166" s="22">
        <v>1.07</v>
      </c>
    </row>
    <row r="1167" spans="1:23" x14ac:dyDescent="0.3">
      <c r="A1167" s="19">
        <v>1165</v>
      </c>
      <c r="B1167" s="16" t="s">
        <v>56</v>
      </c>
      <c r="C1167" s="17" t="s">
        <v>130</v>
      </c>
      <c r="E1167" s="16">
        <f t="shared" si="253"/>
        <v>3203394079.804852</v>
      </c>
      <c r="F1167" s="16">
        <v>5</v>
      </c>
      <c r="G1167" s="22">
        <f t="shared" si="255"/>
        <v>5.5622463239074036E+24</v>
      </c>
      <c r="H1167" s="22">
        <f t="shared" si="251"/>
        <v>3705314.4182561166</v>
      </c>
      <c r="I1167" s="22">
        <f t="shared" si="252"/>
        <v>4.39806666577502E+18</v>
      </c>
      <c r="J1167" s="16">
        <v>1</v>
      </c>
      <c r="K1167" s="16">
        <v>11</v>
      </c>
      <c r="L1167" s="16">
        <v>5</v>
      </c>
      <c r="M1167" s="16">
        <v>10000</v>
      </c>
      <c r="N1167" s="16">
        <v>10000</v>
      </c>
      <c r="O1167" s="16">
        <v>30</v>
      </c>
      <c r="P1167" s="16" t="b">
        <v>1</v>
      </c>
      <c r="Q1167" s="16">
        <v>0</v>
      </c>
      <c r="R1167" s="16" t="b">
        <v>0</v>
      </c>
      <c r="S1167" s="16">
        <v>101.000000000008</v>
      </c>
      <c r="T1167" s="16" t="s">
        <v>59</v>
      </c>
      <c r="U1167" s="18">
        <v>1262</v>
      </c>
      <c r="V1167" s="16">
        <v>1923</v>
      </c>
      <c r="W1167" s="22">
        <v>1.07</v>
      </c>
    </row>
    <row r="1168" spans="1:23" x14ac:dyDescent="0.3">
      <c r="A1168" s="19">
        <v>1166</v>
      </c>
      <c r="B1168" s="16" t="s">
        <v>56</v>
      </c>
      <c r="C1168" s="17" t="s">
        <v>130</v>
      </c>
      <c r="E1168" s="16">
        <f t="shared" si="253"/>
        <v>3211925817.7619214</v>
      </c>
      <c r="F1168" s="16">
        <v>5</v>
      </c>
      <c r="G1168" s="22">
        <f t="shared" si="255"/>
        <v>5.6008933349150887E+24</v>
      </c>
      <c r="H1168" s="22">
        <f t="shared" si="251"/>
        <v>3712066.9329110268</v>
      </c>
      <c r="I1168" s="22">
        <f t="shared" si="252"/>
        <v>4.4210697646645535E+18</v>
      </c>
      <c r="J1168" s="16">
        <v>1</v>
      </c>
      <c r="K1168" s="16">
        <v>11</v>
      </c>
      <c r="L1168" s="16">
        <v>5</v>
      </c>
      <c r="M1168" s="16">
        <v>10000</v>
      </c>
      <c r="N1168" s="16">
        <v>10000</v>
      </c>
      <c r="O1168" s="16">
        <v>30</v>
      </c>
      <c r="P1168" s="16" t="b">
        <v>1</v>
      </c>
      <c r="Q1168" s="16">
        <v>0</v>
      </c>
      <c r="R1168" s="16" t="b">
        <v>0</v>
      </c>
      <c r="S1168" s="16">
        <v>101.000000000008</v>
      </c>
      <c r="T1168" s="16" t="s">
        <v>59</v>
      </c>
      <c r="U1168" s="18">
        <v>1263</v>
      </c>
      <c r="V1168" s="16">
        <v>1925</v>
      </c>
      <c r="W1168" s="22">
        <v>1.07</v>
      </c>
    </row>
    <row r="1169" spans="1:23" x14ac:dyDescent="0.3">
      <c r="A1169" s="15">
        <v>1167</v>
      </c>
      <c r="B1169" s="16" t="s">
        <v>56</v>
      </c>
      <c r="C1169" s="17" t="s">
        <v>130</v>
      </c>
      <c r="E1169" s="16">
        <f t="shared" si="253"/>
        <v>3220472935.4732685</v>
      </c>
      <c r="F1169" s="16">
        <v>5</v>
      </c>
      <c r="G1169" s="22">
        <f t="shared" si="255"/>
        <v>5.6397753925202659E+24</v>
      </c>
      <c r="H1169" s="22">
        <f t="shared" si="251"/>
        <v>3718826.00382972</v>
      </c>
      <c r="I1169" s="22">
        <f t="shared" si="252"/>
        <v>4.4441733014907346E+18</v>
      </c>
      <c r="J1169" s="16">
        <v>1</v>
      </c>
      <c r="K1169" s="16">
        <v>11</v>
      </c>
      <c r="L1169" s="16">
        <v>5</v>
      </c>
      <c r="M1169" s="16">
        <v>10000</v>
      </c>
      <c r="N1169" s="16">
        <v>10000</v>
      </c>
      <c r="O1169" s="16">
        <v>30</v>
      </c>
      <c r="P1169" s="16" t="b">
        <v>1</v>
      </c>
      <c r="Q1169" s="16">
        <v>0</v>
      </c>
      <c r="R1169" s="16" t="b">
        <v>0</v>
      </c>
      <c r="S1169" s="16">
        <v>101.000000000008</v>
      </c>
      <c r="T1169" s="16" t="s">
        <v>59</v>
      </c>
      <c r="U1169" s="18">
        <v>1264</v>
      </c>
      <c r="V1169" s="16">
        <v>1927</v>
      </c>
      <c r="W1169" s="22">
        <v>1.07</v>
      </c>
    </row>
    <row r="1170" spans="1:23" x14ac:dyDescent="0.3">
      <c r="A1170" s="19">
        <v>1168</v>
      </c>
      <c r="B1170" s="16" t="s">
        <v>56</v>
      </c>
      <c r="C1170" s="17" t="s">
        <v>130</v>
      </c>
      <c r="E1170" s="12">
        <f t="shared" si="253"/>
        <v>3229035447.4487205</v>
      </c>
      <c r="F1170" s="16">
        <v>5</v>
      </c>
      <c r="G1170" s="22">
        <f t="shared" si="255"/>
        <v>5.6788937229986524E+24</v>
      </c>
      <c r="H1170" s="22">
        <f t="shared" si="251"/>
        <v>3725591.6317991065</v>
      </c>
      <c r="I1170" s="22">
        <f t="shared" si="252"/>
        <v>4.4673776281645583E+18</v>
      </c>
      <c r="J1170" s="16">
        <v>1</v>
      </c>
      <c r="K1170" s="16">
        <v>11</v>
      </c>
      <c r="L1170" s="16">
        <v>5</v>
      </c>
      <c r="M1170" s="16">
        <v>10000</v>
      </c>
      <c r="N1170" s="16">
        <v>10000</v>
      </c>
      <c r="O1170" s="16">
        <v>30</v>
      </c>
      <c r="P1170" s="16" t="b">
        <v>1</v>
      </c>
      <c r="Q1170" s="16">
        <v>0</v>
      </c>
      <c r="R1170" s="16" t="b">
        <v>0</v>
      </c>
      <c r="S1170" s="16">
        <v>101.000000000008</v>
      </c>
      <c r="T1170" s="16" t="s">
        <v>59</v>
      </c>
      <c r="U1170" s="18">
        <v>1265</v>
      </c>
      <c r="V1170" s="16">
        <v>1929</v>
      </c>
      <c r="W1170" s="22">
        <v>1.07</v>
      </c>
    </row>
    <row r="1171" spans="1:23" x14ac:dyDescent="0.3">
      <c r="A1171" s="15">
        <v>1169</v>
      </c>
      <c r="B1171" s="16" t="s">
        <v>56</v>
      </c>
      <c r="C1171" s="17" t="s">
        <v>130</v>
      </c>
      <c r="E1171" s="16">
        <f t="shared" si="253"/>
        <v>3237613368.1993461</v>
      </c>
      <c r="F1171" s="16">
        <v>5</v>
      </c>
      <c r="G1171" s="22">
        <f t="shared" si="255"/>
        <v>5.7182495579649165E+24</v>
      </c>
      <c r="H1171" s="22">
        <f t="shared" si="251"/>
        <v>3732363.8176055183</v>
      </c>
      <c r="I1171" s="22">
        <f t="shared" si="252"/>
        <v>4.4906830975269018E+18</v>
      </c>
      <c r="J1171" s="16">
        <v>1</v>
      </c>
      <c r="K1171" s="16">
        <v>11</v>
      </c>
      <c r="L1171" s="16">
        <v>5</v>
      </c>
      <c r="M1171" s="16">
        <v>10000</v>
      </c>
      <c r="N1171" s="16">
        <v>10000</v>
      </c>
      <c r="O1171" s="16">
        <v>30</v>
      </c>
      <c r="P1171" s="16" t="b">
        <v>1</v>
      </c>
      <c r="Q1171" s="16">
        <v>0</v>
      </c>
      <c r="R1171" s="16" t="b">
        <v>0</v>
      </c>
      <c r="S1171" s="16">
        <v>101.000000000008</v>
      </c>
      <c r="T1171" s="16" t="s">
        <v>59</v>
      </c>
      <c r="U1171" s="18">
        <v>1266</v>
      </c>
      <c r="V1171" s="16">
        <v>1931</v>
      </c>
      <c r="W1171" s="22">
        <v>1.07</v>
      </c>
    </row>
    <row r="1172" spans="1:23" x14ac:dyDescent="0.3">
      <c r="A1172" s="19">
        <v>1170</v>
      </c>
      <c r="B1172" s="16" t="s">
        <v>56</v>
      </c>
      <c r="C1172" s="17" t="s">
        <v>130</v>
      </c>
      <c r="E1172" s="12">
        <f t="shared" si="253"/>
        <v>3246206712.2374673</v>
      </c>
      <c r="F1172" s="16">
        <v>5</v>
      </c>
      <c r="G1172" s="22">
        <f t="shared" si="255"/>
        <v>5.7578441343917855E+24</v>
      </c>
      <c r="H1172" s="22">
        <f t="shared" si="251"/>
        <v>3739142.562034714</v>
      </c>
      <c r="I1172" s="22">
        <f t="shared" si="252"/>
        <v>4.5140900633504215E+18</v>
      </c>
      <c r="J1172" s="16">
        <v>1</v>
      </c>
      <c r="K1172" s="16">
        <v>11</v>
      </c>
      <c r="L1172" s="16">
        <v>5</v>
      </c>
      <c r="M1172" s="16">
        <v>10000</v>
      </c>
      <c r="N1172" s="16">
        <v>10000</v>
      </c>
      <c r="O1172" s="16">
        <v>30</v>
      </c>
      <c r="P1172" s="16" t="b">
        <v>1</v>
      </c>
      <c r="Q1172" s="16">
        <v>0</v>
      </c>
      <c r="R1172" s="16" t="b">
        <v>0</v>
      </c>
      <c r="S1172" s="16">
        <v>101.000000000008</v>
      </c>
      <c r="T1172" s="16" t="s">
        <v>59</v>
      </c>
      <c r="U1172" s="18">
        <v>1267</v>
      </c>
      <c r="V1172" s="16">
        <v>1933</v>
      </c>
      <c r="W1172" s="22">
        <v>1.07</v>
      </c>
    </row>
    <row r="1173" spans="1:23" x14ac:dyDescent="0.3">
      <c r="A1173" s="19">
        <v>1171</v>
      </c>
      <c r="B1173" s="16" t="s">
        <v>56</v>
      </c>
      <c r="C1173" s="17" t="s">
        <v>130</v>
      </c>
      <c r="E1173" s="16">
        <f t="shared" si="253"/>
        <v>3254815494.0766201</v>
      </c>
      <c r="F1173" s="16">
        <v>5</v>
      </c>
      <c r="G1173" s="22">
        <f>A1173^8.08+A1173^4+100*A1173+100</f>
        <v>6.2221390479308731E+24</v>
      </c>
      <c r="H1173" s="22">
        <f t="shared" si="251"/>
        <v>3745927.8658718527</v>
      </c>
      <c r="I1173" s="22">
        <f t="shared" si="252"/>
        <v>4.5375988803409777E+18</v>
      </c>
      <c r="J1173" s="16">
        <v>1</v>
      </c>
      <c r="K1173" s="16">
        <v>11</v>
      </c>
      <c r="L1173" s="16">
        <v>5</v>
      </c>
      <c r="M1173" s="16">
        <v>10000</v>
      </c>
      <c r="N1173" s="16">
        <v>10000</v>
      </c>
      <c r="O1173" s="16">
        <v>30</v>
      </c>
      <c r="P1173" s="16" t="b">
        <v>1</v>
      </c>
      <c r="Q1173" s="16">
        <v>0</v>
      </c>
      <c r="R1173" s="16" t="b">
        <v>0</v>
      </c>
      <c r="S1173" s="16">
        <v>101.000000000008</v>
      </c>
      <c r="T1173" s="16" t="s">
        <v>59</v>
      </c>
      <c r="U1173" s="18">
        <v>1268</v>
      </c>
      <c r="V1173" s="16">
        <v>1935</v>
      </c>
      <c r="W1173" s="22">
        <v>1.07</v>
      </c>
    </row>
    <row r="1174" spans="1:23" x14ac:dyDescent="0.3">
      <c r="A1174" s="15">
        <v>1172</v>
      </c>
      <c r="B1174" s="16" t="s">
        <v>56</v>
      </c>
      <c r="C1174" s="17" t="s">
        <v>130</v>
      </c>
      <c r="E1174" s="16">
        <f t="shared" si="253"/>
        <v>3263439728.2315898</v>
      </c>
      <c r="F1174" s="16">
        <v>5</v>
      </c>
      <c r="G1174" s="22">
        <f t="shared" ref="G1174:G1182" si="256">A1174^8.08+A1174^4+100*A1174+100</f>
        <v>6.2652023533815627E+24</v>
      </c>
      <c r="H1174" s="22">
        <f t="shared" si="251"/>
        <v>3752719.7299015503</v>
      </c>
      <c r="I1174" s="22">
        <f t="shared" si="252"/>
        <v>4.5612099041395052E+18</v>
      </c>
      <c r="J1174" s="16">
        <v>1</v>
      </c>
      <c r="K1174" s="16">
        <v>11</v>
      </c>
      <c r="L1174" s="16">
        <v>5</v>
      </c>
      <c r="M1174" s="16">
        <v>10000</v>
      </c>
      <c r="N1174" s="16">
        <v>10000</v>
      </c>
      <c r="O1174" s="16">
        <v>30</v>
      </c>
      <c r="P1174" s="16" t="b">
        <v>1</v>
      </c>
      <c r="Q1174" s="16">
        <v>0</v>
      </c>
      <c r="R1174" s="16" t="b">
        <v>0</v>
      </c>
      <c r="S1174" s="16">
        <v>101.000000000008</v>
      </c>
      <c r="T1174" s="16" t="s">
        <v>59</v>
      </c>
      <c r="U1174" s="18">
        <v>1269</v>
      </c>
      <c r="V1174" s="16">
        <v>1937</v>
      </c>
      <c r="W1174" s="22">
        <v>1.07</v>
      </c>
    </row>
    <row r="1175" spans="1:23" x14ac:dyDescent="0.3">
      <c r="A1175" s="19">
        <v>1173</v>
      </c>
      <c r="B1175" s="16" t="s">
        <v>56</v>
      </c>
      <c r="C1175" s="17" t="s">
        <v>130</v>
      </c>
      <c r="E1175" s="16">
        <f t="shared" si="253"/>
        <v>3272079429.2184415</v>
      </c>
      <c r="F1175" s="16">
        <v>5</v>
      </c>
      <c r="G1175" s="22">
        <f t="shared" si="256"/>
        <v>6.3085265896115726E+24</v>
      </c>
      <c r="H1175" s="22">
        <f t="shared" si="251"/>
        <v>3759518.1549078305</v>
      </c>
      <c r="I1175" s="22">
        <f t="shared" si="252"/>
        <v>4.5849234913236055E+18</v>
      </c>
      <c r="J1175" s="16">
        <v>1</v>
      </c>
      <c r="K1175" s="16">
        <v>11</v>
      </c>
      <c r="L1175" s="16">
        <v>5</v>
      </c>
      <c r="M1175" s="16">
        <v>10000</v>
      </c>
      <c r="N1175" s="16">
        <v>10000</v>
      </c>
      <c r="O1175" s="16">
        <v>30</v>
      </c>
      <c r="P1175" s="16" t="b">
        <v>1</v>
      </c>
      <c r="Q1175" s="16">
        <v>0</v>
      </c>
      <c r="R1175" s="16" t="b">
        <v>0</v>
      </c>
      <c r="S1175" s="16">
        <v>101.000000000008</v>
      </c>
      <c r="T1175" s="16" t="s">
        <v>59</v>
      </c>
      <c r="U1175" s="18">
        <v>1270</v>
      </c>
      <c r="V1175" s="16">
        <v>1939</v>
      </c>
      <c r="W1175" s="22">
        <v>1.07</v>
      </c>
    </row>
    <row r="1176" spans="1:23" x14ac:dyDescent="0.3">
      <c r="A1176" s="15">
        <v>1174</v>
      </c>
      <c r="B1176" s="16" t="s">
        <v>56</v>
      </c>
      <c r="C1176" s="17" t="s">
        <v>130</v>
      </c>
      <c r="E1176" s="16">
        <f t="shared" si="253"/>
        <v>3280734611.5544071</v>
      </c>
      <c r="F1176" s="16">
        <v>5</v>
      </c>
      <c r="G1176" s="22">
        <f t="shared" si="256"/>
        <v>6.3521131131910723E+24</v>
      </c>
      <c r="H1176" s="22">
        <f t="shared" si="251"/>
        <v>3766323.1416741223</v>
      </c>
      <c r="I1176" s="22">
        <f t="shared" si="252"/>
        <v>4.608739999409066E+18</v>
      </c>
      <c r="J1176" s="16">
        <v>1</v>
      </c>
      <c r="K1176" s="16">
        <v>11</v>
      </c>
      <c r="L1176" s="16">
        <v>5</v>
      </c>
      <c r="M1176" s="16">
        <v>10000</v>
      </c>
      <c r="N1176" s="16">
        <v>10000</v>
      </c>
      <c r="O1176" s="16">
        <v>30</v>
      </c>
      <c r="P1176" s="16" t="b">
        <v>1</v>
      </c>
      <c r="Q1176" s="16">
        <v>0</v>
      </c>
      <c r="R1176" s="16" t="b">
        <v>0</v>
      </c>
      <c r="S1176" s="16">
        <v>101.000000000008</v>
      </c>
      <c r="T1176" s="16" t="s">
        <v>59</v>
      </c>
      <c r="U1176" s="18">
        <v>1271</v>
      </c>
      <c r="V1176" s="16">
        <v>1941</v>
      </c>
      <c r="W1176" s="22">
        <v>1.07</v>
      </c>
    </row>
    <row r="1177" spans="1:23" x14ac:dyDescent="0.3">
      <c r="A1177" s="19">
        <v>1175</v>
      </c>
      <c r="B1177" s="16" t="s">
        <v>56</v>
      </c>
      <c r="C1177" s="17" t="s">
        <v>130</v>
      </c>
      <c r="E1177" s="16">
        <f t="shared" si="253"/>
        <v>3289405289.758008</v>
      </c>
      <c r="F1177" s="16">
        <v>5</v>
      </c>
      <c r="G1177" s="22">
        <f t="shared" si="256"/>
        <v>6.3959632865781905E+24</v>
      </c>
      <c r="H1177" s="22">
        <f t="shared" si="251"/>
        <v>3773134.6909833122</v>
      </c>
      <c r="I1177" s="22">
        <f t="shared" si="252"/>
        <v>4.6326597868518134E+18</v>
      </c>
      <c r="J1177" s="16">
        <v>1</v>
      </c>
      <c r="K1177" s="16">
        <v>11</v>
      </c>
      <c r="L1177" s="16">
        <v>5</v>
      </c>
      <c r="M1177" s="16">
        <v>10000</v>
      </c>
      <c r="N1177" s="16">
        <v>10000</v>
      </c>
      <c r="O1177" s="16">
        <v>30</v>
      </c>
      <c r="P1177" s="16" t="b">
        <v>1</v>
      </c>
      <c r="Q1177" s="16">
        <v>0</v>
      </c>
      <c r="R1177" s="16" t="b">
        <v>0</v>
      </c>
      <c r="S1177" s="16">
        <v>101.000000000008</v>
      </c>
      <c r="T1177" s="16" t="s">
        <v>59</v>
      </c>
      <c r="U1177" s="18">
        <v>1272</v>
      </c>
      <c r="V1177" s="16">
        <v>1943</v>
      </c>
      <c r="W1177" s="22">
        <v>1.07</v>
      </c>
    </row>
    <row r="1178" spans="1:23" x14ac:dyDescent="0.3">
      <c r="A1178" s="19">
        <v>1176</v>
      </c>
      <c r="B1178" s="16" t="s">
        <v>56</v>
      </c>
      <c r="C1178" s="17" t="s">
        <v>130</v>
      </c>
      <c r="E1178" s="16">
        <f t="shared" si="253"/>
        <v>3298091478.3489904</v>
      </c>
      <c r="F1178" s="16">
        <v>5</v>
      </c>
      <c r="G1178" s="22">
        <f t="shared" si="256"/>
        <v>6.4400784781391523E+24</v>
      </c>
      <c r="H1178" s="22">
        <f t="shared" si="251"/>
        <v>3779952.8036176902</v>
      </c>
      <c r="I1178" s="22">
        <f t="shared" si="252"/>
        <v>4.6566832130492805E+18</v>
      </c>
      <c r="J1178" s="16">
        <v>1</v>
      </c>
      <c r="K1178" s="16">
        <v>11</v>
      </c>
      <c r="L1178" s="16">
        <v>5</v>
      </c>
      <c r="M1178" s="16">
        <v>10000</v>
      </c>
      <c r="N1178" s="16">
        <v>10000</v>
      </c>
      <c r="O1178" s="16">
        <v>30</v>
      </c>
      <c r="P1178" s="16" t="b">
        <v>1</v>
      </c>
      <c r="Q1178" s="16">
        <v>0</v>
      </c>
      <c r="R1178" s="16" t="b">
        <v>0</v>
      </c>
      <c r="S1178" s="16">
        <v>101.000000000008</v>
      </c>
      <c r="T1178" s="16" t="s">
        <v>59</v>
      </c>
      <c r="U1178" s="18">
        <v>1273</v>
      </c>
      <c r="V1178" s="16">
        <v>1945</v>
      </c>
      <c r="W1178" s="22">
        <v>1.07</v>
      </c>
    </row>
    <row r="1179" spans="1:23" x14ac:dyDescent="0.3">
      <c r="A1179" s="15">
        <v>1177</v>
      </c>
      <c r="B1179" s="16" t="s">
        <v>56</v>
      </c>
      <c r="C1179" s="17" t="s">
        <v>130</v>
      </c>
      <c r="E1179" s="12">
        <f t="shared" si="253"/>
        <v>3306793191.8483324</v>
      </c>
      <c r="F1179" s="16">
        <v>5</v>
      </c>
      <c r="G1179" s="22">
        <f t="shared" si="256"/>
        <v>6.4844600621690065E+24</v>
      </c>
      <c r="H1179" s="22">
        <f t="shared" si="251"/>
        <v>3786777.4803589927</v>
      </c>
      <c r="I1179" s="22">
        <f t="shared" si="252"/>
        <v>4.6808106383422966E+18</v>
      </c>
      <c r="J1179" s="16">
        <v>1</v>
      </c>
      <c r="K1179" s="16">
        <v>11</v>
      </c>
      <c r="L1179" s="16">
        <v>5</v>
      </c>
      <c r="M1179" s="16">
        <v>10000</v>
      </c>
      <c r="N1179" s="16">
        <v>10000</v>
      </c>
      <c r="O1179" s="16">
        <v>30</v>
      </c>
      <c r="P1179" s="16" t="b">
        <v>1</v>
      </c>
      <c r="Q1179" s="16">
        <v>0</v>
      </c>
      <c r="R1179" s="16" t="b">
        <v>0</v>
      </c>
      <c r="S1179" s="16">
        <v>101.000000000008</v>
      </c>
      <c r="T1179" s="16" t="s">
        <v>59</v>
      </c>
      <c r="U1179" s="18">
        <v>1274</v>
      </c>
      <c r="V1179" s="16">
        <v>1947</v>
      </c>
      <c r="W1179" s="22">
        <v>1.07</v>
      </c>
    </row>
    <row r="1180" spans="1:23" x14ac:dyDescent="0.3">
      <c r="A1180" s="19">
        <v>1178</v>
      </c>
      <c r="B1180" s="16" t="s">
        <v>56</v>
      </c>
      <c r="C1180" s="17" t="s">
        <v>130</v>
      </c>
      <c r="E1180" s="16">
        <f t="shared" si="253"/>
        <v>3315510444.7782626</v>
      </c>
      <c r="F1180" s="16">
        <v>5</v>
      </c>
      <c r="G1180" s="22">
        <f t="shared" si="256"/>
        <v>6.5291094189123751E+24</v>
      </c>
      <c r="H1180" s="22">
        <f t="shared" si="251"/>
        <v>3793608.7219883809</v>
      </c>
      <c r="I1180" s="22">
        <f t="shared" si="252"/>
        <v>4.7050424240166881E+18</v>
      </c>
      <c r="J1180" s="16">
        <v>1</v>
      </c>
      <c r="K1180" s="16">
        <v>11</v>
      </c>
      <c r="L1180" s="16">
        <v>5</v>
      </c>
      <c r="M1180" s="16">
        <v>10000</v>
      </c>
      <c r="N1180" s="16">
        <v>10000</v>
      </c>
      <c r="O1180" s="16">
        <v>30</v>
      </c>
      <c r="P1180" s="16" t="b">
        <v>1</v>
      </c>
      <c r="Q1180" s="16">
        <v>0</v>
      </c>
      <c r="R1180" s="16" t="b">
        <v>0</v>
      </c>
      <c r="S1180" s="16">
        <v>101.000000000008</v>
      </c>
      <c r="T1180" s="16" t="s">
        <v>59</v>
      </c>
      <c r="U1180" s="18">
        <v>1275</v>
      </c>
      <c r="V1180" s="16">
        <v>1949</v>
      </c>
      <c r="W1180" s="22">
        <v>1.07</v>
      </c>
    </row>
    <row r="1181" spans="1:23" x14ac:dyDescent="0.3">
      <c r="A1181" s="15">
        <v>1179</v>
      </c>
      <c r="B1181" s="16" t="s">
        <v>56</v>
      </c>
      <c r="C1181" s="17" t="s">
        <v>130</v>
      </c>
      <c r="E1181" s="12">
        <f t="shared" si="253"/>
        <v>3324243251.6622076</v>
      </c>
      <c r="F1181" s="16">
        <v>5</v>
      </c>
      <c r="G1181" s="22">
        <f t="shared" si="256"/>
        <v>6.5740279345836999E+24</v>
      </c>
      <c r="H1181" s="22">
        <f t="shared" si="251"/>
        <v>3800446.5292864279</v>
      </c>
      <c r="I1181" s="22">
        <f t="shared" si="252"/>
        <v>4.7293789323049155E+18</v>
      </c>
      <c r="J1181" s="16">
        <v>1</v>
      </c>
      <c r="K1181" s="16">
        <v>11</v>
      </c>
      <c r="L1181" s="16">
        <v>5</v>
      </c>
      <c r="M1181" s="16">
        <v>10000</v>
      </c>
      <c r="N1181" s="16">
        <v>10000</v>
      </c>
      <c r="O1181" s="16">
        <v>30</v>
      </c>
      <c r="P1181" s="16" t="b">
        <v>1</v>
      </c>
      <c r="Q1181" s="16">
        <v>0</v>
      </c>
      <c r="R1181" s="16" t="b">
        <v>0</v>
      </c>
      <c r="S1181" s="16">
        <v>101.000000000008</v>
      </c>
      <c r="T1181" s="16" t="s">
        <v>59</v>
      </c>
      <c r="U1181" s="18">
        <v>1276</v>
      </c>
      <c r="V1181" s="16">
        <v>1951</v>
      </c>
      <c r="W1181" s="22">
        <v>1.07</v>
      </c>
    </row>
    <row r="1182" spans="1:23" x14ac:dyDescent="0.3">
      <c r="A1182" s="19">
        <v>1180</v>
      </c>
      <c r="B1182" s="16" t="s">
        <v>56</v>
      </c>
      <c r="C1182" s="17" t="s">
        <v>130</v>
      </c>
      <c r="E1182" s="16">
        <f t="shared" si="253"/>
        <v>3332991627.0248604</v>
      </c>
      <c r="F1182" s="16">
        <v>5</v>
      </c>
      <c r="G1182" s="22">
        <f t="shared" si="256"/>
        <v>6.6192170013883258E+24</v>
      </c>
      <c r="H1182" s="22">
        <f t="shared" si="251"/>
        <v>3807290.903033141</v>
      </c>
      <c r="I1182" s="22">
        <f t="shared" si="252"/>
        <v>4.7538205263876741E+18</v>
      </c>
      <c r="J1182" s="16">
        <v>1</v>
      </c>
      <c r="K1182" s="16">
        <v>11</v>
      </c>
      <c r="L1182" s="16">
        <v>5</v>
      </c>
      <c r="M1182" s="16">
        <v>10000</v>
      </c>
      <c r="N1182" s="16">
        <v>10000</v>
      </c>
      <c r="O1182" s="16">
        <v>30</v>
      </c>
      <c r="P1182" s="16" t="b">
        <v>1</v>
      </c>
      <c r="Q1182" s="16">
        <v>0</v>
      </c>
      <c r="R1182" s="16" t="b">
        <v>0</v>
      </c>
      <c r="S1182" s="16">
        <v>101.000000000008</v>
      </c>
      <c r="T1182" s="16" t="s">
        <v>59</v>
      </c>
      <c r="U1182" s="18">
        <v>1277</v>
      </c>
      <c r="V1182" s="16">
        <v>1953</v>
      </c>
      <c r="W1182" s="22">
        <v>1.07</v>
      </c>
    </row>
    <row r="1183" spans="1:23" x14ac:dyDescent="0.3">
      <c r="A1183" s="19">
        <v>1181</v>
      </c>
      <c r="B1183" s="16" t="s">
        <v>56</v>
      </c>
      <c r="C1183" s="17" t="s">
        <v>130</v>
      </c>
      <c r="E1183" s="16">
        <f t="shared" si="253"/>
        <v>3341755585.3921413</v>
      </c>
      <c r="F1183" s="16">
        <v>5</v>
      </c>
      <c r="G1183" s="22">
        <f>A1183^8.09+A1183^4+100*A1183+100</f>
        <v>7.1532214749979365E+24</v>
      </c>
      <c r="H1183" s="22">
        <f t="shared" si="251"/>
        <v>3814141.8440079931</v>
      </c>
      <c r="I1183" s="22">
        <f t="shared" si="252"/>
        <v>4.7783675703958743E+18</v>
      </c>
      <c r="J1183" s="16">
        <v>1</v>
      </c>
      <c r="K1183" s="16">
        <v>11</v>
      </c>
      <c r="L1183" s="16">
        <v>5</v>
      </c>
      <c r="M1183" s="16">
        <v>10000</v>
      </c>
      <c r="N1183" s="16">
        <v>10000</v>
      </c>
      <c r="O1183" s="16">
        <v>30</v>
      </c>
      <c r="P1183" s="16" t="b">
        <v>1</v>
      </c>
      <c r="Q1183" s="16">
        <v>0</v>
      </c>
      <c r="R1183" s="16" t="b">
        <v>0</v>
      </c>
      <c r="S1183" s="16">
        <v>101.000000000008</v>
      </c>
      <c r="T1183" s="16" t="s">
        <v>59</v>
      </c>
      <c r="U1183" s="18">
        <v>1278</v>
      </c>
      <c r="V1183" s="16">
        <v>1955</v>
      </c>
      <c r="W1183" s="22">
        <v>1.07</v>
      </c>
    </row>
    <row r="1184" spans="1:23" x14ac:dyDescent="0.3">
      <c r="A1184" s="15">
        <v>1182</v>
      </c>
      <c r="B1184" s="16" t="s">
        <v>56</v>
      </c>
      <c r="C1184" s="17" t="s">
        <v>130</v>
      </c>
      <c r="E1184" s="16">
        <f t="shared" si="253"/>
        <v>3350535141.2911925</v>
      </c>
      <c r="F1184" s="16">
        <v>5</v>
      </c>
      <c r="G1184" s="22">
        <f t="shared" ref="G1184:G1192" si="257">A1184^8.09+A1184^4+100*A1184+100</f>
        <v>7.202369288141238E+24</v>
      </c>
      <c r="H1184" s="22">
        <f t="shared" si="251"/>
        <v>3820999.3529898492</v>
      </c>
      <c r="I1184" s="22">
        <f t="shared" si="252"/>
        <v>4.8030204294119434E+18</v>
      </c>
      <c r="J1184" s="16">
        <v>1</v>
      </c>
      <c r="K1184" s="16">
        <v>11</v>
      </c>
      <c r="L1184" s="16">
        <v>5</v>
      </c>
      <c r="M1184" s="16">
        <v>10000</v>
      </c>
      <c r="N1184" s="16">
        <v>10000</v>
      </c>
      <c r="O1184" s="16">
        <v>30</v>
      </c>
      <c r="P1184" s="16" t="b">
        <v>1</v>
      </c>
      <c r="Q1184" s="16">
        <v>0</v>
      </c>
      <c r="R1184" s="16" t="b">
        <v>0</v>
      </c>
      <c r="S1184" s="16">
        <v>101.000000000008</v>
      </c>
      <c r="T1184" s="16" t="s">
        <v>59</v>
      </c>
      <c r="U1184" s="18">
        <v>1279</v>
      </c>
      <c r="V1184" s="16">
        <v>1957</v>
      </c>
      <c r="W1184" s="22">
        <v>1.07</v>
      </c>
    </row>
    <row r="1185" spans="1:23" x14ac:dyDescent="0.3">
      <c r="A1185" s="19">
        <v>1183</v>
      </c>
      <c r="B1185" s="16" t="s">
        <v>56</v>
      </c>
      <c r="C1185" s="17" t="s">
        <v>130</v>
      </c>
      <c r="E1185" s="16">
        <f t="shared" si="253"/>
        <v>3359330309.2503676</v>
      </c>
      <c r="F1185" s="16">
        <v>5</v>
      </c>
      <c r="G1185" s="22">
        <f t="shared" si="257"/>
        <v>7.2518127908450311E+24</v>
      </c>
      <c r="H1185" s="22">
        <f t="shared" si="251"/>
        <v>3827863.4307570131</v>
      </c>
      <c r="I1185" s="22">
        <f t="shared" si="252"/>
        <v>4.8277794694717133E+18</v>
      </c>
      <c r="J1185" s="16">
        <v>1</v>
      </c>
      <c r="K1185" s="16">
        <v>11</v>
      </c>
      <c r="L1185" s="16">
        <v>5</v>
      </c>
      <c r="M1185" s="16">
        <v>10000</v>
      </c>
      <c r="N1185" s="16">
        <v>10000</v>
      </c>
      <c r="O1185" s="16">
        <v>30</v>
      </c>
      <c r="P1185" s="16" t="b">
        <v>1</v>
      </c>
      <c r="Q1185" s="16">
        <v>0</v>
      </c>
      <c r="R1185" s="16" t="b">
        <v>0</v>
      </c>
      <c r="S1185" s="16">
        <v>101.000000000008</v>
      </c>
      <c r="T1185" s="16" t="s">
        <v>59</v>
      </c>
      <c r="U1185" s="18">
        <v>1280</v>
      </c>
      <c r="V1185" s="16">
        <v>1959</v>
      </c>
      <c r="W1185" s="22">
        <v>1.07</v>
      </c>
    </row>
    <row r="1186" spans="1:23" x14ac:dyDescent="0.3">
      <c r="A1186" s="15">
        <v>1184</v>
      </c>
      <c r="B1186" s="16" t="s">
        <v>56</v>
      </c>
      <c r="C1186" s="17" t="s">
        <v>130</v>
      </c>
      <c r="E1186" s="16">
        <f t="shared" si="253"/>
        <v>3368141103.7992973</v>
      </c>
      <c r="F1186" s="16">
        <v>5</v>
      </c>
      <c r="G1186" s="22">
        <f t="shared" si="257"/>
        <v>7.3015535098692966E+24</v>
      </c>
      <c r="H1186" s="22">
        <f t="shared" si="251"/>
        <v>3834734.0780872433</v>
      </c>
      <c r="I1186" s="22">
        <f t="shared" si="252"/>
        <v>4.8526450575660995E+18</v>
      </c>
      <c r="J1186" s="16">
        <v>1</v>
      </c>
      <c r="K1186" s="16">
        <v>11</v>
      </c>
      <c r="L1186" s="16">
        <v>5</v>
      </c>
      <c r="M1186" s="16">
        <v>10000</v>
      </c>
      <c r="N1186" s="16">
        <v>10000</v>
      </c>
      <c r="O1186" s="16">
        <v>30</v>
      </c>
      <c r="P1186" s="16" t="b">
        <v>1</v>
      </c>
      <c r="Q1186" s="16">
        <v>0</v>
      </c>
      <c r="R1186" s="16" t="b">
        <v>0</v>
      </c>
      <c r="S1186" s="16">
        <v>101.000000000008</v>
      </c>
      <c r="T1186" s="16" t="s">
        <v>59</v>
      </c>
      <c r="U1186" s="18">
        <v>1281</v>
      </c>
      <c r="V1186" s="16">
        <v>1961</v>
      </c>
      <c r="W1186" s="22">
        <v>1.07</v>
      </c>
    </row>
    <row r="1187" spans="1:23" x14ac:dyDescent="0.3">
      <c r="A1187" s="19">
        <v>1185</v>
      </c>
      <c r="B1187" s="16" t="s">
        <v>56</v>
      </c>
      <c r="C1187" s="17" t="s">
        <v>130</v>
      </c>
      <c r="E1187" s="16">
        <f t="shared" si="253"/>
        <v>3376967539.4688072</v>
      </c>
      <c r="F1187" s="16">
        <v>5</v>
      </c>
      <c r="G1187" s="22">
        <f t="shared" si="257"/>
        <v>7.3515929785568652E+24</v>
      </c>
      <c r="H1187" s="22">
        <f t="shared" si="251"/>
        <v>3841611.2957577091</v>
      </c>
      <c r="I1187" s="22">
        <f t="shared" si="252"/>
        <v>4.8776175616426496E+18</v>
      </c>
      <c r="J1187" s="16">
        <v>1</v>
      </c>
      <c r="K1187" s="16">
        <v>11</v>
      </c>
      <c r="L1187" s="16">
        <v>5</v>
      </c>
      <c r="M1187" s="16">
        <v>10000</v>
      </c>
      <c r="N1187" s="16">
        <v>10000</v>
      </c>
      <c r="O1187" s="16">
        <v>30</v>
      </c>
      <c r="P1187" s="16" t="b">
        <v>1</v>
      </c>
      <c r="Q1187" s="16">
        <v>0</v>
      </c>
      <c r="R1187" s="16" t="b">
        <v>0</v>
      </c>
      <c r="S1187" s="16">
        <v>101.000000000008</v>
      </c>
      <c r="T1187" s="16" t="s">
        <v>59</v>
      </c>
      <c r="U1187" s="18">
        <v>1282</v>
      </c>
      <c r="V1187" s="16">
        <v>1963</v>
      </c>
      <c r="W1187" s="22">
        <v>1.07</v>
      </c>
    </row>
    <row r="1188" spans="1:23" x14ac:dyDescent="0.3">
      <c r="A1188" s="19">
        <v>1186</v>
      </c>
      <c r="B1188" s="16" t="s">
        <v>56</v>
      </c>
      <c r="C1188" s="17" t="s">
        <v>130</v>
      </c>
      <c r="E1188" s="12">
        <f t="shared" si="253"/>
        <v>3385809630.7909622</v>
      </c>
      <c r="F1188" s="16">
        <v>5</v>
      </c>
      <c r="G1188" s="22">
        <f t="shared" si="257"/>
        <v>7.4019327368568985E+24</v>
      </c>
      <c r="H1188" s="22">
        <f t="shared" si="251"/>
        <v>3848495.0845450442</v>
      </c>
      <c r="I1188" s="22">
        <f t="shared" si="252"/>
        <v>4.9026973506074747E+18</v>
      </c>
      <c r="J1188" s="16">
        <v>1</v>
      </c>
      <c r="K1188" s="16">
        <v>11</v>
      </c>
      <c r="L1188" s="16">
        <v>5</v>
      </c>
      <c r="M1188" s="16">
        <v>10000</v>
      </c>
      <c r="N1188" s="16">
        <v>10000</v>
      </c>
      <c r="O1188" s="16">
        <v>30</v>
      </c>
      <c r="P1188" s="16" t="b">
        <v>1</v>
      </c>
      <c r="Q1188" s="16">
        <v>0</v>
      </c>
      <c r="R1188" s="16" t="b">
        <v>0</v>
      </c>
      <c r="S1188" s="16">
        <v>101.000000000008</v>
      </c>
      <c r="T1188" s="16" t="s">
        <v>59</v>
      </c>
      <c r="U1188" s="18">
        <v>1283</v>
      </c>
      <c r="V1188" s="16">
        <v>1965</v>
      </c>
      <c r="W1188" s="22">
        <v>1.07</v>
      </c>
    </row>
    <row r="1189" spans="1:23" x14ac:dyDescent="0.3">
      <c r="A1189" s="15">
        <v>1187</v>
      </c>
      <c r="B1189" s="16" t="s">
        <v>56</v>
      </c>
      <c r="C1189" s="17" t="s">
        <v>130</v>
      </c>
      <c r="E1189" s="16">
        <f t="shared" si="253"/>
        <v>3394667392.2990308</v>
      </c>
      <c r="F1189" s="16">
        <v>5</v>
      </c>
      <c r="G1189" s="22">
        <f t="shared" si="257"/>
        <v>7.4525743313470684E+24</v>
      </c>
      <c r="H1189" s="22">
        <f t="shared" si="251"/>
        <v>3855385.4452252844</v>
      </c>
      <c r="I1189" s="22">
        <f t="shared" si="252"/>
        <v>4.9278847943265956E+18</v>
      </c>
      <c r="J1189" s="16">
        <v>1</v>
      </c>
      <c r="K1189" s="16">
        <v>11</v>
      </c>
      <c r="L1189" s="16">
        <v>5</v>
      </c>
      <c r="M1189" s="16">
        <v>10000</v>
      </c>
      <c r="N1189" s="16">
        <v>10000</v>
      </c>
      <c r="O1189" s="16">
        <v>30</v>
      </c>
      <c r="P1189" s="16" t="b">
        <v>1</v>
      </c>
      <c r="Q1189" s="16">
        <v>0</v>
      </c>
      <c r="R1189" s="16" t="b">
        <v>0</v>
      </c>
      <c r="S1189" s="16">
        <v>101.000000000008</v>
      </c>
      <c r="T1189" s="16" t="s">
        <v>59</v>
      </c>
      <c r="U1189" s="18">
        <v>1284</v>
      </c>
      <c r="V1189" s="16">
        <v>1967</v>
      </c>
      <c r="W1189" s="22">
        <v>1.07</v>
      </c>
    </row>
    <row r="1190" spans="1:23" x14ac:dyDescent="0.3">
      <c r="A1190" s="19">
        <v>1188</v>
      </c>
      <c r="B1190" s="16" t="s">
        <v>56</v>
      </c>
      <c r="C1190" s="17" t="s">
        <v>130</v>
      </c>
      <c r="E1190" s="12">
        <f t="shared" si="253"/>
        <v>3403540838.5275455</v>
      </c>
      <c r="F1190" s="16">
        <v>5</v>
      </c>
      <c r="G1190" s="22">
        <f t="shared" si="257"/>
        <v>7.5035193152570659E+24</v>
      </c>
      <c r="H1190" s="22">
        <f t="shared" si="251"/>
        <v>3862282.3785739308</v>
      </c>
      <c r="I1190" s="22">
        <f t="shared" si="252"/>
        <v>4.9531802636279429E+18</v>
      </c>
      <c r="J1190" s="16">
        <v>1</v>
      </c>
      <c r="K1190" s="16">
        <v>11</v>
      </c>
      <c r="L1190" s="16">
        <v>5</v>
      </c>
      <c r="M1190" s="16">
        <v>10000</v>
      </c>
      <c r="N1190" s="16">
        <v>10000</v>
      </c>
      <c r="O1190" s="16">
        <v>30</v>
      </c>
      <c r="P1190" s="16" t="b">
        <v>1</v>
      </c>
      <c r="Q1190" s="16">
        <v>0</v>
      </c>
      <c r="R1190" s="16" t="b">
        <v>0</v>
      </c>
      <c r="S1190" s="16">
        <v>101.000000000008</v>
      </c>
      <c r="T1190" s="16" t="s">
        <v>59</v>
      </c>
      <c r="U1190" s="18">
        <v>1285</v>
      </c>
      <c r="V1190" s="16">
        <v>1969</v>
      </c>
      <c r="W1190" s="22">
        <v>1.07</v>
      </c>
    </row>
    <row r="1191" spans="1:23" x14ac:dyDescent="0.3">
      <c r="A1191" s="15">
        <v>1189</v>
      </c>
      <c r="B1191" s="16" t="s">
        <v>56</v>
      </c>
      <c r="C1191" s="17" t="s">
        <v>130</v>
      </c>
      <c r="E1191" s="16">
        <f t="shared" si="253"/>
        <v>3412429984.0122175</v>
      </c>
      <c r="F1191" s="16">
        <v>5</v>
      </c>
      <c r="G1191" s="22">
        <f t="shared" si="257"/>
        <v>7.5547692484912181E+24</v>
      </c>
      <c r="H1191" s="22">
        <f t="shared" si="251"/>
        <v>3869185.8853659043</v>
      </c>
      <c r="I1191" s="22">
        <f t="shared" si="252"/>
        <v>4.9785841303028193E+18</v>
      </c>
      <c r="J1191" s="16">
        <v>1</v>
      </c>
      <c r="K1191" s="16">
        <v>11</v>
      </c>
      <c r="L1191" s="16">
        <v>5</v>
      </c>
      <c r="M1191" s="16">
        <v>10000</v>
      </c>
      <c r="N1191" s="16">
        <v>10000</v>
      </c>
      <c r="O1191" s="16">
        <v>30</v>
      </c>
      <c r="P1191" s="16" t="b">
        <v>1</v>
      </c>
      <c r="Q1191" s="16">
        <v>0</v>
      </c>
      <c r="R1191" s="16" t="b">
        <v>0</v>
      </c>
      <c r="S1191" s="16">
        <v>101.000000000008</v>
      </c>
      <c r="T1191" s="16" t="s">
        <v>59</v>
      </c>
      <c r="U1191" s="18">
        <v>1286</v>
      </c>
      <c r="V1191" s="16">
        <v>1971</v>
      </c>
      <c r="W1191" s="22">
        <v>1.07</v>
      </c>
    </row>
    <row r="1192" spans="1:23" x14ac:dyDescent="0.3">
      <c r="A1192" s="19">
        <v>1190</v>
      </c>
      <c r="B1192" s="16" t="s">
        <v>56</v>
      </c>
      <c r="C1192" s="17" t="s">
        <v>130</v>
      </c>
      <c r="E1192" s="16">
        <f t="shared" si="253"/>
        <v>3421334843.2900224</v>
      </c>
      <c r="F1192" s="16">
        <v>5</v>
      </c>
      <c r="G1192" s="22">
        <f t="shared" si="257"/>
        <v>7.6063256976516473E+24</v>
      </c>
      <c r="H1192" s="22">
        <f t="shared" si="251"/>
        <v>3876095.9663755777</v>
      </c>
      <c r="I1192" s="22">
        <f t="shared" si="252"/>
        <v>5.004096767107798E+18</v>
      </c>
      <c r="J1192" s="16">
        <v>1</v>
      </c>
      <c r="K1192" s="16">
        <v>11</v>
      </c>
      <c r="L1192" s="16">
        <v>5</v>
      </c>
      <c r="M1192" s="16">
        <v>10000</v>
      </c>
      <c r="N1192" s="16">
        <v>10000</v>
      </c>
      <c r="O1192" s="16">
        <v>30</v>
      </c>
      <c r="P1192" s="16" t="b">
        <v>1</v>
      </c>
      <c r="Q1192" s="16">
        <v>0</v>
      </c>
      <c r="R1192" s="16" t="b">
        <v>0</v>
      </c>
      <c r="S1192" s="16">
        <v>101.000000000008</v>
      </c>
      <c r="T1192" s="16" t="s">
        <v>59</v>
      </c>
      <c r="U1192" s="18">
        <v>1287</v>
      </c>
      <c r="V1192" s="16">
        <v>1973</v>
      </c>
      <c r="W1192" s="22">
        <v>1.07</v>
      </c>
    </row>
    <row r="1193" spans="1:23" x14ac:dyDescent="0.3">
      <c r="A1193" s="19">
        <v>1191</v>
      </c>
      <c r="B1193" s="16" t="s">
        <v>56</v>
      </c>
      <c r="C1193" s="17" t="s">
        <v>130</v>
      </c>
      <c r="E1193" s="16">
        <f t="shared" si="253"/>
        <v>3430255430.8991418</v>
      </c>
      <c r="F1193" s="16">
        <v>5</v>
      </c>
      <c r="G1193" s="22">
        <f>A1193^8.1+A1193^4+100*A1193+100</f>
        <v>8.2202545843538556E+24</v>
      </c>
      <c r="H1193" s="22">
        <f t="shared" si="251"/>
        <v>3883012.6223767614</v>
      </c>
      <c r="I1193" s="22">
        <f t="shared" si="252"/>
        <v>5.0297185477661573E+18</v>
      </c>
      <c r="J1193" s="16">
        <v>1</v>
      </c>
      <c r="K1193" s="16">
        <v>11</v>
      </c>
      <c r="L1193" s="16">
        <v>5</v>
      </c>
      <c r="M1193" s="16">
        <v>10000</v>
      </c>
      <c r="N1193" s="16">
        <v>10000</v>
      </c>
      <c r="O1193" s="16">
        <v>30</v>
      </c>
      <c r="P1193" s="16" t="b">
        <v>1</v>
      </c>
      <c r="Q1193" s="16">
        <v>0</v>
      </c>
      <c r="R1193" s="16" t="b">
        <v>0</v>
      </c>
      <c r="S1193" s="16">
        <v>101.000000000008</v>
      </c>
      <c r="T1193" s="16" t="s">
        <v>59</v>
      </c>
      <c r="U1193" s="18">
        <v>1288</v>
      </c>
      <c r="V1193" s="16">
        <v>1975</v>
      </c>
      <c r="W1193" s="22">
        <v>1.07</v>
      </c>
    </row>
    <row r="1194" spans="1:23" x14ac:dyDescent="0.3">
      <c r="A1194" s="15">
        <v>1192</v>
      </c>
      <c r="B1194" s="16" t="s">
        <v>56</v>
      </c>
      <c r="C1194" s="17" t="s">
        <v>130</v>
      </c>
      <c r="E1194" s="16">
        <f t="shared" si="253"/>
        <v>3439191761.3789988</v>
      </c>
      <c r="F1194" s="16">
        <v>5</v>
      </c>
      <c r="G1194" s="22">
        <f t="shared" ref="G1194:G1201" si="258">A1194^8.1+A1194^4+100*A1194+100</f>
        <v>8.2763275211093586E+24</v>
      </c>
      <c r="H1194" s="22">
        <f t="shared" si="251"/>
        <v>3889935.8541427036</v>
      </c>
      <c r="I1194" s="22">
        <f t="shared" si="252"/>
        <v>5.0554498469698212E+18</v>
      </c>
      <c r="J1194" s="16">
        <v>1</v>
      </c>
      <c r="K1194" s="16">
        <v>11</v>
      </c>
      <c r="L1194" s="16">
        <v>5</v>
      </c>
      <c r="M1194" s="16">
        <v>10000</v>
      </c>
      <c r="N1194" s="16">
        <v>10000</v>
      </c>
      <c r="O1194" s="16">
        <v>30</v>
      </c>
      <c r="P1194" s="16" t="b">
        <v>1</v>
      </c>
      <c r="Q1194" s="16">
        <v>0</v>
      </c>
      <c r="R1194" s="16" t="b">
        <v>0</v>
      </c>
      <c r="S1194" s="16">
        <v>101.000000000008</v>
      </c>
      <c r="T1194" s="16" t="s">
        <v>59</v>
      </c>
      <c r="U1194" s="18">
        <v>1289</v>
      </c>
      <c r="V1194" s="16">
        <v>1977</v>
      </c>
      <c r="W1194" s="22">
        <v>1.07</v>
      </c>
    </row>
    <row r="1195" spans="1:23" x14ac:dyDescent="0.3">
      <c r="A1195" s="19">
        <v>1193</v>
      </c>
      <c r="B1195" s="16" t="s">
        <v>56</v>
      </c>
      <c r="C1195" s="17" t="s">
        <v>130</v>
      </c>
      <c r="E1195" s="16">
        <f t="shared" si="253"/>
        <v>3448143849.2701783</v>
      </c>
      <c r="F1195" s="16">
        <v>5</v>
      </c>
      <c r="G1195" s="22">
        <f t="shared" si="258"/>
        <v>8.3327354459172922E+24</v>
      </c>
      <c r="H1195" s="22">
        <f t="shared" si="251"/>
        <v>3896865.6624460835</v>
      </c>
      <c r="I1195" s="22">
        <f t="shared" si="252"/>
        <v>5.0812910403808604E+18</v>
      </c>
      <c r="J1195" s="16">
        <v>1</v>
      </c>
      <c r="K1195" s="16">
        <v>11</v>
      </c>
      <c r="L1195" s="16">
        <v>5</v>
      </c>
      <c r="M1195" s="16">
        <v>10000</v>
      </c>
      <c r="N1195" s="16">
        <v>10000</v>
      </c>
      <c r="O1195" s="16">
        <v>30</v>
      </c>
      <c r="P1195" s="16" t="b">
        <v>1</v>
      </c>
      <c r="Q1195" s="16">
        <v>0</v>
      </c>
      <c r="R1195" s="16" t="b">
        <v>0</v>
      </c>
      <c r="S1195" s="16">
        <v>101.000000000008</v>
      </c>
      <c r="T1195" s="16" t="s">
        <v>59</v>
      </c>
      <c r="U1195" s="18">
        <v>1290</v>
      </c>
      <c r="V1195" s="16">
        <v>1979</v>
      </c>
      <c r="W1195" s="22">
        <v>1.07</v>
      </c>
    </row>
    <row r="1196" spans="1:23" x14ac:dyDescent="0.3">
      <c r="A1196" s="15">
        <v>1194</v>
      </c>
      <c r="B1196" s="16" t="s">
        <v>56</v>
      </c>
      <c r="C1196" s="17" t="s">
        <v>130</v>
      </c>
      <c r="E1196" s="16">
        <f t="shared" si="253"/>
        <v>3457111709.1145597</v>
      </c>
      <c r="F1196" s="16">
        <v>5</v>
      </c>
      <c r="G1196" s="22">
        <f t="shared" si="258"/>
        <v>8.3894800767326985E+24</v>
      </c>
      <c r="H1196" s="22">
        <f t="shared" si="251"/>
        <v>3903802.0480590602</v>
      </c>
      <c r="I1196" s="22">
        <f t="shared" si="252"/>
        <v>5.1072425046333829E+18</v>
      </c>
      <c r="J1196" s="16">
        <v>1</v>
      </c>
      <c r="K1196" s="16">
        <v>11</v>
      </c>
      <c r="L1196" s="16">
        <v>5</v>
      </c>
      <c r="M1196" s="16">
        <v>10000</v>
      </c>
      <c r="N1196" s="16">
        <v>10000</v>
      </c>
      <c r="O1196" s="16">
        <v>30</v>
      </c>
      <c r="P1196" s="16" t="b">
        <v>1</v>
      </c>
      <c r="Q1196" s="16">
        <v>0</v>
      </c>
      <c r="R1196" s="16" t="b">
        <v>0</v>
      </c>
      <c r="S1196" s="16">
        <v>101.000000000008</v>
      </c>
      <c r="T1196" s="16" t="s">
        <v>59</v>
      </c>
      <c r="U1196" s="18">
        <v>1291</v>
      </c>
      <c r="V1196" s="16">
        <v>1981</v>
      </c>
      <c r="W1196" s="22">
        <v>1.07</v>
      </c>
    </row>
    <row r="1197" spans="1:23" x14ac:dyDescent="0.3">
      <c r="A1197" s="19">
        <v>1195</v>
      </c>
      <c r="B1197" s="16" t="s">
        <v>56</v>
      </c>
      <c r="C1197" s="17" t="s">
        <v>130</v>
      </c>
      <c r="E1197" s="12">
        <f t="shared" si="253"/>
        <v>3466095355.4551768</v>
      </c>
      <c r="F1197" s="16">
        <v>5</v>
      </c>
      <c r="G1197" s="22">
        <f t="shared" si="258"/>
        <v>8.446563138870349E+24</v>
      </c>
      <c r="H1197" s="22">
        <f t="shared" si="251"/>
        <v>3910745.0117531773</v>
      </c>
      <c r="I1197" s="22">
        <f t="shared" si="252"/>
        <v>5.1333046173349581E+18</v>
      </c>
      <c r="J1197" s="16">
        <v>1</v>
      </c>
      <c r="K1197" s="16">
        <v>11</v>
      </c>
      <c r="L1197" s="16">
        <v>5</v>
      </c>
      <c r="M1197" s="16">
        <v>10000</v>
      </c>
      <c r="N1197" s="16">
        <v>10000</v>
      </c>
      <c r="O1197" s="16">
        <v>30</v>
      </c>
      <c r="P1197" s="16" t="b">
        <v>1</v>
      </c>
      <c r="Q1197" s="16">
        <v>0</v>
      </c>
      <c r="R1197" s="16" t="b">
        <v>0</v>
      </c>
      <c r="S1197" s="16">
        <v>101.000000000008</v>
      </c>
      <c r="T1197" s="16" t="s">
        <v>59</v>
      </c>
      <c r="U1197" s="18">
        <v>1292</v>
      </c>
      <c r="V1197" s="16">
        <v>1983</v>
      </c>
      <c r="W1197" s="22">
        <v>1.07</v>
      </c>
    </row>
    <row r="1198" spans="1:23" x14ac:dyDescent="0.3">
      <c r="A1198" s="19">
        <v>1196</v>
      </c>
      <c r="B1198" s="16" t="s">
        <v>56</v>
      </c>
      <c r="C1198" s="17" t="s">
        <v>130</v>
      </c>
      <c r="E1198" s="16">
        <f t="shared" si="253"/>
        <v>3475094802.8363409</v>
      </c>
      <c r="F1198" s="16">
        <v>5</v>
      </c>
      <c r="G1198" s="22">
        <f t="shared" si="258"/>
        <v>8.5039863650304047E+24</v>
      </c>
      <c r="H1198" s="22">
        <f t="shared" si="251"/>
        <v>3917694.5542994873</v>
      </c>
      <c r="I1198" s="22">
        <f t="shared" si="252"/>
        <v>5.1594777570686597E+18</v>
      </c>
      <c r="J1198" s="16">
        <v>1</v>
      </c>
      <c r="K1198" s="16">
        <v>11</v>
      </c>
      <c r="L1198" s="16">
        <v>5</v>
      </c>
      <c r="M1198" s="16">
        <v>10000</v>
      </c>
      <c r="N1198" s="16">
        <v>10000</v>
      </c>
      <c r="O1198" s="16">
        <v>30</v>
      </c>
      <c r="P1198" s="16" t="b">
        <v>1</v>
      </c>
      <c r="Q1198" s="16">
        <v>0</v>
      </c>
      <c r="R1198" s="16" t="b">
        <v>0</v>
      </c>
      <c r="S1198" s="16">
        <v>101.000000000008</v>
      </c>
      <c r="T1198" s="16" t="s">
        <v>59</v>
      </c>
      <c r="U1198" s="18">
        <v>1293</v>
      </c>
      <c r="V1198" s="16">
        <v>1985</v>
      </c>
      <c r="W1198" s="22">
        <v>1.07</v>
      </c>
    </row>
    <row r="1199" spans="1:23" x14ac:dyDescent="0.3">
      <c r="A1199" s="15">
        <v>1197</v>
      </c>
      <c r="B1199" s="16" t="s">
        <v>56</v>
      </c>
      <c r="C1199" s="17" t="s">
        <v>130</v>
      </c>
      <c r="E1199" s="12">
        <f t="shared" si="253"/>
        <v>3484110065.8035369</v>
      </c>
      <c r="F1199" s="16">
        <v>5</v>
      </c>
      <c r="G1199" s="22">
        <f t="shared" si="258"/>
        <v>8.5617514953233764E+24</v>
      </c>
      <c r="H1199" s="22">
        <f t="shared" si="251"/>
        <v>3924650.676468438</v>
      </c>
      <c r="I1199" s="22">
        <f t="shared" si="252"/>
        <v>5.185762303394388E+18</v>
      </c>
      <c r="J1199" s="16">
        <v>1</v>
      </c>
      <c r="K1199" s="16">
        <v>11</v>
      </c>
      <c r="L1199" s="16">
        <v>5</v>
      </c>
      <c r="M1199" s="16">
        <v>10000</v>
      </c>
      <c r="N1199" s="16">
        <v>10000</v>
      </c>
      <c r="O1199" s="16">
        <v>30</v>
      </c>
      <c r="P1199" s="16" t="b">
        <v>1</v>
      </c>
      <c r="Q1199" s="16">
        <v>0</v>
      </c>
      <c r="R1199" s="16" t="b">
        <v>0</v>
      </c>
      <c r="S1199" s="16">
        <v>101.000000000008</v>
      </c>
      <c r="T1199" s="16" t="s">
        <v>59</v>
      </c>
      <c r="U1199" s="18">
        <v>1294</v>
      </c>
      <c r="V1199" s="16">
        <v>1987</v>
      </c>
      <c r="W1199" s="22">
        <v>1.07</v>
      </c>
    </row>
    <row r="1200" spans="1:23" x14ac:dyDescent="0.3">
      <c r="A1200" s="19">
        <v>1198</v>
      </c>
      <c r="B1200" s="16" t="s">
        <v>56</v>
      </c>
      <c r="C1200" s="17" t="s">
        <v>130</v>
      </c>
      <c r="E1200" s="16">
        <f t="shared" si="253"/>
        <v>3493141158.9034858</v>
      </c>
      <c r="F1200" s="16">
        <v>5</v>
      </c>
      <c r="G1200" s="22">
        <f t="shared" si="258"/>
        <v>8.6198602772959911E+24</v>
      </c>
      <c r="H1200" s="22">
        <f t="shared" si="251"/>
        <v>3931613.3790299562</v>
      </c>
      <c r="I1200" s="22">
        <f t="shared" si="252"/>
        <v>5.2121586368509542E+18</v>
      </c>
      <c r="J1200" s="16">
        <v>1</v>
      </c>
      <c r="K1200" s="16">
        <v>11</v>
      </c>
      <c r="L1200" s="16">
        <v>5</v>
      </c>
      <c r="M1200" s="16">
        <v>10000</v>
      </c>
      <c r="N1200" s="16">
        <v>10000</v>
      </c>
      <c r="O1200" s="16">
        <v>30</v>
      </c>
      <c r="P1200" s="16" t="b">
        <v>1</v>
      </c>
      <c r="Q1200" s="16">
        <v>0</v>
      </c>
      <c r="R1200" s="16" t="b">
        <v>0</v>
      </c>
      <c r="S1200" s="16">
        <v>101.000000000008</v>
      </c>
      <c r="T1200" s="16" t="s">
        <v>59</v>
      </c>
      <c r="U1200" s="18">
        <v>1295</v>
      </c>
      <c r="V1200" s="16">
        <v>1989</v>
      </c>
      <c r="W1200" s="22">
        <v>1.07</v>
      </c>
    </row>
    <row r="1201" spans="1:23" x14ac:dyDescent="0.3">
      <c r="A1201" s="15">
        <v>1199</v>
      </c>
      <c r="B1201" s="16" t="s">
        <v>56</v>
      </c>
      <c r="C1201" s="17" t="s">
        <v>130</v>
      </c>
      <c r="E1201" s="16">
        <f t="shared" si="253"/>
        <v>3502188096.684103</v>
      </c>
      <c r="F1201" s="16">
        <v>5</v>
      </c>
      <c r="G1201" s="22">
        <f t="shared" si="258"/>
        <v>8.6783144659564087E+24</v>
      </c>
      <c r="H1201" s="22">
        <f t="shared" si="251"/>
        <v>3938582.6627533929</v>
      </c>
      <c r="I1201" s="22">
        <f t="shared" si="252"/>
        <v>5.2386671389574789E+18</v>
      </c>
      <c r="J1201" s="16">
        <v>1</v>
      </c>
      <c r="K1201" s="16">
        <v>11</v>
      </c>
      <c r="L1201" s="16">
        <v>5</v>
      </c>
      <c r="M1201" s="16">
        <v>10000</v>
      </c>
      <c r="N1201" s="16">
        <v>10000</v>
      </c>
      <c r="O1201" s="16">
        <v>30</v>
      </c>
      <c r="P1201" s="16" t="b">
        <v>1</v>
      </c>
      <c r="Q1201" s="16">
        <v>0</v>
      </c>
      <c r="R1201" s="16" t="b">
        <v>0</v>
      </c>
      <c r="S1201" s="16">
        <v>101.000000000008</v>
      </c>
      <c r="T1201" s="16" t="s">
        <v>59</v>
      </c>
      <c r="U1201" s="18">
        <v>1296</v>
      </c>
      <c r="V1201" s="16">
        <v>1991</v>
      </c>
      <c r="W1201" s="22">
        <v>1.07</v>
      </c>
    </row>
    <row r="1202" spans="1:23" x14ac:dyDescent="0.3">
      <c r="A1202" s="19">
        <v>1200</v>
      </c>
      <c r="B1202" s="16" t="s">
        <v>56</v>
      </c>
      <c r="C1202" s="17" t="s">
        <v>130</v>
      </c>
      <c r="E1202" s="16">
        <f t="shared" si="253"/>
        <v>3511250893.6945519</v>
      </c>
      <c r="F1202" s="16">
        <v>5</v>
      </c>
      <c r="G1202" s="22">
        <f>A1202^8.11+A1202^4+100*A1202+100</f>
        <v>9.3790727696962773E+24</v>
      </c>
      <c r="H1202" s="22">
        <f t="shared" si="251"/>
        <v>3945558.5284075569</v>
      </c>
      <c r="I1202" s="22">
        <f t="shared" si="252"/>
        <v>5.2652881922152335E+18</v>
      </c>
      <c r="J1202" s="16">
        <v>1</v>
      </c>
      <c r="K1202" s="16">
        <v>11</v>
      </c>
      <c r="L1202" s="16">
        <v>5</v>
      </c>
      <c r="M1202" s="16">
        <v>10000</v>
      </c>
      <c r="N1202" s="16">
        <v>10000</v>
      </c>
      <c r="O1202" s="16">
        <v>30</v>
      </c>
      <c r="P1202" s="16" t="b">
        <v>1</v>
      </c>
      <c r="Q1202" s="16">
        <v>0</v>
      </c>
      <c r="R1202" s="16" t="b">
        <v>0</v>
      </c>
      <c r="S1202" s="16">
        <v>101.000000000008</v>
      </c>
      <c r="T1202" s="16" t="s">
        <v>59</v>
      </c>
      <c r="U1202" s="18">
        <v>1297</v>
      </c>
      <c r="V1202" s="16">
        <v>1993</v>
      </c>
      <c r="W1202" s="22">
        <v>1.07</v>
      </c>
    </row>
    <row r="1203" spans="1:23" x14ac:dyDescent="0.3">
      <c r="A1203" s="19">
        <v>1201</v>
      </c>
      <c r="B1203" s="16" t="s">
        <v>56</v>
      </c>
      <c r="C1203" s="17" t="s">
        <v>133</v>
      </c>
      <c r="E1203" s="16">
        <f t="shared" si="253"/>
        <v>3520329564.4851742</v>
      </c>
      <c r="F1203" s="16">
        <v>5</v>
      </c>
      <c r="G1203" s="22">
        <f t="shared" ref="G1203:G1211" si="259">A1203^8.11+A1203^4+100*A1203+100</f>
        <v>9.4426477725733073E+24</v>
      </c>
      <c r="H1203" s="22">
        <f t="shared" si="251"/>
        <v>3952540.9767607087</v>
      </c>
      <c r="I1203" s="22">
        <f t="shared" si="252"/>
        <v>5.2920221801092915E+18</v>
      </c>
      <c r="J1203" s="16">
        <v>1</v>
      </c>
      <c r="K1203" s="16">
        <v>11</v>
      </c>
      <c r="L1203" s="16">
        <v>5</v>
      </c>
      <c r="M1203" s="16">
        <v>10000</v>
      </c>
      <c r="N1203" s="16">
        <v>10000</v>
      </c>
      <c r="O1203" s="16">
        <v>30</v>
      </c>
      <c r="P1203" s="16" t="b">
        <v>1</v>
      </c>
      <c r="Q1203" s="16">
        <v>0</v>
      </c>
      <c r="R1203" s="16" t="b">
        <v>0</v>
      </c>
      <c r="S1203" s="16">
        <v>101.000000000008</v>
      </c>
      <c r="T1203" s="16" t="s">
        <v>59</v>
      </c>
      <c r="U1203" s="18">
        <v>1298</v>
      </c>
      <c r="V1203" s="16">
        <v>1995</v>
      </c>
      <c r="W1203" s="22">
        <v>1.07</v>
      </c>
    </row>
    <row r="1204" spans="1:23" x14ac:dyDescent="0.3">
      <c r="A1204" s="15">
        <v>1202</v>
      </c>
      <c r="B1204" s="16" t="s">
        <v>56</v>
      </c>
      <c r="C1204" s="17" t="s">
        <v>133</v>
      </c>
      <c r="E1204" s="16">
        <f t="shared" si="253"/>
        <v>3529424123.6075602</v>
      </c>
      <c r="F1204" s="16">
        <v>5</v>
      </c>
      <c r="G1204" s="22">
        <f t="shared" si="259"/>
        <v>9.5066002598546986E+24</v>
      </c>
      <c r="H1204" s="22">
        <f t="shared" si="251"/>
        <v>3959530.0085805506</v>
      </c>
      <c r="I1204" s="22">
        <f t="shared" si="252"/>
        <v>5.3188694871103437E+18</v>
      </c>
      <c r="J1204" s="16">
        <v>1</v>
      </c>
      <c r="K1204" s="16">
        <v>11</v>
      </c>
      <c r="L1204" s="16">
        <v>5</v>
      </c>
      <c r="M1204" s="16">
        <v>10000</v>
      </c>
      <c r="N1204" s="16">
        <v>10000</v>
      </c>
      <c r="O1204" s="16">
        <v>30</v>
      </c>
      <c r="P1204" s="16" t="b">
        <v>1</v>
      </c>
      <c r="Q1204" s="16">
        <v>0</v>
      </c>
      <c r="R1204" s="16" t="b">
        <v>0</v>
      </c>
      <c r="S1204" s="16">
        <v>101.000000000008</v>
      </c>
      <c r="T1204" s="16" t="s">
        <v>59</v>
      </c>
      <c r="U1204" s="18">
        <v>1299</v>
      </c>
      <c r="V1204" s="16">
        <v>1997</v>
      </c>
      <c r="W1204" s="22">
        <v>1.07</v>
      </c>
    </row>
    <row r="1205" spans="1:23" x14ac:dyDescent="0.3">
      <c r="A1205" s="19">
        <v>1203</v>
      </c>
      <c r="B1205" s="16" t="s">
        <v>56</v>
      </c>
      <c r="C1205" s="17" t="s">
        <v>132</v>
      </c>
      <c r="E1205" s="16">
        <f t="shared" si="253"/>
        <v>3538534585.6144795</v>
      </c>
      <c r="F1205" s="16">
        <v>5</v>
      </c>
      <c r="G1205" s="22">
        <f t="shared" si="259"/>
        <v>9.5709321560537691E+24</v>
      </c>
      <c r="H1205" s="22">
        <f t="shared" si="251"/>
        <v>3966525.624634238</v>
      </c>
      <c r="I1205" s="22">
        <f t="shared" si="252"/>
        <v>5.3458304986762793E+18</v>
      </c>
      <c r="J1205" s="16">
        <v>1</v>
      </c>
      <c r="K1205" s="16">
        <v>11</v>
      </c>
      <c r="L1205" s="16">
        <v>5</v>
      </c>
      <c r="M1205" s="16">
        <v>10000</v>
      </c>
      <c r="N1205" s="16">
        <v>10000</v>
      </c>
      <c r="O1205" s="16">
        <v>30</v>
      </c>
      <c r="P1205" s="16" t="b">
        <v>1</v>
      </c>
      <c r="Q1205" s="16">
        <v>0</v>
      </c>
      <c r="R1205" s="16" t="b">
        <v>0</v>
      </c>
      <c r="S1205" s="16">
        <v>101.000000000008</v>
      </c>
      <c r="T1205" s="16" t="s">
        <v>59</v>
      </c>
      <c r="U1205" s="18">
        <v>1300</v>
      </c>
      <c r="V1205" s="16">
        <v>1999</v>
      </c>
      <c r="W1205" s="22">
        <v>1.07</v>
      </c>
    </row>
    <row r="1206" spans="1:23" x14ac:dyDescent="0.3">
      <c r="A1206" s="15">
        <v>1204</v>
      </c>
      <c r="B1206" s="16" t="s">
        <v>56</v>
      </c>
      <c r="C1206" s="17" t="s">
        <v>132</v>
      </c>
      <c r="E1206" s="12">
        <f t="shared" si="253"/>
        <v>3547660965.059938</v>
      </c>
      <c r="F1206" s="16">
        <v>5</v>
      </c>
      <c r="G1206" s="22">
        <f t="shared" si="259"/>
        <v>9.6356453938830084E+24</v>
      </c>
      <c r="H1206" s="22">
        <f t="shared" si="251"/>
        <v>3973527.8256883877</v>
      </c>
      <c r="I1206" s="22">
        <f t="shared" si="252"/>
        <v>5.372905601253975E+18</v>
      </c>
      <c r="J1206" s="16">
        <v>1</v>
      </c>
      <c r="K1206" s="16">
        <v>11</v>
      </c>
      <c r="L1206" s="16">
        <v>5</v>
      </c>
      <c r="M1206" s="16">
        <v>10000</v>
      </c>
      <c r="N1206" s="16">
        <v>10000</v>
      </c>
      <c r="O1206" s="16">
        <v>30</v>
      </c>
      <c r="P1206" s="16" t="b">
        <v>1</v>
      </c>
      <c r="Q1206" s="16">
        <v>0</v>
      </c>
      <c r="R1206" s="16" t="b">
        <v>0</v>
      </c>
      <c r="S1206" s="16">
        <v>101.000000000008</v>
      </c>
      <c r="T1206" s="16" t="s">
        <v>59</v>
      </c>
      <c r="U1206" s="18">
        <v>1301</v>
      </c>
      <c r="V1206" s="16">
        <v>2001</v>
      </c>
      <c r="W1206" s="22">
        <v>1.07</v>
      </c>
    </row>
    <row r="1207" spans="1:23" x14ac:dyDescent="0.3">
      <c r="A1207" s="19">
        <v>1205</v>
      </c>
      <c r="B1207" s="16" t="s">
        <v>56</v>
      </c>
      <c r="C1207" s="17" t="s">
        <v>132</v>
      </c>
      <c r="E1207" s="16">
        <f t="shared" si="253"/>
        <v>3556803276.4991217</v>
      </c>
      <c r="F1207" s="16">
        <v>5</v>
      </c>
      <c r="G1207" s="22">
        <f t="shared" si="259"/>
        <v>9.7007419142819615E+24</v>
      </c>
      <c r="H1207" s="22">
        <f t="shared" si="251"/>
        <v>3980536.6125090588</v>
      </c>
      <c r="I1207" s="22">
        <f t="shared" si="252"/>
        <v>5.4000951822809917E+18</v>
      </c>
      <c r="J1207" s="16">
        <v>1</v>
      </c>
      <c r="K1207" s="16">
        <v>11</v>
      </c>
      <c r="L1207" s="16">
        <v>5</v>
      </c>
      <c r="M1207" s="16">
        <v>10000</v>
      </c>
      <c r="N1207" s="16">
        <v>10000</v>
      </c>
      <c r="O1207" s="16">
        <v>30</v>
      </c>
      <c r="P1207" s="16" t="b">
        <v>1</v>
      </c>
      <c r="Q1207" s="16">
        <v>0</v>
      </c>
      <c r="R1207" s="16" t="b">
        <v>0</v>
      </c>
      <c r="S1207" s="16">
        <v>101.000000000008</v>
      </c>
      <c r="T1207" s="16" t="s">
        <v>59</v>
      </c>
      <c r="U1207" s="18">
        <v>1302</v>
      </c>
      <c r="V1207" s="16">
        <v>2003</v>
      </c>
      <c r="W1207" s="22">
        <v>1.07</v>
      </c>
    </row>
    <row r="1208" spans="1:23" x14ac:dyDescent="0.3">
      <c r="A1208" s="19">
        <v>1206</v>
      </c>
      <c r="B1208" s="16" t="s">
        <v>56</v>
      </c>
      <c r="C1208" s="17" t="s">
        <v>132</v>
      </c>
      <c r="E1208" s="12">
        <f t="shared" si="253"/>
        <v>3565961534.4884577</v>
      </c>
      <c r="F1208" s="16">
        <v>5</v>
      </c>
      <c r="G1208" s="22">
        <f t="shared" si="259"/>
        <v>9.7662236664453096E+24</v>
      </c>
      <c r="H1208" s="22">
        <f t="shared" si="251"/>
        <v>3987551.9858617666</v>
      </c>
      <c r="I1208" s="22">
        <f t="shared" si="252"/>
        <v>5.4273996301872466E+18</v>
      </c>
      <c r="J1208" s="16">
        <v>1</v>
      </c>
      <c r="K1208" s="16">
        <v>11</v>
      </c>
      <c r="L1208" s="16">
        <v>5</v>
      </c>
      <c r="M1208" s="16">
        <v>10000</v>
      </c>
      <c r="N1208" s="16">
        <v>10000</v>
      </c>
      <c r="O1208" s="16">
        <v>30</v>
      </c>
      <c r="P1208" s="16" t="b">
        <v>1</v>
      </c>
      <c r="Q1208" s="16">
        <v>0</v>
      </c>
      <c r="R1208" s="16" t="b">
        <v>0</v>
      </c>
      <c r="S1208" s="16">
        <v>101.000000000008</v>
      </c>
      <c r="T1208" s="16" t="s">
        <v>59</v>
      </c>
      <c r="U1208" s="18">
        <v>1303</v>
      </c>
      <c r="V1208" s="16">
        <v>2005</v>
      </c>
      <c r="W1208" s="22">
        <v>1.07</v>
      </c>
    </row>
    <row r="1209" spans="1:23" x14ac:dyDescent="0.3">
      <c r="A1209" s="15">
        <v>1207</v>
      </c>
      <c r="B1209" s="16" t="s">
        <v>56</v>
      </c>
      <c r="C1209" s="17" t="s">
        <v>132</v>
      </c>
      <c r="E1209" s="16">
        <f t="shared" si="253"/>
        <v>3575135753.5855575</v>
      </c>
      <c r="F1209" s="16">
        <v>5</v>
      </c>
      <c r="G1209" s="22">
        <f t="shared" si="259"/>
        <v>9.832092607851097E+24</v>
      </c>
      <c r="H1209" s="22">
        <f t="shared" si="251"/>
        <v>3994573.9465114633</v>
      </c>
      <c r="I1209" s="22">
        <f t="shared" si="252"/>
        <v>5.4548193343967252E+18</v>
      </c>
      <c r="J1209" s="16">
        <v>1</v>
      </c>
      <c r="K1209" s="16">
        <v>11</v>
      </c>
      <c r="L1209" s="16">
        <v>5</v>
      </c>
      <c r="M1209" s="16">
        <v>10000</v>
      </c>
      <c r="N1209" s="16">
        <v>10000</v>
      </c>
      <c r="O1209" s="16">
        <v>30</v>
      </c>
      <c r="P1209" s="16" t="b">
        <v>1</v>
      </c>
      <c r="Q1209" s="16">
        <v>0</v>
      </c>
      <c r="R1209" s="16" t="b">
        <v>0</v>
      </c>
      <c r="S1209" s="16">
        <v>101.000000000008</v>
      </c>
      <c r="T1209" s="16" t="s">
        <v>59</v>
      </c>
      <c r="U1209" s="18">
        <v>1304</v>
      </c>
      <c r="V1209" s="16">
        <v>2007</v>
      </c>
      <c r="W1209" s="22">
        <v>1.07</v>
      </c>
    </row>
    <row r="1210" spans="1:23" x14ac:dyDescent="0.3">
      <c r="A1210" s="19">
        <v>1208</v>
      </c>
      <c r="B1210" s="16" t="s">
        <v>56</v>
      </c>
      <c r="C1210" s="17" t="s">
        <v>132</v>
      </c>
      <c r="E1210" s="16">
        <f t="shared" si="253"/>
        <v>3584325948.3492508</v>
      </c>
      <c r="F1210" s="16">
        <v>5</v>
      </c>
      <c r="G1210" s="22">
        <f t="shared" si="259"/>
        <v>9.8983507042891798E+24</v>
      </c>
      <c r="H1210" s="22">
        <f t="shared" si="251"/>
        <v>4001602.4952225829</v>
      </c>
      <c r="I1210" s="22">
        <f t="shared" si="252"/>
        <v>5.4823546853293117E+18</v>
      </c>
      <c r="J1210" s="16">
        <v>1</v>
      </c>
      <c r="K1210" s="16">
        <v>11</v>
      </c>
      <c r="L1210" s="16">
        <v>5</v>
      </c>
      <c r="M1210" s="16">
        <v>10000</v>
      </c>
      <c r="N1210" s="16">
        <v>10000</v>
      </c>
      <c r="O1210" s="16">
        <v>30</v>
      </c>
      <c r="P1210" s="16" t="b">
        <v>1</v>
      </c>
      <c r="Q1210" s="16">
        <v>0</v>
      </c>
      <c r="R1210" s="16" t="b">
        <v>0</v>
      </c>
      <c r="S1210" s="16">
        <v>101.000000000008</v>
      </c>
      <c r="T1210" s="16" t="s">
        <v>59</v>
      </c>
      <c r="U1210" s="18">
        <v>1305</v>
      </c>
      <c r="V1210" s="16">
        <v>2009</v>
      </c>
      <c r="W1210" s="22">
        <v>1.07</v>
      </c>
    </row>
    <row r="1211" spans="1:23" x14ac:dyDescent="0.3">
      <c r="A1211" s="15">
        <v>1209</v>
      </c>
      <c r="B1211" s="16" t="s">
        <v>56</v>
      </c>
      <c r="C1211" s="17" t="s">
        <v>132</v>
      </c>
      <c r="E1211" s="16">
        <f t="shared" si="253"/>
        <v>3593532133.3395591</v>
      </c>
      <c r="F1211" s="16">
        <v>5</v>
      </c>
      <c r="G1211" s="22">
        <f t="shared" si="259"/>
        <v>9.9649999298894677E+24</v>
      </c>
      <c r="H1211" s="22">
        <f t="shared" si="251"/>
        <v>4008637.6327590002</v>
      </c>
      <c r="I1211" s="22">
        <f t="shared" si="252"/>
        <v>5.510006074402391E+18</v>
      </c>
      <c r="J1211" s="16">
        <v>1</v>
      </c>
      <c r="K1211" s="16">
        <v>11</v>
      </c>
      <c r="L1211" s="16">
        <v>5</v>
      </c>
      <c r="M1211" s="16">
        <v>10000</v>
      </c>
      <c r="N1211" s="16">
        <v>10000</v>
      </c>
      <c r="O1211" s="16">
        <v>30</v>
      </c>
      <c r="P1211" s="16" t="b">
        <v>1</v>
      </c>
      <c r="Q1211" s="16">
        <v>0</v>
      </c>
      <c r="R1211" s="16" t="b">
        <v>0</v>
      </c>
      <c r="S1211" s="16">
        <v>101.000000000008</v>
      </c>
      <c r="T1211" s="16" t="s">
        <v>59</v>
      </c>
      <c r="U1211" s="18">
        <v>1306</v>
      </c>
      <c r="V1211" s="16">
        <v>2011</v>
      </c>
      <c r="W1211" s="22">
        <v>1.07</v>
      </c>
    </row>
    <row r="1212" spans="1:23" x14ac:dyDescent="0.3">
      <c r="A1212" s="19">
        <v>1210</v>
      </c>
      <c r="B1212" s="16" t="s">
        <v>56</v>
      </c>
      <c r="C1212" s="17" t="s">
        <v>132</v>
      </c>
      <c r="E1212" s="16">
        <f t="shared" si="253"/>
        <v>3602754323.117753</v>
      </c>
      <c r="F1212" s="16">
        <v>5</v>
      </c>
      <c r="G1212" s="22">
        <f>A1212^8.12+A1212^4+100*A1212+100</f>
        <v>1.0770037289380033E+25</v>
      </c>
      <c r="H1212" s="22">
        <f t="shared" si="251"/>
        <v>4015679.3598840549</v>
      </c>
      <c r="I1212" s="22">
        <f t="shared" si="252"/>
        <v>5.5377738940326052E+18</v>
      </c>
      <c r="J1212" s="16">
        <v>1</v>
      </c>
      <c r="K1212" s="16">
        <v>11</v>
      </c>
      <c r="L1212" s="16">
        <v>5</v>
      </c>
      <c r="M1212" s="16">
        <v>10000</v>
      </c>
      <c r="N1212" s="16">
        <v>10000</v>
      </c>
      <c r="O1212" s="16">
        <v>30</v>
      </c>
      <c r="P1212" s="16" t="b">
        <v>1</v>
      </c>
      <c r="Q1212" s="16">
        <v>0</v>
      </c>
      <c r="R1212" s="16" t="b">
        <v>0</v>
      </c>
      <c r="S1212" s="16">
        <v>101.000000000008</v>
      </c>
      <c r="T1212" s="16" t="s">
        <v>59</v>
      </c>
      <c r="U1212" s="18">
        <v>1307</v>
      </c>
      <c r="V1212" s="16">
        <v>2013</v>
      </c>
      <c r="W1212" s="22">
        <v>1.07</v>
      </c>
    </row>
    <row r="1213" spans="1:23" x14ac:dyDescent="0.3">
      <c r="A1213" s="19">
        <v>1211</v>
      </c>
      <c r="B1213" s="16" t="s">
        <v>56</v>
      </c>
      <c r="C1213" s="17" t="s">
        <v>132</v>
      </c>
      <c r="E1213" s="16">
        <f t="shared" si="253"/>
        <v>3611992532.2462521</v>
      </c>
      <c r="F1213" s="16">
        <v>5</v>
      </c>
      <c r="G1213" s="22">
        <f t="shared" ref="G1213:G1221" si="260">A1213^8.12+A1213^4+100*A1213+100</f>
        <v>1.0842525252936419E+25</v>
      </c>
      <c r="H1213" s="22">
        <f t="shared" si="251"/>
        <v>4022727.6773605319</v>
      </c>
      <c r="I1213" s="22">
        <f t="shared" si="252"/>
        <v>5.5656585376375757E+18</v>
      </c>
      <c r="J1213" s="16">
        <v>1</v>
      </c>
      <c r="K1213" s="16">
        <v>11</v>
      </c>
      <c r="L1213" s="16">
        <v>5</v>
      </c>
      <c r="M1213" s="16">
        <v>10000</v>
      </c>
      <c r="N1213" s="16">
        <v>10000</v>
      </c>
      <c r="O1213" s="16">
        <v>30</v>
      </c>
      <c r="P1213" s="16" t="b">
        <v>1</v>
      </c>
      <c r="Q1213" s="16">
        <v>0</v>
      </c>
      <c r="R1213" s="16" t="b">
        <v>0</v>
      </c>
      <c r="S1213" s="16">
        <v>101.000000000008</v>
      </c>
      <c r="T1213" s="16" t="s">
        <v>59</v>
      </c>
      <c r="U1213" s="18">
        <v>1308</v>
      </c>
      <c r="V1213" s="16">
        <v>2015</v>
      </c>
      <c r="W1213" s="22">
        <v>1.07</v>
      </c>
    </row>
    <row r="1214" spans="1:23" x14ac:dyDescent="0.3">
      <c r="A1214" s="15">
        <v>1212</v>
      </c>
      <c r="B1214" s="16" t="s">
        <v>56</v>
      </c>
      <c r="C1214" s="17" t="s">
        <v>132</v>
      </c>
      <c r="E1214" s="16">
        <f t="shared" si="253"/>
        <v>3621246775.2887077</v>
      </c>
      <c r="F1214" s="16">
        <v>5</v>
      </c>
      <c r="G1214" s="22">
        <f t="shared" si="260"/>
        <v>1.0915440660223952E+25</v>
      </c>
      <c r="H1214" s="22">
        <f t="shared" si="251"/>
        <v>4029782.5859506824</v>
      </c>
      <c r="I1214" s="22">
        <f t="shared" si="252"/>
        <v>5.5936603996376699E+18</v>
      </c>
      <c r="J1214" s="16">
        <v>1</v>
      </c>
      <c r="K1214" s="16">
        <v>11</v>
      </c>
      <c r="L1214" s="16">
        <v>5</v>
      </c>
      <c r="M1214" s="16">
        <v>10000</v>
      </c>
      <c r="N1214" s="16">
        <v>10000</v>
      </c>
      <c r="O1214" s="16">
        <v>30</v>
      </c>
      <c r="P1214" s="16" t="b">
        <v>1</v>
      </c>
      <c r="Q1214" s="16">
        <v>0</v>
      </c>
      <c r="R1214" s="16" t="b">
        <v>0</v>
      </c>
      <c r="S1214" s="16">
        <v>101.000000000008</v>
      </c>
      <c r="T1214" s="16" t="s">
        <v>59</v>
      </c>
      <c r="U1214" s="18">
        <v>1309</v>
      </c>
      <c r="V1214" s="16">
        <v>2017</v>
      </c>
      <c r="W1214" s="22">
        <v>1.07</v>
      </c>
    </row>
    <row r="1215" spans="1:23" x14ac:dyDescent="0.3">
      <c r="A1215" s="19">
        <v>1213</v>
      </c>
      <c r="B1215" s="16" t="s">
        <v>56</v>
      </c>
      <c r="C1215" s="17" t="s">
        <v>132</v>
      </c>
      <c r="E1215" s="12">
        <f t="shared" si="253"/>
        <v>3630517066.8099794</v>
      </c>
      <c r="F1215" s="16">
        <v>5</v>
      </c>
      <c r="G1215" s="22">
        <f t="shared" si="260"/>
        <v>1.0988785675974688E+25</v>
      </c>
      <c r="H1215" s="22">
        <f t="shared" si="251"/>
        <v>4036844.0864162222</v>
      </c>
      <c r="I1215" s="22">
        <f t="shared" si="252"/>
        <v>5.6217798754576118E+18</v>
      </c>
      <c r="J1215" s="16">
        <v>1</v>
      </c>
      <c r="K1215" s="16">
        <v>11</v>
      </c>
      <c r="L1215" s="16">
        <v>5</v>
      </c>
      <c r="M1215" s="16">
        <v>10000</v>
      </c>
      <c r="N1215" s="16">
        <v>10000</v>
      </c>
      <c r="O1215" s="16">
        <v>30</v>
      </c>
      <c r="P1215" s="16" t="b">
        <v>1</v>
      </c>
      <c r="Q1215" s="16">
        <v>0</v>
      </c>
      <c r="R1215" s="16" t="b">
        <v>0</v>
      </c>
      <c r="S1215" s="16">
        <v>101.000000000008</v>
      </c>
      <c r="T1215" s="16" t="s">
        <v>59</v>
      </c>
      <c r="U1215" s="18">
        <v>1310</v>
      </c>
      <c r="V1215" s="16">
        <v>2019</v>
      </c>
      <c r="W1215" s="22">
        <v>1.07</v>
      </c>
    </row>
    <row r="1216" spans="1:23" x14ac:dyDescent="0.3">
      <c r="A1216" s="15">
        <v>1214</v>
      </c>
      <c r="B1216" s="16" t="s">
        <v>56</v>
      </c>
      <c r="C1216" s="17" t="s">
        <v>132</v>
      </c>
      <c r="E1216" s="16">
        <f t="shared" si="253"/>
        <v>3639803421.3761058</v>
      </c>
      <c r="F1216" s="16">
        <v>5</v>
      </c>
      <c r="G1216" s="22">
        <f t="shared" si="260"/>
        <v>1.1062562474084588E+25</v>
      </c>
      <c r="H1216" s="22">
        <f t="shared" si="251"/>
        <v>4043912.1795183048</v>
      </c>
      <c r="I1216" s="22">
        <f t="shared" si="252"/>
        <v>5.6500173615282893E+18</v>
      </c>
      <c r="J1216" s="16">
        <v>1</v>
      </c>
      <c r="K1216" s="16">
        <v>11</v>
      </c>
      <c r="L1216" s="16">
        <v>5</v>
      </c>
      <c r="M1216" s="16">
        <v>10000</v>
      </c>
      <c r="N1216" s="16">
        <v>10000</v>
      </c>
      <c r="O1216" s="16">
        <v>30</v>
      </c>
      <c r="P1216" s="16" t="b">
        <v>1</v>
      </c>
      <c r="Q1216" s="16">
        <v>0</v>
      </c>
      <c r="R1216" s="16" t="b">
        <v>0</v>
      </c>
      <c r="S1216" s="16">
        <v>101.000000000008</v>
      </c>
      <c r="T1216" s="16" t="s">
        <v>59</v>
      </c>
      <c r="U1216" s="18">
        <v>1311</v>
      </c>
      <c r="V1216" s="16">
        <v>2021</v>
      </c>
      <c r="W1216" s="22">
        <v>1.07</v>
      </c>
    </row>
    <row r="1217" spans="1:23" x14ac:dyDescent="0.3">
      <c r="A1217" s="19">
        <v>1215</v>
      </c>
      <c r="B1217" s="16" t="s">
        <v>56</v>
      </c>
      <c r="C1217" s="17" t="s">
        <v>132</v>
      </c>
      <c r="E1217" s="12">
        <f t="shared" si="253"/>
        <v>3649105853.5543427</v>
      </c>
      <c r="F1217" s="16">
        <v>5</v>
      </c>
      <c r="G1217" s="22">
        <f t="shared" si="260"/>
        <v>1.1136773237644895E+25</v>
      </c>
      <c r="H1217" s="22">
        <f t="shared" ref="H1217:H1280" si="261">A1217^2.14+50+50*A1217</f>
        <v>4050986.8660175637</v>
      </c>
      <c r="I1217" s="22">
        <f t="shared" ref="I1217:I1280" si="262">A1217^6.08+A1217^4+1000*A1217+100</f>
        <v>5.67837325528849E+18</v>
      </c>
      <c r="J1217" s="16">
        <v>1</v>
      </c>
      <c r="K1217" s="16">
        <v>11</v>
      </c>
      <c r="L1217" s="16">
        <v>5</v>
      </c>
      <c r="M1217" s="16">
        <v>10000</v>
      </c>
      <c r="N1217" s="16">
        <v>10000</v>
      </c>
      <c r="O1217" s="16">
        <v>30</v>
      </c>
      <c r="P1217" s="16" t="b">
        <v>1</v>
      </c>
      <c r="Q1217" s="16">
        <v>0</v>
      </c>
      <c r="R1217" s="16" t="b">
        <v>0</v>
      </c>
      <c r="S1217" s="16">
        <v>101.000000000008</v>
      </c>
      <c r="T1217" s="16" t="s">
        <v>59</v>
      </c>
      <c r="U1217" s="18">
        <v>1312</v>
      </c>
      <c r="V1217" s="16">
        <v>2023</v>
      </c>
      <c r="W1217" s="22">
        <v>1.07</v>
      </c>
    </row>
    <row r="1218" spans="1:23" x14ac:dyDescent="0.3">
      <c r="A1218" s="19">
        <v>1216</v>
      </c>
      <c r="B1218" s="16" t="s">
        <v>56</v>
      </c>
      <c r="C1218" s="17" t="s">
        <v>132</v>
      </c>
      <c r="E1218" s="16">
        <f t="shared" ref="E1218:E1281" si="263">A1218^3.1</f>
        <v>3658424377.9131393</v>
      </c>
      <c r="F1218" s="16">
        <v>5</v>
      </c>
      <c r="G1218" s="22">
        <f t="shared" si="260"/>
        <v>1.1211420158973685E+25</v>
      </c>
      <c r="H1218" s="22">
        <f t="shared" si="261"/>
        <v>4058068.1466740933</v>
      </c>
      <c r="I1218" s="22">
        <f t="shared" si="262"/>
        <v>5.7068479551866798E+18</v>
      </c>
      <c r="J1218" s="16">
        <v>1</v>
      </c>
      <c r="K1218" s="16">
        <v>11</v>
      </c>
      <c r="L1218" s="16">
        <v>5</v>
      </c>
      <c r="M1218" s="16">
        <v>10000</v>
      </c>
      <c r="N1218" s="16">
        <v>10000</v>
      </c>
      <c r="O1218" s="16">
        <v>30</v>
      </c>
      <c r="P1218" s="16" t="b">
        <v>1</v>
      </c>
      <c r="Q1218" s="16">
        <v>0</v>
      </c>
      <c r="R1218" s="16" t="b">
        <v>0</v>
      </c>
      <c r="S1218" s="16">
        <v>101.000000000008</v>
      </c>
      <c r="T1218" s="16" t="s">
        <v>59</v>
      </c>
      <c r="U1218" s="18">
        <v>1313</v>
      </c>
      <c r="V1218" s="16">
        <v>2025</v>
      </c>
      <c r="W1218" s="22">
        <v>1.07</v>
      </c>
    </row>
    <row r="1219" spans="1:23" x14ac:dyDescent="0.3">
      <c r="A1219" s="15">
        <v>1217</v>
      </c>
      <c r="B1219" s="16" t="s">
        <v>56</v>
      </c>
      <c r="C1219" s="17" t="s">
        <v>132</v>
      </c>
      <c r="E1219" s="16">
        <f t="shared" si="263"/>
        <v>3667759009.0221605</v>
      </c>
      <c r="F1219" s="16">
        <v>5</v>
      </c>
      <c r="G1219" s="22">
        <f t="shared" si="260"/>
        <v>1.1286505439646423E+25</v>
      </c>
      <c r="H1219" s="22">
        <f t="shared" si="261"/>
        <v>4065156.0222474346</v>
      </c>
      <c r="I1219" s="22">
        <f t="shared" si="262"/>
        <v>5.7354418606824561E+18</v>
      </c>
      <c r="J1219" s="16">
        <v>1</v>
      </c>
      <c r="K1219" s="16">
        <v>11</v>
      </c>
      <c r="L1219" s="16">
        <v>5</v>
      </c>
      <c r="M1219" s="16">
        <v>10000</v>
      </c>
      <c r="N1219" s="16">
        <v>10000</v>
      </c>
      <c r="O1219" s="16">
        <v>30</v>
      </c>
      <c r="P1219" s="16" t="b">
        <v>1</v>
      </c>
      <c r="Q1219" s="16">
        <v>0</v>
      </c>
      <c r="R1219" s="16" t="b">
        <v>0</v>
      </c>
      <c r="S1219" s="16">
        <v>101.000000000008</v>
      </c>
      <c r="T1219" s="16" t="s">
        <v>59</v>
      </c>
      <c r="U1219" s="18">
        <v>1314</v>
      </c>
      <c r="V1219" s="16">
        <v>2027</v>
      </c>
      <c r="W1219" s="22">
        <v>1.07</v>
      </c>
    </row>
    <row r="1220" spans="1:23" x14ac:dyDescent="0.3">
      <c r="A1220" s="19">
        <v>1218</v>
      </c>
      <c r="B1220" s="16" t="s">
        <v>56</v>
      </c>
      <c r="C1220" s="17" t="s">
        <v>132</v>
      </c>
      <c r="E1220" s="16">
        <f t="shared" si="263"/>
        <v>3677109761.4522505</v>
      </c>
      <c r="F1220" s="16">
        <v>5</v>
      </c>
      <c r="G1220" s="22">
        <f t="shared" si="260"/>
        <v>1.1362031290528373E+25</v>
      </c>
      <c r="H1220" s="22">
        <f t="shared" si="261"/>
        <v>4072250.4934966206</v>
      </c>
      <c r="I1220" s="22">
        <f t="shared" si="262"/>
        <v>5.7641553722487419E+18</v>
      </c>
      <c r="J1220" s="16">
        <v>1</v>
      </c>
      <c r="K1220" s="16">
        <v>11</v>
      </c>
      <c r="L1220" s="16">
        <v>5</v>
      </c>
      <c r="M1220" s="16">
        <v>10000</v>
      </c>
      <c r="N1220" s="16">
        <v>10000</v>
      </c>
      <c r="O1220" s="16">
        <v>30</v>
      </c>
      <c r="P1220" s="16" t="b">
        <v>1</v>
      </c>
      <c r="Q1220" s="16">
        <v>0</v>
      </c>
      <c r="R1220" s="16" t="b">
        <v>0</v>
      </c>
      <c r="S1220" s="16">
        <v>101.000000000008</v>
      </c>
      <c r="T1220" s="16" t="s">
        <v>59</v>
      </c>
      <c r="U1220" s="18">
        <v>1315</v>
      </c>
      <c r="V1220" s="16">
        <v>2029</v>
      </c>
      <c r="W1220" s="22">
        <v>1.07</v>
      </c>
    </row>
    <row r="1221" spans="1:23" x14ac:dyDescent="0.3">
      <c r="A1221" s="15">
        <v>1219</v>
      </c>
      <c r="B1221" s="16" t="s">
        <v>56</v>
      </c>
      <c r="C1221" s="17" t="s">
        <v>132</v>
      </c>
      <c r="E1221" s="16">
        <f t="shared" si="263"/>
        <v>3686476649.7754335</v>
      </c>
      <c r="F1221" s="16">
        <v>5</v>
      </c>
      <c r="G1221" s="22">
        <f t="shared" si="260"/>
        <v>1.1437999931805386E+25</v>
      </c>
      <c r="H1221" s="22">
        <f t="shared" si="261"/>
        <v>4079351.5611801129</v>
      </c>
      <c r="I1221" s="22">
        <f t="shared" si="262"/>
        <v>5.7929888913731205E+18</v>
      </c>
      <c r="J1221" s="16">
        <v>1</v>
      </c>
      <c r="K1221" s="16">
        <v>11</v>
      </c>
      <c r="L1221" s="16">
        <v>5</v>
      </c>
      <c r="M1221" s="16">
        <v>10000</v>
      </c>
      <c r="N1221" s="16">
        <v>10000</v>
      </c>
      <c r="O1221" s="16">
        <v>30</v>
      </c>
      <c r="P1221" s="16" t="b">
        <v>1</v>
      </c>
      <c r="Q1221" s="16">
        <v>0</v>
      </c>
      <c r="R1221" s="16" t="b">
        <v>0</v>
      </c>
      <c r="S1221" s="16">
        <v>101.000000000008</v>
      </c>
      <c r="T1221" s="16" t="s">
        <v>59</v>
      </c>
      <c r="U1221" s="18">
        <v>1316</v>
      </c>
      <c r="V1221" s="16">
        <v>2031</v>
      </c>
      <c r="W1221" s="22">
        <v>1.07</v>
      </c>
    </row>
    <row r="1222" spans="1:23" x14ac:dyDescent="0.3">
      <c r="A1222" s="19">
        <v>1220</v>
      </c>
      <c r="B1222" s="16" t="s">
        <v>56</v>
      </c>
      <c r="C1222" s="17" t="s">
        <v>132</v>
      </c>
      <c r="E1222" s="16">
        <f t="shared" si="263"/>
        <v>3695859688.5649948</v>
      </c>
      <c r="F1222" s="16">
        <v>5</v>
      </c>
      <c r="G1222" s="22">
        <f>A1222^8.13+A1222^4+100*A1222+100</f>
        <v>1.236247491548972E+25</v>
      </c>
      <c r="H1222" s="22">
        <f t="shared" si="261"/>
        <v>4086459.2260558689</v>
      </c>
      <c r="I1222" s="22">
        <f t="shared" si="262"/>
        <v>5.8219428205597061E+18</v>
      </c>
      <c r="J1222" s="16">
        <v>1</v>
      </c>
      <c r="K1222" s="16">
        <v>11</v>
      </c>
      <c r="L1222" s="16">
        <v>5</v>
      </c>
      <c r="M1222" s="16">
        <v>10000</v>
      </c>
      <c r="N1222" s="16">
        <v>10000</v>
      </c>
      <c r="O1222" s="16">
        <v>30</v>
      </c>
      <c r="P1222" s="16" t="b">
        <v>1</v>
      </c>
      <c r="Q1222" s="16">
        <v>0</v>
      </c>
      <c r="R1222" s="16" t="b">
        <v>0</v>
      </c>
      <c r="S1222" s="16">
        <v>101.000000000008</v>
      </c>
      <c r="T1222" s="16" t="s">
        <v>59</v>
      </c>
      <c r="U1222" s="18">
        <v>1317</v>
      </c>
      <c r="V1222" s="16">
        <v>2033</v>
      </c>
      <c r="W1222" s="22">
        <v>1.07</v>
      </c>
    </row>
    <row r="1223" spans="1:23" x14ac:dyDescent="0.3">
      <c r="A1223" s="19">
        <v>1221</v>
      </c>
      <c r="B1223" s="16" t="s">
        <v>56</v>
      </c>
      <c r="C1223" s="17" t="s">
        <v>132</v>
      </c>
      <c r="E1223" s="16">
        <f t="shared" si="263"/>
        <v>3705258892.3953476</v>
      </c>
      <c r="F1223" s="16">
        <v>5</v>
      </c>
      <c r="G1223" s="22">
        <f t="shared" ref="G1223:G1231" si="264">A1223^8.13+A1223^4+100*A1223+100</f>
        <v>1.2445098774410093E+25</v>
      </c>
      <c r="H1223" s="22">
        <f t="shared" si="261"/>
        <v>4093573.4888812792</v>
      </c>
      <c r="I1223" s="22">
        <f t="shared" si="262"/>
        <v>5.8510175633309798E+18</v>
      </c>
      <c r="J1223" s="16">
        <v>1</v>
      </c>
      <c r="K1223" s="16">
        <v>11</v>
      </c>
      <c r="L1223" s="16">
        <v>5</v>
      </c>
      <c r="M1223" s="16">
        <v>10000</v>
      </c>
      <c r="N1223" s="16">
        <v>10000</v>
      </c>
      <c r="O1223" s="16">
        <v>30</v>
      </c>
      <c r="P1223" s="16" t="b">
        <v>1</v>
      </c>
      <c r="Q1223" s="16">
        <v>0</v>
      </c>
      <c r="R1223" s="16" t="b">
        <v>0</v>
      </c>
      <c r="S1223" s="16">
        <v>101.000000000008</v>
      </c>
      <c r="T1223" s="16" t="s">
        <v>59</v>
      </c>
      <c r="U1223" s="18">
        <v>1318</v>
      </c>
      <c r="V1223" s="16">
        <v>2035</v>
      </c>
      <c r="W1223" s="22">
        <v>1.07</v>
      </c>
    </row>
    <row r="1224" spans="1:23" x14ac:dyDescent="0.3">
      <c r="A1224" s="15">
        <v>1222</v>
      </c>
      <c r="B1224" s="16" t="s">
        <v>56</v>
      </c>
      <c r="C1224" s="17" t="s">
        <v>132</v>
      </c>
      <c r="E1224" s="12">
        <f t="shared" si="263"/>
        <v>3714674275.8421321</v>
      </c>
      <c r="F1224" s="16">
        <v>5</v>
      </c>
      <c r="G1224" s="22">
        <f t="shared" si="264"/>
        <v>1.2528206524680629E+25</v>
      </c>
      <c r="H1224" s="22">
        <f t="shared" si="261"/>
        <v>4100694.3504132363</v>
      </c>
      <c r="I1224" s="22">
        <f t="shared" si="262"/>
        <v>5.880213524229335E+18</v>
      </c>
      <c r="J1224" s="16">
        <v>1</v>
      </c>
      <c r="K1224" s="16">
        <v>11</v>
      </c>
      <c r="L1224" s="16">
        <v>5</v>
      </c>
      <c r="M1224" s="16">
        <v>10000</v>
      </c>
      <c r="N1224" s="16">
        <v>10000</v>
      </c>
      <c r="O1224" s="16">
        <v>30</v>
      </c>
      <c r="P1224" s="16" t="b">
        <v>1</v>
      </c>
      <c r="Q1224" s="16">
        <v>0</v>
      </c>
      <c r="R1224" s="16" t="b">
        <v>0</v>
      </c>
      <c r="S1224" s="16">
        <v>101.000000000008</v>
      </c>
      <c r="T1224" s="16" t="s">
        <v>59</v>
      </c>
      <c r="U1224" s="18">
        <v>1319</v>
      </c>
      <c r="V1224" s="16">
        <v>2037</v>
      </c>
      <c r="W1224" s="22">
        <v>1.07</v>
      </c>
    </row>
    <row r="1225" spans="1:23" x14ac:dyDescent="0.3">
      <c r="A1225" s="19">
        <v>1223</v>
      </c>
      <c r="B1225" s="16" t="s">
        <v>56</v>
      </c>
      <c r="C1225" s="17" t="s">
        <v>132</v>
      </c>
      <c r="E1225" s="16">
        <f t="shared" si="263"/>
        <v>3724105853.4821615</v>
      </c>
      <c r="F1225" s="16">
        <v>5</v>
      </c>
      <c r="G1225" s="22">
        <f t="shared" si="264"/>
        <v>1.2611800600773476E+25</v>
      </c>
      <c r="H1225" s="22">
        <f t="shared" si="261"/>
        <v>4107821.8114080722</v>
      </c>
      <c r="I1225" s="22">
        <f t="shared" si="262"/>
        <v>5.9095311088190024E+18</v>
      </c>
      <c r="J1225" s="16">
        <v>1</v>
      </c>
      <c r="K1225" s="16">
        <v>11</v>
      </c>
      <c r="L1225" s="16">
        <v>5</v>
      </c>
      <c r="M1225" s="16">
        <v>10000</v>
      </c>
      <c r="N1225" s="16">
        <v>10000</v>
      </c>
      <c r="O1225" s="16">
        <v>30</v>
      </c>
      <c r="P1225" s="16" t="b">
        <v>1</v>
      </c>
      <c r="Q1225" s="16">
        <v>0</v>
      </c>
      <c r="R1225" s="16" t="b">
        <v>0</v>
      </c>
      <c r="S1225" s="16">
        <v>101.000000000008</v>
      </c>
      <c r="T1225" s="16" t="s">
        <v>59</v>
      </c>
      <c r="U1225" s="18">
        <v>1320</v>
      </c>
      <c r="V1225" s="16">
        <v>2039</v>
      </c>
      <c r="W1225" s="22">
        <v>1.07</v>
      </c>
    </row>
    <row r="1226" spans="1:23" x14ac:dyDescent="0.3">
      <c r="A1226" s="15">
        <v>1224</v>
      </c>
      <c r="B1226" s="16" t="s">
        <v>56</v>
      </c>
      <c r="C1226" s="17" t="s">
        <v>132</v>
      </c>
      <c r="E1226" s="12">
        <f t="shared" si="263"/>
        <v>3733553639.8934803</v>
      </c>
      <c r="F1226" s="16">
        <v>5</v>
      </c>
      <c r="G1226" s="22">
        <f t="shared" si="264"/>
        <v>1.2695883447402303E+25</v>
      </c>
      <c r="H1226" s="22">
        <f t="shared" si="261"/>
        <v>4114955.8726216038</v>
      </c>
      <c r="I1226" s="22">
        <f t="shared" si="262"/>
        <v>5.9389707236876831E+18</v>
      </c>
      <c r="J1226" s="16">
        <v>1</v>
      </c>
      <c r="K1226" s="16">
        <v>11</v>
      </c>
      <c r="L1226" s="16">
        <v>5</v>
      </c>
      <c r="M1226" s="16">
        <v>10000</v>
      </c>
      <c r="N1226" s="16">
        <v>10000</v>
      </c>
      <c r="O1226" s="16">
        <v>30</v>
      </c>
      <c r="P1226" s="16" t="b">
        <v>1</v>
      </c>
      <c r="Q1226" s="16">
        <v>0</v>
      </c>
      <c r="R1226" s="16" t="b">
        <v>0</v>
      </c>
      <c r="S1226" s="16">
        <v>101.000000000008</v>
      </c>
      <c r="T1226" s="16" t="s">
        <v>59</v>
      </c>
      <c r="U1226" s="18">
        <v>1321</v>
      </c>
      <c r="V1226" s="16">
        <v>2041</v>
      </c>
      <c r="W1226" s="22">
        <v>1.07</v>
      </c>
    </row>
    <row r="1227" spans="1:23" x14ac:dyDescent="0.3">
      <c r="A1227" s="19">
        <v>1225</v>
      </c>
      <c r="B1227" s="16" t="s">
        <v>56</v>
      </c>
      <c r="C1227" s="17" t="s">
        <v>132</v>
      </c>
      <c r="E1227" s="16">
        <f t="shared" si="263"/>
        <v>3743017649.6552873</v>
      </c>
      <c r="F1227" s="16">
        <v>5</v>
      </c>
      <c r="G1227" s="22">
        <f t="shared" si="264"/>
        <v>1.2780457519557076E+25</v>
      </c>
      <c r="H1227" s="22">
        <f t="shared" si="261"/>
        <v>4122096.5348091037</v>
      </c>
      <c r="I1227" s="22">
        <f t="shared" si="262"/>
        <v>5.9685327764482714E+18</v>
      </c>
      <c r="J1227" s="16">
        <v>1</v>
      </c>
      <c r="K1227" s="16">
        <v>11</v>
      </c>
      <c r="L1227" s="16">
        <v>5</v>
      </c>
      <c r="M1227" s="16">
        <v>10000</v>
      </c>
      <c r="N1227" s="16">
        <v>10000</v>
      </c>
      <c r="O1227" s="16">
        <v>30</v>
      </c>
      <c r="P1227" s="16" t="b">
        <v>1</v>
      </c>
      <c r="Q1227" s="16">
        <v>0</v>
      </c>
      <c r="R1227" s="16" t="b">
        <v>0</v>
      </c>
      <c r="S1227" s="16">
        <v>101.000000000008</v>
      </c>
      <c r="T1227" s="16" t="s">
        <v>59</v>
      </c>
      <c r="U1227" s="18">
        <v>1322</v>
      </c>
      <c r="V1227" s="16">
        <v>2043</v>
      </c>
      <c r="W1227" s="22">
        <v>1.07</v>
      </c>
    </row>
    <row r="1228" spans="1:23" x14ac:dyDescent="0.3">
      <c r="A1228" s="19">
        <v>1226</v>
      </c>
      <c r="B1228" s="16" t="s">
        <v>56</v>
      </c>
      <c r="C1228" s="17" t="s">
        <v>132</v>
      </c>
      <c r="E1228" s="16">
        <f t="shared" si="263"/>
        <v>3752497897.3479929</v>
      </c>
      <c r="F1228" s="16">
        <v>5</v>
      </c>
      <c r="G1228" s="22">
        <f t="shared" si="264"/>
        <v>1.2865525282538601E+25</v>
      </c>
      <c r="H1228" s="22">
        <f t="shared" si="261"/>
        <v>4129243.7987253373</v>
      </c>
      <c r="I1228" s="22">
        <f t="shared" si="262"/>
        <v>5.9982176757407058E+18</v>
      </c>
      <c r="J1228" s="16">
        <v>1</v>
      </c>
      <c r="K1228" s="16">
        <v>11</v>
      </c>
      <c r="L1228" s="16">
        <v>5</v>
      </c>
      <c r="M1228" s="16">
        <v>10000</v>
      </c>
      <c r="N1228" s="16">
        <v>10000</v>
      </c>
      <c r="O1228" s="16">
        <v>30</v>
      </c>
      <c r="P1228" s="16" t="b">
        <v>1</v>
      </c>
      <c r="Q1228" s="16">
        <v>0</v>
      </c>
      <c r="R1228" s="16" t="b">
        <v>0</v>
      </c>
      <c r="S1228" s="16">
        <v>101.000000000008</v>
      </c>
      <c r="T1228" s="16" t="s">
        <v>59</v>
      </c>
      <c r="U1228" s="18">
        <v>1323</v>
      </c>
      <c r="V1228" s="16">
        <v>2045</v>
      </c>
      <c r="W1228" s="22">
        <v>1.07</v>
      </c>
    </row>
    <row r="1229" spans="1:23" x14ac:dyDescent="0.3">
      <c r="A1229" s="15">
        <v>1227</v>
      </c>
      <c r="B1229" s="16" t="s">
        <v>56</v>
      </c>
      <c r="C1229" s="17" t="s">
        <v>132</v>
      </c>
      <c r="E1229" s="16">
        <f t="shared" si="263"/>
        <v>3761994397.5531702</v>
      </c>
      <c r="F1229" s="16">
        <v>5</v>
      </c>
      <c r="G1229" s="22">
        <f t="shared" si="264"/>
        <v>1.2951089211993015E+25</v>
      </c>
      <c r="H1229" s="22">
        <f t="shared" si="261"/>
        <v>4136397.6651244899</v>
      </c>
      <c r="I1229" s="22">
        <f t="shared" si="262"/>
        <v>6.0280258312336466E+18</v>
      </c>
      <c r="J1229" s="16">
        <v>1</v>
      </c>
      <c r="K1229" s="16">
        <v>11</v>
      </c>
      <c r="L1229" s="16">
        <v>5</v>
      </c>
      <c r="M1229" s="16">
        <v>10000</v>
      </c>
      <c r="N1229" s="16">
        <v>10000</v>
      </c>
      <c r="O1229" s="16">
        <v>30</v>
      </c>
      <c r="P1229" s="16" t="b">
        <v>1</v>
      </c>
      <c r="Q1229" s="16">
        <v>0</v>
      </c>
      <c r="R1229" s="16" t="b">
        <v>0</v>
      </c>
      <c r="S1229" s="16">
        <v>101.000000000008</v>
      </c>
      <c r="T1229" s="16" t="s">
        <v>59</v>
      </c>
      <c r="U1229" s="18">
        <v>1324</v>
      </c>
      <c r="V1229" s="16">
        <v>2047</v>
      </c>
      <c r="W1229" s="22">
        <v>1.07</v>
      </c>
    </row>
    <row r="1230" spans="1:23" x14ac:dyDescent="0.3">
      <c r="A1230" s="19">
        <v>1228</v>
      </c>
      <c r="B1230" s="16" t="s">
        <v>56</v>
      </c>
      <c r="C1230" s="17" t="s">
        <v>132</v>
      </c>
      <c r="E1230" s="16">
        <f t="shared" si="263"/>
        <v>3771507164.8536401</v>
      </c>
      <c r="F1230" s="16">
        <v>5</v>
      </c>
      <c r="G1230" s="22">
        <f t="shared" si="264"/>
        <v>1.3037151793947794E+25</v>
      </c>
      <c r="H1230" s="22">
        <f t="shared" si="261"/>
        <v>4143558.1347602773</v>
      </c>
      <c r="I1230" s="22">
        <f t="shared" si="262"/>
        <v>6.0579576536262584E+18</v>
      </c>
      <c r="J1230" s="16">
        <v>1</v>
      </c>
      <c r="K1230" s="16">
        <v>11</v>
      </c>
      <c r="L1230" s="16">
        <v>5</v>
      </c>
      <c r="M1230" s="16">
        <v>10000</v>
      </c>
      <c r="N1230" s="16">
        <v>10000</v>
      </c>
      <c r="O1230" s="16">
        <v>30</v>
      </c>
      <c r="P1230" s="16" t="b">
        <v>1</v>
      </c>
      <c r="Q1230" s="16">
        <v>0</v>
      </c>
      <c r="R1230" s="16" t="b">
        <v>0</v>
      </c>
      <c r="S1230" s="16">
        <v>101.000000000008</v>
      </c>
      <c r="T1230" s="16" t="s">
        <v>59</v>
      </c>
      <c r="U1230" s="18">
        <v>1325</v>
      </c>
      <c r="V1230" s="16">
        <v>2049</v>
      </c>
      <c r="W1230" s="22">
        <v>1.07</v>
      </c>
    </row>
    <row r="1231" spans="1:23" x14ac:dyDescent="0.3">
      <c r="A1231" s="15">
        <v>1229</v>
      </c>
      <c r="B1231" s="16" t="s">
        <v>56</v>
      </c>
      <c r="C1231" s="17" t="s">
        <v>132</v>
      </c>
      <c r="E1231" s="16">
        <f t="shared" si="263"/>
        <v>3781036213.8333411</v>
      </c>
      <c r="F1231" s="16">
        <v>5</v>
      </c>
      <c r="G1231" s="22">
        <f t="shared" si="264"/>
        <v>1.3123715524845499E+25</v>
      </c>
      <c r="H1231" s="22">
        <f t="shared" si="261"/>
        <v>4150725.208385854</v>
      </c>
      <c r="I1231" s="22">
        <f t="shared" si="262"/>
        <v>6.0880135546498068E+18</v>
      </c>
      <c r="J1231" s="16">
        <v>1</v>
      </c>
      <c r="K1231" s="16">
        <v>11</v>
      </c>
      <c r="L1231" s="16">
        <v>5</v>
      </c>
      <c r="M1231" s="16">
        <v>10000</v>
      </c>
      <c r="N1231" s="16">
        <v>10000</v>
      </c>
      <c r="O1231" s="16">
        <v>30</v>
      </c>
      <c r="P1231" s="16" t="b">
        <v>1</v>
      </c>
      <c r="Q1231" s="16">
        <v>0</v>
      </c>
      <c r="R1231" s="16" t="b">
        <v>0</v>
      </c>
      <c r="S1231" s="16">
        <v>101.000000000008</v>
      </c>
      <c r="T1231" s="16" t="s">
        <v>59</v>
      </c>
      <c r="U1231" s="18">
        <v>1326</v>
      </c>
      <c r="V1231" s="16">
        <v>2051</v>
      </c>
      <c r="W1231" s="22">
        <v>1.07</v>
      </c>
    </row>
    <row r="1232" spans="1:23" x14ac:dyDescent="0.3">
      <c r="A1232" s="19">
        <v>1230</v>
      </c>
      <c r="B1232" s="16" t="s">
        <v>56</v>
      </c>
      <c r="C1232" s="17" t="s">
        <v>132</v>
      </c>
      <c r="E1232" s="16">
        <f t="shared" si="263"/>
        <v>3790581559.077446</v>
      </c>
      <c r="F1232" s="16">
        <v>5</v>
      </c>
      <c r="G1232" s="22">
        <f>A1232^8.14+A1232^4+100*A1232+100</f>
        <v>1.4184943396079874E+25</v>
      </c>
      <c r="H1232" s="22">
        <f t="shared" si="261"/>
        <v>4157898.8867538637</v>
      </c>
      <c r="I1232" s="22">
        <f t="shared" si="262"/>
        <v>6.1181939470696919E+18</v>
      </c>
      <c r="J1232" s="16">
        <v>1</v>
      </c>
      <c r="K1232" s="16">
        <v>11</v>
      </c>
      <c r="L1232" s="16">
        <v>5</v>
      </c>
      <c r="M1232" s="16">
        <v>10000</v>
      </c>
      <c r="N1232" s="16">
        <v>10000</v>
      </c>
      <c r="O1232" s="16">
        <v>30</v>
      </c>
      <c r="P1232" s="16" t="b">
        <v>1</v>
      </c>
      <c r="Q1232" s="16">
        <v>0</v>
      </c>
      <c r="R1232" s="16" t="b">
        <v>0</v>
      </c>
      <c r="S1232" s="16">
        <v>101.000000000008</v>
      </c>
      <c r="T1232" s="16" t="s">
        <v>59</v>
      </c>
      <c r="U1232" s="18">
        <v>1327</v>
      </c>
      <c r="V1232" s="16">
        <v>2053</v>
      </c>
      <c r="W1232" s="22">
        <v>1.07</v>
      </c>
    </row>
    <row r="1233" spans="1:23" x14ac:dyDescent="0.3">
      <c r="A1233" s="19">
        <v>1231</v>
      </c>
      <c r="B1233" s="16" t="s">
        <v>56</v>
      </c>
      <c r="C1233" s="17" t="s">
        <v>132</v>
      </c>
      <c r="E1233" s="12">
        <f t="shared" si="263"/>
        <v>3800143215.1723094</v>
      </c>
      <c r="F1233" s="16">
        <v>5</v>
      </c>
      <c r="G1233" s="22">
        <f t="shared" ref="G1233:G1242" si="265">A1233^8.14+A1233^4+100*A1233+100</f>
        <v>1.4279090655322265E+25</v>
      </c>
      <c r="H1233" s="22">
        <f t="shared" si="261"/>
        <v>4165079.1706164051</v>
      </c>
      <c r="I1233" s="22">
        <f t="shared" si="262"/>
        <v>6.148499244686932E+18</v>
      </c>
      <c r="J1233" s="16">
        <v>1</v>
      </c>
      <c r="K1233" s="16">
        <v>11</v>
      </c>
      <c r="L1233" s="16">
        <v>5</v>
      </c>
      <c r="M1233" s="16">
        <v>10000</v>
      </c>
      <c r="N1233" s="16">
        <v>10000</v>
      </c>
      <c r="O1233" s="16">
        <v>30</v>
      </c>
      <c r="P1233" s="16" t="b">
        <v>1</v>
      </c>
      <c r="Q1233" s="16">
        <v>0</v>
      </c>
      <c r="R1233" s="16" t="b">
        <v>0</v>
      </c>
      <c r="S1233" s="16">
        <v>101.000000000008</v>
      </c>
      <c r="T1233" s="16" t="s">
        <v>59</v>
      </c>
      <c r="U1233" s="18">
        <v>1328</v>
      </c>
      <c r="V1233" s="16">
        <v>2055</v>
      </c>
      <c r="W1233" s="22">
        <v>1.07</v>
      </c>
    </row>
    <row r="1234" spans="1:23" x14ac:dyDescent="0.3">
      <c r="A1234" s="15">
        <v>1232</v>
      </c>
      <c r="B1234" s="16" t="s">
        <v>56</v>
      </c>
      <c r="C1234" s="17" t="s">
        <v>132</v>
      </c>
      <c r="E1234" s="16">
        <f t="shared" si="263"/>
        <v>3809721196.7054377</v>
      </c>
      <c r="F1234" s="16">
        <v>5</v>
      </c>
      <c r="G1234" s="22">
        <f t="shared" si="265"/>
        <v>1.4373785570520759E+25</v>
      </c>
      <c r="H1234" s="22">
        <f t="shared" si="261"/>
        <v>4172266.0607250449</v>
      </c>
      <c r="I1234" s="22">
        <f t="shared" si="262"/>
        <v>6.1789298623400755E+18</v>
      </c>
      <c r="J1234" s="16">
        <v>1</v>
      </c>
      <c r="K1234" s="16">
        <v>11</v>
      </c>
      <c r="L1234" s="16">
        <v>5</v>
      </c>
      <c r="M1234" s="16">
        <v>10000</v>
      </c>
      <c r="N1234" s="16">
        <v>10000</v>
      </c>
      <c r="O1234" s="16">
        <v>30</v>
      </c>
      <c r="P1234" s="16" t="b">
        <v>1</v>
      </c>
      <c r="Q1234" s="16">
        <v>0</v>
      </c>
      <c r="R1234" s="16" t="b">
        <v>0</v>
      </c>
      <c r="S1234" s="16">
        <v>101.000000000008</v>
      </c>
      <c r="T1234" s="16" t="s">
        <v>59</v>
      </c>
      <c r="U1234" s="18">
        <v>1329</v>
      </c>
      <c r="V1234" s="16">
        <v>2057</v>
      </c>
      <c r="W1234" s="22">
        <v>1.07</v>
      </c>
    </row>
    <row r="1235" spans="1:23" x14ac:dyDescent="0.3">
      <c r="A1235" s="19">
        <v>1233</v>
      </c>
      <c r="B1235" s="16" t="s">
        <v>56</v>
      </c>
      <c r="C1235" s="17" t="s">
        <v>132</v>
      </c>
      <c r="E1235" s="12">
        <f t="shared" si="263"/>
        <v>3819315518.2655745</v>
      </c>
      <c r="F1235" s="16">
        <v>5</v>
      </c>
      <c r="G1235" s="22">
        <f t="shared" si="265"/>
        <v>1.4469030878989741E+25</v>
      </c>
      <c r="H1235" s="22">
        <f t="shared" si="261"/>
        <v>4179459.5578308734</v>
      </c>
      <c r="I1235" s="22">
        <f t="shared" si="262"/>
        <v>6.209486215906901E+18</v>
      </c>
      <c r="J1235" s="16">
        <v>1</v>
      </c>
      <c r="K1235" s="16">
        <v>11</v>
      </c>
      <c r="L1235" s="16">
        <v>5</v>
      </c>
      <c r="M1235" s="16">
        <v>10000</v>
      </c>
      <c r="N1235" s="16">
        <v>10000</v>
      </c>
      <c r="O1235" s="16">
        <v>30</v>
      </c>
      <c r="P1235" s="16" t="b">
        <v>1</v>
      </c>
      <c r="Q1235" s="16">
        <v>0</v>
      </c>
      <c r="R1235" s="16" t="b">
        <v>0</v>
      </c>
      <c r="S1235" s="16">
        <v>101.000000000008</v>
      </c>
      <c r="T1235" s="16" t="s">
        <v>59</v>
      </c>
      <c r="U1235" s="18">
        <v>1330</v>
      </c>
      <c r="V1235" s="16">
        <v>2059</v>
      </c>
      <c r="W1235" s="22">
        <v>1.07</v>
      </c>
    </row>
    <row r="1236" spans="1:23" x14ac:dyDescent="0.3">
      <c r="A1236" s="15">
        <v>1234</v>
      </c>
      <c r="B1236" s="16" t="s">
        <v>56</v>
      </c>
      <c r="C1236" s="17" t="s">
        <v>132</v>
      </c>
      <c r="E1236" s="16">
        <f t="shared" si="263"/>
        <v>3828926194.4426284</v>
      </c>
      <c r="F1236" s="16">
        <v>5</v>
      </c>
      <c r="G1236" s="22">
        <f t="shared" si="265"/>
        <v>1.4564829329487607E+25</v>
      </c>
      <c r="H1236" s="22">
        <f t="shared" si="261"/>
        <v>4186659.6626844024</v>
      </c>
      <c r="I1236" s="22">
        <f t="shared" si="262"/>
        <v>6.2401687223062057E+18</v>
      </c>
      <c r="J1236" s="16">
        <v>1</v>
      </c>
      <c r="K1236" s="16">
        <v>11</v>
      </c>
      <c r="L1236" s="16">
        <v>5</v>
      </c>
      <c r="M1236" s="16">
        <v>10000</v>
      </c>
      <c r="N1236" s="16">
        <v>10000</v>
      </c>
      <c r="O1236" s="16">
        <v>30</v>
      </c>
      <c r="P1236" s="16" t="b">
        <v>1</v>
      </c>
      <c r="Q1236" s="16">
        <v>0</v>
      </c>
      <c r="R1236" s="16" t="b">
        <v>0</v>
      </c>
      <c r="S1236" s="16">
        <v>101.000000000008</v>
      </c>
      <c r="T1236" s="16" t="s">
        <v>59</v>
      </c>
      <c r="U1236" s="18">
        <v>1331</v>
      </c>
      <c r="V1236" s="16">
        <v>2061</v>
      </c>
      <c r="W1236" s="22">
        <v>1.07</v>
      </c>
    </row>
    <row r="1237" spans="1:23" x14ac:dyDescent="0.3">
      <c r="A1237" s="19">
        <v>1235</v>
      </c>
      <c r="B1237" s="16" t="s">
        <v>56</v>
      </c>
      <c r="C1237" s="17" t="s">
        <v>132</v>
      </c>
      <c r="E1237" s="16">
        <f t="shared" si="263"/>
        <v>3838553239.8276534</v>
      </c>
      <c r="F1237" s="16">
        <v>5</v>
      </c>
      <c r="G1237" s="22">
        <f t="shared" si="265"/>
        <v>1.4661183682255176E+25</v>
      </c>
      <c r="H1237" s="22">
        <f t="shared" si="261"/>
        <v>4193866.3760356461</v>
      </c>
      <c r="I1237" s="22">
        <f t="shared" si="262"/>
        <v>6.2709777994995087E+18</v>
      </c>
      <c r="J1237" s="16">
        <v>1</v>
      </c>
      <c r="K1237" s="16">
        <v>11</v>
      </c>
      <c r="L1237" s="16">
        <v>5</v>
      </c>
      <c r="M1237" s="16">
        <v>10000</v>
      </c>
      <c r="N1237" s="16">
        <v>10000</v>
      </c>
      <c r="O1237" s="16">
        <v>30</v>
      </c>
      <c r="P1237" s="16" t="b">
        <v>1</v>
      </c>
      <c r="Q1237" s="16">
        <v>0</v>
      </c>
      <c r="R1237" s="16" t="b">
        <v>0</v>
      </c>
      <c r="S1237" s="16">
        <v>101.000000000008</v>
      </c>
      <c r="T1237" s="16" t="s">
        <v>59</v>
      </c>
      <c r="U1237" s="18">
        <v>1332</v>
      </c>
      <c r="V1237" s="16">
        <v>2063</v>
      </c>
      <c r="W1237" s="22">
        <v>1.07</v>
      </c>
    </row>
    <row r="1238" spans="1:23" x14ac:dyDescent="0.3">
      <c r="A1238" s="19">
        <v>1236</v>
      </c>
      <c r="B1238" s="16" t="s">
        <v>56</v>
      </c>
      <c r="C1238" s="17" t="s">
        <v>132</v>
      </c>
      <c r="E1238" s="16">
        <f t="shared" si="263"/>
        <v>3848196669.0129228</v>
      </c>
      <c r="F1238" s="16">
        <v>5</v>
      </c>
      <c r="G1238" s="22">
        <f t="shared" si="265"/>
        <v>1.475809670905476E+25</v>
      </c>
      <c r="H1238" s="22">
        <f t="shared" si="261"/>
        <v>4201079.6986340825</v>
      </c>
      <c r="I1238" s="22">
        <f t="shared" si="262"/>
        <v>6.3019138664928041E+18</v>
      </c>
      <c r="J1238" s="16">
        <v>1</v>
      </c>
      <c r="K1238" s="16">
        <v>11</v>
      </c>
      <c r="L1238" s="16">
        <v>5</v>
      </c>
      <c r="M1238" s="16">
        <v>10000</v>
      </c>
      <c r="N1238" s="16">
        <v>10000</v>
      </c>
      <c r="O1238" s="16">
        <v>30</v>
      </c>
      <c r="P1238" s="16" t="b">
        <v>1</v>
      </c>
      <c r="Q1238" s="16">
        <v>0</v>
      </c>
      <c r="R1238" s="16" t="b">
        <v>0</v>
      </c>
      <c r="S1238" s="16">
        <v>101.000000000008</v>
      </c>
      <c r="T1238" s="16" t="s">
        <v>59</v>
      </c>
      <c r="U1238" s="18">
        <v>1333</v>
      </c>
      <c r="V1238" s="16">
        <v>2065</v>
      </c>
      <c r="W1238" s="22">
        <v>1.07</v>
      </c>
    </row>
    <row r="1239" spans="1:23" x14ac:dyDescent="0.3">
      <c r="A1239" s="15">
        <v>1237</v>
      </c>
      <c r="B1239" s="16" t="s">
        <v>56</v>
      </c>
      <c r="C1239" s="17" t="s">
        <v>132</v>
      </c>
      <c r="E1239" s="16">
        <f t="shared" si="263"/>
        <v>3857856496.5919003</v>
      </c>
      <c r="F1239" s="16">
        <v>5</v>
      </c>
      <c r="G1239" s="22">
        <f t="shared" si="265"/>
        <v>1.4855571193208379E+25</v>
      </c>
      <c r="H1239" s="22">
        <f t="shared" si="261"/>
        <v>4208299.6312286993</v>
      </c>
      <c r="I1239" s="22">
        <f t="shared" si="262"/>
        <v>6.332977343338496E+18</v>
      </c>
      <c r="J1239" s="16">
        <v>1</v>
      </c>
      <c r="K1239" s="16">
        <v>11</v>
      </c>
      <c r="L1239" s="16">
        <v>5</v>
      </c>
      <c r="M1239" s="16">
        <v>10000</v>
      </c>
      <c r="N1239" s="16">
        <v>10000</v>
      </c>
      <c r="O1239" s="16">
        <v>30</v>
      </c>
      <c r="P1239" s="16" t="b">
        <v>1</v>
      </c>
      <c r="Q1239" s="16">
        <v>0</v>
      </c>
      <c r="R1239" s="16" t="b">
        <v>0</v>
      </c>
      <c r="S1239" s="16">
        <v>101.000000000008</v>
      </c>
      <c r="T1239" s="16" t="s">
        <v>59</v>
      </c>
      <c r="U1239" s="18">
        <v>1334</v>
      </c>
      <c r="V1239" s="16">
        <v>2067</v>
      </c>
      <c r="W1239" s="22">
        <v>1.07</v>
      </c>
    </row>
    <row r="1240" spans="1:23" x14ac:dyDescent="0.3">
      <c r="A1240" s="19">
        <v>1238</v>
      </c>
      <c r="B1240" s="16" t="s">
        <v>56</v>
      </c>
      <c r="C1240" s="17" t="s">
        <v>132</v>
      </c>
      <c r="E1240" s="16">
        <f t="shared" si="263"/>
        <v>3867532737.1592207</v>
      </c>
      <c r="F1240" s="16">
        <v>5</v>
      </c>
      <c r="G1240" s="22">
        <f t="shared" si="265"/>
        <v>1.4953609929637248E+25</v>
      </c>
      <c r="H1240" s="22">
        <f t="shared" si="261"/>
        <v>4215526.1745679285</v>
      </c>
      <c r="I1240" s="22">
        <f t="shared" si="262"/>
        <v>6.3641686511368806E+18</v>
      </c>
      <c r="J1240" s="16">
        <v>1</v>
      </c>
      <c r="K1240" s="16">
        <v>11</v>
      </c>
      <c r="L1240" s="16">
        <v>5</v>
      </c>
      <c r="M1240" s="16">
        <v>10000</v>
      </c>
      <c r="N1240" s="16">
        <v>10000</v>
      </c>
      <c r="O1240" s="16">
        <v>30</v>
      </c>
      <c r="P1240" s="16" t="b">
        <v>1</v>
      </c>
      <c r="Q1240" s="16">
        <v>0</v>
      </c>
      <c r="R1240" s="16" t="b">
        <v>0</v>
      </c>
      <c r="S1240" s="16">
        <v>101.000000000008</v>
      </c>
      <c r="T1240" s="16" t="s">
        <v>59</v>
      </c>
      <c r="U1240" s="18">
        <v>1335</v>
      </c>
      <c r="V1240" s="16">
        <v>2069</v>
      </c>
      <c r="W1240" s="22">
        <v>1.07</v>
      </c>
    </row>
    <row r="1241" spans="1:23" x14ac:dyDescent="0.3">
      <c r="A1241" s="15">
        <v>1239</v>
      </c>
      <c r="B1241" s="16" t="s">
        <v>56</v>
      </c>
      <c r="C1241" s="17" t="s">
        <v>132</v>
      </c>
      <c r="E1241" s="16">
        <f t="shared" si="263"/>
        <v>3877225405.3106699</v>
      </c>
      <c r="F1241" s="16">
        <v>5</v>
      </c>
      <c r="G1241" s="22">
        <f t="shared" si="265"/>
        <v>1.5052215724899661E+25</v>
      </c>
      <c r="H1241" s="22">
        <f t="shared" si="261"/>
        <v>4222759.3293996872</v>
      </c>
      <c r="I1241" s="22">
        <f t="shared" si="262"/>
        <v>6.3954882120380928E+18</v>
      </c>
      <c r="J1241" s="16">
        <v>1</v>
      </c>
      <c r="K1241" s="16">
        <v>11</v>
      </c>
      <c r="L1241" s="16">
        <v>5</v>
      </c>
      <c r="M1241" s="16">
        <v>10000</v>
      </c>
      <c r="N1241" s="16">
        <v>10000</v>
      </c>
      <c r="O1241" s="16">
        <v>30</v>
      </c>
      <c r="P1241" s="16" t="b">
        <v>1</v>
      </c>
      <c r="Q1241" s="16">
        <v>0</v>
      </c>
      <c r="R1241" s="16" t="b">
        <v>0</v>
      </c>
      <c r="S1241" s="16">
        <v>101.000000000008</v>
      </c>
      <c r="T1241" s="16" t="s">
        <v>59</v>
      </c>
      <c r="U1241" s="18">
        <v>1336</v>
      </c>
      <c r="V1241" s="16">
        <v>2071</v>
      </c>
      <c r="W1241" s="22">
        <v>1.07</v>
      </c>
    </row>
    <row r="1242" spans="1:23" x14ac:dyDescent="0.3">
      <c r="A1242" s="19">
        <v>1240</v>
      </c>
      <c r="B1242" s="16" t="s">
        <v>56</v>
      </c>
      <c r="C1242" s="17" t="s">
        <v>132</v>
      </c>
      <c r="E1242" s="12">
        <f t="shared" si="263"/>
        <v>3886934515.6432662</v>
      </c>
      <c r="F1242" s="16">
        <v>5</v>
      </c>
      <c r="G1242" s="22">
        <f t="shared" si="265"/>
        <v>1.5151391397231022E+25</v>
      </c>
      <c r="H1242" s="22">
        <f t="shared" si="261"/>
        <v>4229999.0964714009</v>
      </c>
      <c r="I1242" s="22">
        <f t="shared" si="262"/>
        <v>6.426936449243906E+18</v>
      </c>
      <c r="J1242" s="16">
        <v>1</v>
      </c>
      <c r="K1242" s="16">
        <v>11</v>
      </c>
      <c r="L1242" s="16">
        <v>5</v>
      </c>
      <c r="M1242" s="16">
        <v>10000</v>
      </c>
      <c r="N1242" s="16">
        <v>10000</v>
      </c>
      <c r="O1242" s="16">
        <v>30</v>
      </c>
      <c r="P1242" s="16" t="b">
        <v>1</v>
      </c>
      <c r="Q1242" s="16">
        <v>0</v>
      </c>
      <c r="R1242" s="16" t="b">
        <v>0</v>
      </c>
      <c r="S1242" s="16">
        <v>101.000000000008</v>
      </c>
      <c r="T1242" s="16" t="s">
        <v>59</v>
      </c>
      <c r="U1242" s="18">
        <v>1337</v>
      </c>
      <c r="V1242" s="16">
        <v>2073</v>
      </c>
      <c r="W1242" s="22">
        <v>1.07</v>
      </c>
    </row>
    <row r="1243" spans="1:23" x14ac:dyDescent="0.3">
      <c r="A1243" s="19">
        <v>1241</v>
      </c>
      <c r="B1243" s="16" t="s">
        <v>56</v>
      </c>
      <c r="C1243" s="17" t="s">
        <v>132</v>
      </c>
      <c r="E1243" s="16">
        <f t="shared" si="263"/>
        <v>3896660082.7551455</v>
      </c>
      <c r="F1243" s="16">
        <v>5</v>
      </c>
      <c r="G1243" s="22">
        <f>A1243^8.15+A1243^4+100*A1243+100</f>
        <v>1.6377213821028692E+25</v>
      </c>
      <c r="H1243" s="22">
        <f t="shared" si="261"/>
        <v>4237245.4765299372</v>
      </c>
      <c r="I1243" s="22">
        <f t="shared" si="262"/>
        <v>6.458513787009323E+18</v>
      </c>
      <c r="J1243" s="16">
        <v>1</v>
      </c>
      <c r="K1243" s="16">
        <v>11</v>
      </c>
      <c r="L1243" s="16">
        <v>5</v>
      </c>
      <c r="M1243" s="16">
        <v>10000</v>
      </c>
      <c r="N1243" s="16">
        <v>10000</v>
      </c>
      <c r="O1243" s="16">
        <v>30</v>
      </c>
      <c r="P1243" s="16" t="b">
        <v>1</v>
      </c>
      <c r="Q1243" s="16">
        <v>0</v>
      </c>
      <c r="R1243" s="16" t="b">
        <v>0</v>
      </c>
      <c r="S1243" s="16">
        <v>101.000000000008</v>
      </c>
      <c r="T1243" s="16" t="s">
        <v>59</v>
      </c>
      <c r="U1243" s="18">
        <v>1338</v>
      </c>
      <c r="V1243" s="16">
        <v>2075</v>
      </c>
      <c r="W1243" s="22">
        <v>1.07</v>
      </c>
    </row>
    <row r="1244" spans="1:23" x14ac:dyDescent="0.3">
      <c r="A1244" s="15">
        <v>1242</v>
      </c>
      <c r="B1244" s="16" t="s">
        <v>56</v>
      </c>
      <c r="C1244" s="17" t="s">
        <v>132</v>
      </c>
      <c r="E1244" s="12">
        <f t="shared" si="263"/>
        <v>3906402121.2456679</v>
      </c>
      <c r="F1244" s="16">
        <v>5</v>
      </c>
      <c r="G1244" s="22">
        <f t="shared" ref="G1244:G1252" si="266">A1244^8.15+A1244^4+100*A1244+100</f>
        <v>1.6485077989742998E+25</v>
      </c>
      <c r="H1244" s="22">
        <f t="shared" si="261"/>
        <v>4244498.4703216758</v>
      </c>
      <c r="I1244" s="22">
        <f t="shared" si="262"/>
        <v>6.4902206506445701E+18</v>
      </c>
      <c r="J1244" s="16">
        <v>1</v>
      </c>
      <c r="K1244" s="16">
        <v>11</v>
      </c>
      <c r="L1244" s="16">
        <v>5</v>
      </c>
      <c r="M1244" s="16">
        <v>10000</v>
      </c>
      <c r="N1244" s="16">
        <v>10000</v>
      </c>
      <c r="O1244" s="16">
        <v>30</v>
      </c>
      <c r="P1244" s="16" t="b">
        <v>1</v>
      </c>
      <c r="Q1244" s="16">
        <v>0</v>
      </c>
      <c r="R1244" s="16" t="b">
        <v>0</v>
      </c>
      <c r="S1244" s="16">
        <v>101.000000000008</v>
      </c>
      <c r="T1244" s="16" t="s">
        <v>59</v>
      </c>
      <c r="U1244" s="18">
        <v>1339</v>
      </c>
      <c r="V1244" s="16">
        <v>2077</v>
      </c>
      <c r="W1244" s="22">
        <v>1.07</v>
      </c>
    </row>
    <row r="1245" spans="1:23" x14ac:dyDescent="0.3">
      <c r="A1245" s="19">
        <v>1243</v>
      </c>
      <c r="B1245" s="16" t="s">
        <v>56</v>
      </c>
      <c r="C1245" s="17" t="s">
        <v>132</v>
      </c>
      <c r="E1245" s="16">
        <f t="shared" si="263"/>
        <v>3916160645.7153616</v>
      </c>
      <c r="F1245" s="16">
        <v>5</v>
      </c>
      <c r="G1245" s="22">
        <f t="shared" si="266"/>
        <v>1.6593564906265922E+25</v>
      </c>
      <c r="H1245" s="22">
        <f t="shared" si="261"/>
        <v>4251758.0785924625</v>
      </c>
      <c r="I1245" s="22">
        <f t="shared" si="262"/>
        <v>6.5220574665166367E+18</v>
      </c>
      <c r="J1245" s="16">
        <v>1</v>
      </c>
      <c r="K1245" s="16">
        <v>11</v>
      </c>
      <c r="L1245" s="16">
        <v>5</v>
      </c>
      <c r="M1245" s="16">
        <v>10000</v>
      </c>
      <c r="N1245" s="16">
        <v>10000</v>
      </c>
      <c r="O1245" s="16">
        <v>30</v>
      </c>
      <c r="P1245" s="16" t="b">
        <v>1</v>
      </c>
      <c r="Q1245" s="16">
        <v>0</v>
      </c>
      <c r="R1245" s="16" t="b">
        <v>0</v>
      </c>
      <c r="S1245" s="16">
        <v>101.000000000008</v>
      </c>
      <c r="T1245" s="16" t="s">
        <v>59</v>
      </c>
      <c r="U1245" s="18">
        <v>1340</v>
      </c>
      <c r="V1245" s="16">
        <v>2079</v>
      </c>
      <c r="W1245" s="22">
        <v>1.07</v>
      </c>
    </row>
    <row r="1246" spans="1:23" x14ac:dyDescent="0.3">
      <c r="A1246" s="15">
        <v>1244</v>
      </c>
      <c r="B1246" s="16" t="s">
        <v>56</v>
      </c>
      <c r="C1246" s="17" t="s">
        <v>132</v>
      </c>
      <c r="E1246" s="16">
        <f t="shared" si="263"/>
        <v>3925935670.765892</v>
      </c>
      <c r="F1246" s="16">
        <v>5</v>
      </c>
      <c r="G1246" s="22">
        <f t="shared" si="266"/>
        <v>1.6702677660650728E+25</v>
      </c>
      <c r="H1246" s="22">
        <f t="shared" si="261"/>
        <v>4259024.3020876301</v>
      </c>
      <c r="I1246" s="22">
        <f t="shared" si="262"/>
        <v>6.5540246620511908E+18</v>
      </c>
      <c r="J1246" s="16">
        <v>1</v>
      </c>
      <c r="K1246" s="16">
        <v>11</v>
      </c>
      <c r="L1246" s="16">
        <v>5</v>
      </c>
      <c r="M1246" s="16">
        <v>10000</v>
      </c>
      <c r="N1246" s="16">
        <v>10000</v>
      </c>
      <c r="O1246" s="16">
        <v>30</v>
      </c>
      <c r="P1246" s="16" t="b">
        <v>1</v>
      </c>
      <c r="Q1246" s="16">
        <v>0</v>
      </c>
      <c r="R1246" s="16" t="b">
        <v>0</v>
      </c>
      <c r="S1246" s="16">
        <v>101.000000000008</v>
      </c>
      <c r="T1246" s="16" t="s">
        <v>59</v>
      </c>
      <c r="U1246" s="18">
        <v>1341</v>
      </c>
      <c r="V1246" s="16">
        <v>2081</v>
      </c>
      <c r="W1246" s="22">
        <v>1.07</v>
      </c>
    </row>
    <row r="1247" spans="1:23" x14ac:dyDescent="0.3">
      <c r="A1247" s="19">
        <v>1245</v>
      </c>
      <c r="B1247" s="16" t="s">
        <v>56</v>
      </c>
      <c r="C1247" s="17" t="s">
        <v>132</v>
      </c>
      <c r="E1247" s="16">
        <f t="shared" si="263"/>
        <v>3935727211.0001698</v>
      </c>
      <c r="F1247" s="16">
        <v>5</v>
      </c>
      <c r="G1247" s="22">
        <f t="shared" si="266"/>
        <v>1.6812419355780184E+25</v>
      </c>
      <c r="H1247" s="22">
        <f t="shared" si="261"/>
        <v>4266297.1415520078</v>
      </c>
      <c r="I1247" s="22">
        <f t="shared" si="262"/>
        <v>6.5861226657343498E+18</v>
      </c>
      <c r="J1247" s="16">
        <v>1</v>
      </c>
      <c r="K1247" s="16">
        <v>11</v>
      </c>
      <c r="L1247" s="16">
        <v>5</v>
      </c>
      <c r="M1247" s="16">
        <v>10000</v>
      </c>
      <c r="N1247" s="16">
        <v>10000</v>
      </c>
      <c r="O1247" s="16">
        <v>30</v>
      </c>
      <c r="P1247" s="16" t="b">
        <v>1</v>
      </c>
      <c r="Q1247" s="16">
        <v>0</v>
      </c>
      <c r="R1247" s="16" t="b">
        <v>0</v>
      </c>
      <c r="S1247" s="16">
        <v>101.000000000008</v>
      </c>
      <c r="T1247" s="16" t="s">
        <v>59</v>
      </c>
      <c r="U1247" s="18">
        <v>1342</v>
      </c>
      <c r="V1247" s="16">
        <v>2083</v>
      </c>
      <c r="W1247" s="22">
        <v>1.07</v>
      </c>
    </row>
    <row r="1248" spans="1:23" x14ac:dyDescent="0.3">
      <c r="A1248" s="19">
        <v>1246</v>
      </c>
      <c r="B1248" s="16" t="s">
        <v>56</v>
      </c>
      <c r="C1248" s="17" t="s">
        <v>132</v>
      </c>
      <c r="E1248" s="16">
        <f t="shared" si="263"/>
        <v>3945535281.0222268</v>
      </c>
      <c r="F1248" s="16">
        <v>5</v>
      </c>
      <c r="G1248" s="22">
        <f t="shared" si="266"/>
        <v>1.6922793107408807E+25</v>
      </c>
      <c r="H1248" s="22">
        <f t="shared" si="261"/>
        <v>4273576.5977298971</v>
      </c>
      <c r="I1248" s="22">
        <f t="shared" si="262"/>
        <v>6.6183519071144704E+18</v>
      </c>
      <c r="J1248" s="16">
        <v>1</v>
      </c>
      <c r="K1248" s="16">
        <v>11</v>
      </c>
      <c r="L1248" s="16">
        <v>5</v>
      </c>
      <c r="M1248" s="16">
        <v>10000</v>
      </c>
      <c r="N1248" s="16">
        <v>10000</v>
      </c>
      <c r="O1248" s="16">
        <v>30</v>
      </c>
      <c r="P1248" s="16" t="b">
        <v>1</v>
      </c>
      <c r="Q1248" s="16">
        <v>0</v>
      </c>
      <c r="R1248" s="16" t="b">
        <v>0</v>
      </c>
      <c r="S1248" s="16">
        <v>101.000000000008</v>
      </c>
      <c r="T1248" s="16" t="s">
        <v>59</v>
      </c>
      <c r="U1248" s="18">
        <v>1343</v>
      </c>
      <c r="V1248" s="16">
        <v>2085</v>
      </c>
      <c r="W1248" s="22">
        <v>1.07</v>
      </c>
    </row>
    <row r="1249" spans="1:23" x14ac:dyDescent="0.3">
      <c r="A1249" s="15">
        <v>1247</v>
      </c>
      <c r="B1249" s="16" t="s">
        <v>56</v>
      </c>
      <c r="C1249" s="17" t="s">
        <v>132</v>
      </c>
      <c r="E1249" s="16">
        <f t="shared" si="263"/>
        <v>3955359895.4372683</v>
      </c>
      <c r="F1249" s="16">
        <v>5</v>
      </c>
      <c r="G1249" s="22">
        <f t="shared" si="266"/>
        <v>1.7033802044206325E+25</v>
      </c>
      <c r="H1249" s="22">
        <f t="shared" si="261"/>
        <v>4280862.6713650916</v>
      </c>
      <c r="I1249" s="22">
        <f t="shared" si="262"/>
        <v>6.6507128168037335E+18</v>
      </c>
      <c r="J1249" s="16">
        <v>1</v>
      </c>
      <c r="K1249" s="16">
        <v>11</v>
      </c>
      <c r="L1249" s="16">
        <v>5</v>
      </c>
      <c r="M1249" s="16">
        <v>10000</v>
      </c>
      <c r="N1249" s="16">
        <v>10000</v>
      </c>
      <c r="O1249" s="16">
        <v>30</v>
      </c>
      <c r="P1249" s="16" t="b">
        <v>1</v>
      </c>
      <c r="Q1249" s="16">
        <v>0</v>
      </c>
      <c r="R1249" s="16" t="b">
        <v>0</v>
      </c>
      <c r="S1249" s="16">
        <v>101.000000000008</v>
      </c>
      <c r="T1249" s="16" t="s">
        <v>59</v>
      </c>
      <c r="U1249" s="18">
        <v>1344</v>
      </c>
      <c r="V1249" s="16">
        <v>2087</v>
      </c>
      <c r="W1249" s="22">
        <v>1.07</v>
      </c>
    </row>
    <row r="1250" spans="1:23" x14ac:dyDescent="0.3">
      <c r="A1250" s="19">
        <v>1248</v>
      </c>
      <c r="B1250" s="16" t="s">
        <v>56</v>
      </c>
      <c r="C1250" s="17" t="s">
        <v>132</v>
      </c>
      <c r="E1250" s="16">
        <f t="shared" si="263"/>
        <v>3965201068.8516874</v>
      </c>
      <c r="F1250" s="16">
        <v>5</v>
      </c>
      <c r="G1250" s="22">
        <f t="shared" si="266"/>
        <v>1.714544930780111E+25</v>
      </c>
      <c r="H1250" s="22">
        <f t="shared" si="261"/>
        <v>4288155.3632008685</v>
      </c>
      <c r="I1250" s="22">
        <f t="shared" si="262"/>
        <v>6.6832058264802161E+18</v>
      </c>
      <c r="J1250" s="16">
        <v>1</v>
      </c>
      <c r="K1250" s="16">
        <v>11</v>
      </c>
      <c r="L1250" s="16">
        <v>5</v>
      </c>
      <c r="M1250" s="16">
        <v>10000</v>
      </c>
      <c r="N1250" s="16">
        <v>10000</v>
      </c>
      <c r="O1250" s="16">
        <v>30</v>
      </c>
      <c r="P1250" s="16" t="b">
        <v>1</v>
      </c>
      <c r="Q1250" s="16">
        <v>0</v>
      </c>
      <c r="R1250" s="16" t="b">
        <v>0</v>
      </c>
      <c r="S1250" s="16">
        <v>101.000000000008</v>
      </c>
      <c r="T1250" s="16" t="s">
        <v>59</v>
      </c>
      <c r="U1250" s="18">
        <v>1345</v>
      </c>
      <c r="V1250" s="16">
        <v>2089</v>
      </c>
      <c r="W1250" s="22">
        <v>1.07</v>
      </c>
    </row>
    <row r="1251" spans="1:23" x14ac:dyDescent="0.3">
      <c r="A1251" s="15">
        <v>1249</v>
      </c>
      <c r="B1251" s="16" t="s">
        <v>56</v>
      </c>
      <c r="C1251" s="17" t="s">
        <v>132</v>
      </c>
      <c r="E1251" s="12">
        <f t="shared" si="263"/>
        <v>3975058815.8730507</v>
      </c>
      <c r="F1251" s="16">
        <v>5</v>
      </c>
      <c r="G1251" s="22">
        <f t="shared" si="266"/>
        <v>1.7257738052822283E+25</v>
      </c>
      <c r="H1251" s="22">
        <f t="shared" si="261"/>
        <v>4295454.6739799799</v>
      </c>
      <c r="I1251" s="22">
        <f t="shared" si="262"/>
        <v>6.7158313688894444E+18</v>
      </c>
      <c r="J1251" s="16">
        <v>1</v>
      </c>
      <c r="K1251" s="16">
        <v>11</v>
      </c>
      <c r="L1251" s="16">
        <v>5</v>
      </c>
      <c r="M1251" s="16">
        <v>10000</v>
      </c>
      <c r="N1251" s="16">
        <v>10000</v>
      </c>
      <c r="O1251" s="16">
        <v>30</v>
      </c>
      <c r="P1251" s="16" t="b">
        <v>1</v>
      </c>
      <c r="Q1251" s="16">
        <v>0</v>
      </c>
      <c r="R1251" s="16" t="b">
        <v>0</v>
      </c>
      <c r="S1251" s="16">
        <v>101.000000000008</v>
      </c>
      <c r="T1251" s="16" t="s">
        <v>59</v>
      </c>
      <c r="U1251" s="18">
        <v>1346</v>
      </c>
      <c r="V1251" s="16">
        <v>2091</v>
      </c>
      <c r="W1251" s="22">
        <v>1.07</v>
      </c>
    </row>
    <row r="1252" spans="1:23" x14ac:dyDescent="0.3">
      <c r="A1252" s="19">
        <v>1250</v>
      </c>
      <c r="B1252" s="16" t="s">
        <v>56</v>
      </c>
      <c r="C1252" s="17" t="s">
        <v>132</v>
      </c>
      <c r="E1252" s="16">
        <f t="shared" si="263"/>
        <v>3984933151.1100993</v>
      </c>
      <c r="F1252" s="16">
        <v>5</v>
      </c>
      <c r="G1252" s="22">
        <f t="shared" si="266"/>
        <v>1.7370671446944503E+25</v>
      </c>
      <c r="H1252" s="22">
        <f t="shared" si="261"/>
        <v>4302760.6044446984</v>
      </c>
      <c r="I1252" s="22">
        <f t="shared" si="262"/>
        <v>6.7485898778463242E+18</v>
      </c>
      <c r="J1252" s="16">
        <v>1</v>
      </c>
      <c r="K1252" s="16">
        <v>11</v>
      </c>
      <c r="L1252" s="16">
        <v>5</v>
      </c>
      <c r="M1252" s="16">
        <v>10000</v>
      </c>
      <c r="N1252" s="16">
        <v>10000</v>
      </c>
      <c r="O1252" s="16">
        <v>30</v>
      </c>
      <c r="P1252" s="16" t="b">
        <v>1</v>
      </c>
      <c r="Q1252" s="16">
        <v>0</v>
      </c>
      <c r="R1252" s="16" t="b">
        <v>0</v>
      </c>
      <c r="S1252" s="16">
        <v>101.000000000008</v>
      </c>
      <c r="T1252" s="16" t="s">
        <v>59</v>
      </c>
      <c r="U1252" s="18">
        <v>1347</v>
      </c>
      <c r="V1252" s="16">
        <v>2093</v>
      </c>
      <c r="W1252" s="22">
        <v>1.07</v>
      </c>
    </row>
    <row r="1253" spans="1:23" x14ac:dyDescent="0.3">
      <c r="A1253" s="19">
        <v>1251</v>
      </c>
      <c r="B1253" s="16" t="s">
        <v>56</v>
      </c>
      <c r="C1253" s="17" t="s">
        <v>132</v>
      </c>
      <c r="E1253" s="12">
        <f t="shared" si="263"/>
        <v>3994824089.1727328</v>
      </c>
      <c r="F1253" s="16">
        <v>5</v>
      </c>
      <c r="G1253" s="22">
        <f>A1253^8.16+A1253^4+100*A1253+100</f>
        <v>1.8776716412028246E+25</v>
      </c>
      <c r="H1253" s="22">
        <f t="shared" si="261"/>
        <v>4310073.1553367665</v>
      </c>
      <c r="I1253" s="22">
        <f t="shared" si="262"/>
        <v>6.781481788236844E+18</v>
      </c>
      <c r="J1253" s="16">
        <v>1</v>
      </c>
      <c r="K1253" s="16">
        <v>11</v>
      </c>
      <c r="L1253" s="16">
        <v>5</v>
      </c>
      <c r="M1253" s="16">
        <v>10000</v>
      </c>
      <c r="N1253" s="16">
        <v>10000</v>
      </c>
      <c r="O1253" s="16">
        <v>30</v>
      </c>
      <c r="P1253" s="16" t="b">
        <v>1</v>
      </c>
      <c r="Q1253" s="16">
        <v>0</v>
      </c>
      <c r="R1253" s="16" t="b">
        <v>0</v>
      </c>
      <c r="S1253" s="16">
        <v>101.000000000008</v>
      </c>
      <c r="T1253" s="16" t="s">
        <v>59</v>
      </c>
      <c r="U1253" s="18">
        <v>1348</v>
      </c>
      <c r="V1253" s="16">
        <v>2095</v>
      </c>
      <c r="W1253" s="22">
        <v>1.07</v>
      </c>
    </row>
    <row r="1254" spans="1:23" x14ac:dyDescent="0.3">
      <c r="A1254" s="15">
        <v>1252</v>
      </c>
      <c r="B1254" s="16" t="s">
        <v>56</v>
      </c>
      <c r="C1254" s="17" t="s">
        <v>132</v>
      </c>
      <c r="E1254" s="16">
        <f t="shared" si="263"/>
        <v>4004731644.671999</v>
      </c>
      <c r="F1254" s="16">
        <v>5</v>
      </c>
      <c r="G1254" s="22">
        <f t="shared" ref="G1254:G1262" si="267">A1254^8.16+A1254^4+100*A1254+100</f>
        <v>1.8899543903585544E+25</v>
      </c>
      <c r="H1254" s="22">
        <f t="shared" si="261"/>
        <v>4317392.3273974024</v>
      </c>
      <c r="I1254" s="22">
        <f t="shared" si="262"/>
        <v>6.8145075360197222E+18</v>
      </c>
      <c r="J1254" s="16">
        <v>1</v>
      </c>
      <c r="K1254" s="16">
        <v>11</v>
      </c>
      <c r="L1254" s="16">
        <v>5</v>
      </c>
      <c r="M1254" s="16">
        <v>10000</v>
      </c>
      <c r="N1254" s="16">
        <v>10000</v>
      </c>
      <c r="O1254" s="16">
        <v>30</v>
      </c>
      <c r="P1254" s="16" t="b">
        <v>1</v>
      </c>
      <c r="Q1254" s="16">
        <v>0</v>
      </c>
      <c r="R1254" s="16" t="b">
        <v>0</v>
      </c>
      <c r="S1254" s="16">
        <v>101.000000000008</v>
      </c>
      <c r="T1254" s="16" t="s">
        <v>59</v>
      </c>
      <c r="U1254" s="18">
        <v>1349</v>
      </c>
      <c r="V1254" s="16">
        <v>2097</v>
      </c>
      <c r="W1254" s="22">
        <v>1.07</v>
      </c>
    </row>
    <row r="1255" spans="1:23" x14ac:dyDescent="0.3">
      <c r="A1255" s="19">
        <v>1253</v>
      </c>
      <c r="B1255" s="16" t="s">
        <v>56</v>
      </c>
      <c r="C1255" s="17" t="s">
        <v>132</v>
      </c>
      <c r="E1255" s="16">
        <f t="shared" si="263"/>
        <v>4014655832.220149</v>
      </c>
      <c r="F1255" s="16">
        <v>5</v>
      </c>
      <c r="G1255" s="22">
        <f t="shared" si="267"/>
        <v>1.9023075839315472E+25</v>
      </c>
      <c r="H1255" s="22">
        <f t="shared" si="261"/>
        <v>4324718.12136734</v>
      </c>
      <c r="I1255" s="22">
        <f t="shared" si="262"/>
        <v>6.8476675582285957E+18</v>
      </c>
      <c r="J1255" s="16">
        <v>1</v>
      </c>
      <c r="K1255" s="16">
        <v>11</v>
      </c>
      <c r="L1255" s="16">
        <v>5</v>
      </c>
      <c r="M1255" s="16">
        <v>10000</v>
      </c>
      <c r="N1255" s="16">
        <v>10000</v>
      </c>
      <c r="O1255" s="16">
        <v>30</v>
      </c>
      <c r="P1255" s="16" t="b">
        <v>1</v>
      </c>
      <c r="Q1255" s="16">
        <v>0</v>
      </c>
      <c r="R1255" s="16" t="b">
        <v>0</v>
      </c>
      <c r="S1255" s="16">
        <v>101.000000000008</v>
      </c>
      <c r="T1255" s="16" t="s">
        <v>59</v>
      </c>
      <c r="U1255" s="18">
        <v>1350</v>
      </c>
      <c r="V1255" s="16">
        <v>2099</v>
      </c>
      <c r="W1255" s="22">
        <v>1.07</v>
      </c>
    </row>
    <row r="1256" spans="1:23" x14ac:dyDescent="0.3">
      <c r="A1256" s="15">
        <v>1254</v>
      </c>
      <c r="B1256" s="16" t="s">
        <v>56</v>
      </c>
      <c r="C1256" s="17" t="s">
        <v>132</v>
      </c>
      <c r="E1256" s="16">
        <f t="shared" si="263"/>
        <v>4024596666.430613</v>
      </c>
      <c r="F1256" s="16">
        <v>5</v>
      </c>
      <c r="G1256" s="22">
        <f t="shared" si="267"/>
        <v>1.9147315692321649E+25</v>
      </c>
      <c r="H1256" s="22">
        <f t="shared" si="261"/>
        <v>4332050.5379867936</v>
      </c>
      <c r="I1256" s="22">
        <f t="shared" si="262"/>
        <v>6.8809622929733878E+18</v>
      </c>
      <c r="J1256" s="16">
        <v>1</v>
      </c>
      <c r="K1256" s="16">
        <v>11</v>
      </c>
      <c r="L1256" s="16">
        <v>5</v>
      </c>
      <c r="M1256" s="16">
        <v>10000</v>
      </c>
      <c r="N1256" s="16">
        <v>10000</v>
      </c>
      <c r="O1256" s="16">
        <v>30</v>
      </c>
      <c r="P1256" s="16" t="b">
        <v>1</v>
      </c>
      <c r="Q1256" s="16">
        <v>0</v>
      </c>
      <c r="R1256" s="16" t="b">
        <v>0</v>
      </c>
      <c r="S1256" s="16">
        <v>101.000000000008</v>
      </c>
      <c r="T1256" s="16" t="s">
        <v>59</v>
      </c>
      <c r="U1256" s="18">
        <v>1351</v>
      </c>
      <c r="V1256" s="16">
        <v>2101</v>
      </c>
      <c r="W1256" s="22">
        <v>1.07</v>
      </c>
    </row>
    <row r="1257" spans="1:23" x14ac:dyDescent="0.3">
      <c r="A1257" s="19">
        <v>1255</v>
      </c>
      <c r="B1257" s="16" t="s">
        <v>56</v>
      </c>
      <c r="C1257" s="17" t="s">
        <v>132</v>
      </c>
      <c r="E1257" s="16">
        <f t="shared" si="263"/>
        <v>4034554161.9179153</v>
      </c>
      <c r="F1257" s="16">
        <v>5</v>
      </c>
      <c r="G1257" s="22">
        <f t="shared" si="267"/>
        <v>1.9272266950039753E+25</v>
      </c>
      <c r="H1257" s="22">
        <f t="shared" si="261"/>
        <v>4339389.5779954679</v>
      </c>
      <c r="I1257" s="22">
        <f t="shared" si="262"/>
        <v>6.9143921794422559E+18</v>
      </c>
      <c r="J1257" s="16">
        <v>1</v>
      </c>
      <c r="K1257" s="16">
        <v>11</v>
      </c>
      <c r="L1257" s="16">
        <v>5</v>
      </c>
      <c r="M1257" s="16">
        <v>10000</v>
      </c>
      <c r="N1257" s="16">
        <v>10000</v>
      </c>
      <c r="O1257" s="16">
        <v>30</v>
      </c>
      <c r="P1257" s="16" t="b">
        <v>1</v>
      </c>
      <c r="Q1257" s="16">
        <v>0</v>
      </c>
      <c r="R1257" s="16" t="b">
        <v>0</v>
      </c>
      <c r="S1257" s="16">
        <v>101.000000000008</v>
      </c>
      <c r="T1257" s="16" t="s">
        <v>59</v>
      </c>
      <c r="U1257" s="18">
        <v>1352</v>
      </c>
      <c r="V1257" s="16">
        <v>2103</v>
      </c>
      <c r="W1257" s="22">
        <v>1.07</v>
      </c>
    </row>
    <row r="1258" spans="1:23" x14ac:dyDescent="0.3">
      <c r="A1258" s="19">
        <v>1256</v>
      </c>
      <c r="B1258" s="16" t="s">
        <v>56</v>
      </c>
      <c r="C1258" s="17" t="s">
        <v>132</v>
      </c>
      <c r="E1258" s="16">
        <f t="shared" si="263"/>
        <v>4044528333.2978497</v>
      </c>
      <c r="F1258" s="16">
        <v>5</v>
      </c>
      <c r="G1258" s="22">
        <f t="shared" si="267"/>
        <v>1.9397933114285428E+25</v>
      </c>
      <c r="H1258" s="22">
        <f t="shared" si="261"/>
        <v>4346735.2421325669</v>
      </c>
      <c r="I1258" s="22">
        <f t="shared" si="262"/>
        <v>6.9479576579034532E+18</v>
      </c>
      <c r="J1258" s="16">
        <v>1</v>
      </c>
      <c r="K1258" s="16">
        <v>11</v>
      </c>
      <c r="L1258" s="16">
        <v>5</v>
      </c>
      <c r="M1258" s="16">
        <v>10000</v>
      </c>
      <c r="N1258" s="16">
        <v>10000</v>
      </c>
      <c r="O1258" s="16">
        <v>30</v>
      </c>
      <c r="P1258" s="16" t="b">
        <v>1</v>
      </c>
      <c r="Q1258" s="16">
        <v>0</v>
      </c>
      <c r="R1258" s="16" t="b">
        <v>0</v>
      </c>
      <c r="S1258" s="16">
        <v>101.000000000008</v>
      </c>
      <c r="T1258" s="16" t="s">
        <v>59</v>
      </c>
      <c r="U1258" s="18">
        <v>1353</v>
      </c>
      <c r="V1258" s="16">
        <v>2105</v>
      </c>
      <c r="W1258" s="22">
        <v>1.07</v>
      </c>
    </row>
    <row r="1259" spans="1:23" x14ac:dyDescent="0.3">
      <c r="A1259" s="15">
        <v>1257</v>
      </c>
      <c r="B1259" s="16" t="s">
        <v>56</v>
      </c>
      <c r="C1259" s="17" t="s">
        <v>132</v>
      </c>
      <c r="E1259" s="16">
        <f t="shared" si="263"/>
        <v>4054519195.1872659</v>
      </c>
      <c r="F1259" s="16">
        <v>5</v>
      </c>
      <c r="G1259" s="22">
        <f t="shared" si="267"/>
        <v>1.9524317701301678E+25</v>
      </c>
      <c r="H1259" s="22">
        <f t="shared" si="261"/>
        <v>4354087.53113678</v>
      </c>
      <c r="I1259" s="22">
        <f t="shared" si="262"/>
        <v>6.981659169707135E+18</v>
      </c>
      <c r="J1259" s="16">
        <v>1</v>
      </c>
      <c r="K1259" s="16">
        <v>11</v>
      </c>
      <c r="L1259" s="16">
        <v>5</v>
      </c>
      <c r="M1259" s="16">
        <v>10000</v>
      </c>
      <c r="N1259" s="16">
        <v>10000</v>
      </c>
      <c r="O1259" s="16">
        <v>30</v>
      </c>
      <c r="P1259" s="16" t="b">
        <v>1</v>
      </c>
      <c r="Q1259" s="16">
        <v>0</v>
      </c>
      <c r="R1259" s="16" t="b">
        <v>0</v>
      </c>
      <c r="S1259" s="16">
        <v>101.000000000008</v>
      </c>
      <c r="T1259" s="16" t="s">
        <v>59</v>
      </c>
      <c r="U1259" s="18">
        <v>1354</v>
      </c>
      <c r="V1259" s="16">
        <v>2107</v>
      </c>
      <c r="W1259" s="22">
        <v>1.07</v>
      </c>
    </row>
    <row r="1260" spans="1:23" x14ac:dyDescent="0.3">
      <c r="A1260" s="19">
        <v>1258</v>
      </c>
      <c r="B1260" s="16" t="s">
        <v>56</v>
      </c>
      <c r="C1260" s="17" t="s">
        <v>132</v>
      </c>
      <c r="E1260" s="12">
        <f t="shared" si="263"/>
        <v>4064526762.2042594</v>
      </c>
      <c r="F1260" s="16">
        <v>5</v>
      </c>
      <c r="G1260" s="22">
        <f t="shared" si="267"/>
        <v>1.9651424241807168E+25</v>
      </c>
      <c r="H1260" s="22">
        <f t="shared" si="261"/>
        <v>4361446.4457462952</v>
      </c>
      <c r="I1260" s="22">
        <f t="shared" si="262"/>
        <v>7.0154971572868342E+18</v>
      </c>
      <c r="J1260" s="16">
        <v>1</v>
      </c>
      <c r="K1260" s="16">
        <v>11</v>
      </c>
      <c r="L1260" s="16">
        <v>5</v>
      </c>
      <c r="M1260" s="16">
        <v>10000</v>
      </c>
      <c r="N1260" s="16">
        <v>10000</v>
      </c>
      <c r="O1260" s="16">
        <v>30</v>
      </c>
      <c r="P1260" s="16" t="b">
        <v>1</v>
      </c>
      <c r="Q1260" s="16">
        <v>0</v>
      </c>
      <c r="R1260" s="16" t="b">
        <v>0</v>
      </c>
      <c r="S1260" s="16">
        <v>101.000000000008</v>
      </c>
      <c r="T1260" s="16" t="s">
        <v>59</v>
      </c>
      <c r="U1260" s="18">
        <v>1355</v>
      </c>
      <c r="V1260" s="16">
        <v>2109</v>
      </c>
      <c r="W1260" s="22">
        <v>1.07</v>
      </c>
    </row>
    <row r="1261" spans="1:23" x14ac:dyDescent="0.3">
      <c r="A1261" s="15">
        <v>1259</v>
      </c>
      <c r="B1261" s="16" t="s">
        <v>56</v>
      </c>
      <c r="C1261" s="17" t="s">
        <v>132</v>
      </c>
      <c r="E1261" s="16">
        <f t="shared" si="263"/>
        <v>4074551048.9680629</v>
      </c>
      <c r="F1261" s="16">
        <v>5</v>
      </c>
      <c r="G1261" s="22">
        <f t="shared" si="267"/>
        <v>1.9779256281043845E+25</v>
      </c>
      <c r="H1261" s="22">
        <f t="shared" si="261"/>
        <v>4368811.9866988044</v>
      </c>
      <c r="I1261" s="22">
        <f t="shared" si="262"/>
        <v>7.0494720641618166E+18</v>
      </c>
      <c r="J1261" s="16">
        <v>1</v>
      </c>
      <c r="K1261" s="16">
        <v>11</v>
      </c>
      <c r="L1261" s="16">
        <v>5</v>
      </c>
      <c r="M1261" s="16">
        <v>10000</v>
      </c>
      <c r="N1261" s="16">
        <v>10000</v>
      </c>
      <c r="O1261" s="16">
        <v>30</v>
      </c>
      <c r="P1261" s="16" t="b">
        <v>1</v>
      </c>
      <c r="Q1261" s="16">
        <v>0</v>
      </c>
      <c r="R1261" s="16" t="b">
        <v>0</v>
      </c>
      <c r="S1261" s="16">
        <v>101.000000000008</v>
      </c>
      <c r="T1261" s="16" t="s">
        <v>59</v>
      </c>
      <c r="U1261" s="18">
        <v>1356</v>
      </c>
      <c r="V1261" s="16">
        <v>2111</v>
      </c>
      <c r="W1261" s="22">
        <v>1.07</v>
      </c>
    </row>
    <row r="1262" spans="1:23" x14ac:dyDescent="0.3">
      <c r="A1262" s="19">
        <v>1260</v>
      </c>
      <c r="B1262" s="16" t="s">
        <v>56</v>
      </c>
      <c r="C1262" s="17" t="s">
        <v>132</v>
      </c>
      <c r="E1262" s="12">
        <f t="shared" si="263"/>
        <v>4084592070.0990605</v>
      </c>
      <c r="F1262" s="16">
        <v>5</v>
      </c>
      <c r="G1262" s="22">
        <f t="shared" si="267"/>
        <v>1.9907817378824968E+25</v>
      </c>
      <c r="H1262" s="22">
        <f t="shared" si="261"/>
        <v>4376184.1547314757</v>
      </c>
      <c r="I1262" s="22">
        <f t="shared" si="262"/>
        <v>7.0835843349382615E+18</v>
      </c>
      <c r="J1262" s="16">
        <v>1</v>
      </c>
      <c r="K1262" s="16">
        <v>11</v>
      </c>
      <c r="L1262" s="16">
        <v>5</v>
      </c>
      <c r="M1262" s="16">
        <v>10000</v>
      </c>
      <c r="N1262" s="16">
        <v>10000</v>
      </c>
      <c r="O1262" s="16">
        <v>30</v>
      </c>
      <c r="P1262" s="16" t="b">
        <v>1</v>
      </c>
      <c r="Q1262" s="16">
        <v>0</v>
      </c>
      <c r="R1262" s="16" t="b">
        <v>0</v>
      </c>
      <c r="S1262" s="16">
        <v>101.000000000008</v>
      </c>
      <c r="T1262" s="16" t="s">
        <v>59</v>
      </c>
      <c r="U1262" s="18">
        <v>1357</v>
      </c>
      <c r="V1262" s="16">
        <v>2113</v>
      </c>
      <c r="W1262" s="22">
        <v>1.07</v>
      </c>
    </row>
    <row r="1263" spans="1:23" x14ac:dyDescent="0.3">
      <c r="A1263" s="19">
        <v>1261</v>
      </c>
      <c r="B1263" s="16" t="s">
        <v>56</v>
      </c>
      <c r="C1263" s="17" t="s">
        <v>132</v>
      </c>
      <c r="E1263" s="16">
        <f t="shared" si="263"/>
        <v>4094649840.2187953</v>
      </c>
      <c r="F1263" s="16">
        <v>5</v>
      </c>
      <c r="G1263" s="22">
        <f>A1263^8.17+A1263^4+100*A1263+100</f>
        <v>2.1519999519734556E+25</v>
      </c>
      <c r="H1263" s="22">
        <f t="shared" si="261"/>
        <v>4383562.9505809871</v>
      </c>
      <c r="I1263" s="22">
        <f t="shared" si="262"/>
        <v>7.1178344153115279E+18</v>
      </c>
      <c r="J1263" s="16">
        <v>1</v>
      </c>
      <c r="K1263" s="16">
        <v>11</v>
      </c>
      <c r="L1263" s="16">
        <v>5</v>
      </c>
      <c r="M1263" s="16">
        <v>10000</v>
      </c>
      <c r="N1263" s="16">
        <v>10000</v>
      </c>
      <c r="O1263" s="16">
        <v>30</v>
      </c>
      <c r="P1263" s="16" t="b">
        <v>1</v>
      </c>
      <c r="Q1263" s="16">
        <v>0</v>
      </c>
      <c r="R1263" s="16" t="b">
        <v>0</v>
      </c>
      <c r="S1263" s="16">
        <v>101.000000000008</v>
      </c>
      <c r="T1263" s="16" t="s">
        <v>59</v>
      </c>
      <c r="U1263" s="18">
        <v>1358</v>
      </c>
      <c r="V1263" s="16">
        <v>2115</v>
      </c>
      <c r="W1263" s="22">
        <v>1.07</v>
      </c>
    </row>
    <row r="1264" spans="1:23" x14ac:dyDescent="0.3">
      <c r="A1264" s="15">
        <v>1262</v>
      </c>
      <c r="B1264" s="16" t="s">
        <v>56</v>
      </c>
      <c r="C1264" s="17" t="s">
        <v>132</v>
      </c>
      <c r="E1264" s="16">
        <f t="shared" si="263"/>
        <v>4104724373.9499741</v>
      </c>
      <c r="F1264" s="16">
        <v>5</v>
      </c>
      <c r="G1264" s="22">
        <f t="shared" ref="G1264:G1272" si="268">A1264^8.17+A1264^4+100*A1264+100</f>
        <v>2.1659824310098374E+25</v>
      </c>
      <c r="H1264" s="22">
        <f t="shared" si="261"/>
        <v>4390948.3749835053</v>
      </c>
      <c r="I1264" s="22">
        <f t="shared" si="262"/>
        <v>7.1522227520676823E+18</v>
      </c>
      <c r="J1264" s="16">
        <v>1</v>
      </c>
      <c r="K1264" s="16">
        <v>11</v>
      </c>
      <c r="L1264" s="16">
        <v>5</v>
      </c>
      <c r="M1264" s="16">
        <v>10000</v>
      </c>
      <c r="N1264" s="16">
        <v>10000</v>
      </c>
      <c r="O1264" s="16">
        <v>30</v>
      </c>
      <c r="P1264" s="16" t="b">
        <v>1</v>
      </c>
      <c r="Q1264" s="16">
        <v>0</v>
      </c>
      <c r="R1264" s="16" t="b">
        <v>0</v>
      </c>
      <c r="S1264" s="16">
        <v>101.000000000008</v>
      </c>
      <c r="T1264" s="16" t="s">
        <v>59</v>
      </c>
      <c r="U1264" s="18">
        <v>1359</v>
      </c>
      <c r="V1264" s="16">
        <v>2117</v>
      </c>
      <c r="W1264" s="22">
        <v>1.07</v>
      </c>
    </row>
    <row r="1265" spans="1:23" x14ac:dyDescent="0.3">
      <c r="A1265" s="19">
        <v>1263</v>
      </c>
      <c r="B1265" s="16" t="s">
        <v>56</v>
      </c>
      <c r="C1265" s="17" t="s">
        <v>132</v>
      </c>
      <c r="E1265" s="16">
        <f t="shared" si="263"/>
        <v>4114815685.9164996</v>
      </c>
      <c r="F1265" s="16">
        <v>5</v>
      </c>
      <c r="G1265" s="22">
        <f t="shared" si="268"/>
        <v>2.1800445769900045E+25</v>
      </c>
      <c r="H1265" s="22">
        <f t="shared" si="261"/>
        <v>4398340.428674724</v>
      </c>
      <c r="I1265" s="22">
        <f t="shared" si="262"/>
        <v>7.1867497930855782E+18</v>
      </c>
      <c r="J1265" s="16">
        <v>1</v>
      </c>
      <c r="K1265" s="16">
        <v>11</v>
      </c>
      <c r="L1265" s="16">
        <v>5</v>
      </c>
      <c r="M1265" s="16">
        <v>10000</v>
      </c>
      <c r="N1265" s="16">
        <v>10000</v>
      </c>
      <c r="O1265" s="16">
        <v>30</v>
      </c>
      <c r="P1265" s="16" t="b">
        <v>1</v>
      </c>
      <c r="Q1265" s="16">
        <v>0</v>
      </c>
      <c r="R1265" s="16" t="b">
        <v>0</v>
      </c>
      <c r="S1265" s="16">
        <v>101.000000000008</v>
      </c>
      <c r="T1265" s="16" t="s">
        <v>59</v>
      </c>
      <c r="U1265" s="18">
        <v>1360</v>
      </c>
      <c r="V1265" s="16">
        <v>2119</v>
      </c>
      <c r="W1265" s="22">
        <v>1.07</v>
      </c>
    </row>
    <row r="1266" spans="1:23" x14ac:dyDescent="0.3">
      <c r="A1266" s="15">
        <v>1264</v>
      </c>
      <c r="B1266" s="16" t="s">
        <v>56</v>
      </c>
      <c r="C1266" s="17" t="s">
        <v>132</v>
      </c>
      <c r="E1266" s="16">
        <f t="shared" si="263"/>
        <v>4124923790.743391</v>
      </c>
      <c r="F1266" s="16">
        <v>5</v>
      </c>
      <c r="G1266" s="22">
        <f t="shared" si="268"/>
        <v>2.1941867802092897E+25</v>
      </c>
      <c r="H1266" s="22">
        <f t="shared" si="261"/>
        <v>4405739.1123897936</v>
      </c>
      <c r="I1266" s="22">
        <f t="shared" si="262"/>
        <v>7.2214159873383393E+18</v>
      </c>
      <c r="J1266" s="16">
        <v>1</v>
      </c>
      <c r="K1266" s="16">
        <v>11</v>
      </c>
      <c r="L1266" s="16">
        <v>5</v>
      </c>
      <c r="M1266" s="16">
        <v>10000</v>
      </c>
      <c r="N1266" s="16">
        <v>10000</v>
      </c>
      <c r="O1266" s="16">
        <v>30</v>
      </c>
      <c r="P1266" s="16" t="b">
        <v>1</v>
      </c>
      <c r="Q1266" s="16">
        <v>0</v>
      </c>
      <c r="R1266" s="16" t="b">
        <v>0</v>
      </c>
      <c r="S1266" s="16">
        <v>101.000000000008</v>
      </c>
      <c r="T1266" s="16" t="s">
        <v>59</v>
      </c>
      <c r="U1266" s="18">
        <v>1361</v>
      </c>
      <c r="V1266" s="16">
        <v>2121</v>
      </c>
      <c r="W1266" s="22">
        <v>1.07</v>
      </c>
    </row>
    <row r="1267" spans="1:23" x14ac:dyDescent="0.3">
      <c r="A1267" s="19">
        <v>1265</v>
      </c>
      <c r="B1267" s="16" t="s">
        <v>56</v>
      </c>
      <c r="C1267" s="17" t="s">
        <v>132</v>
      </c>
      <c r="E1267" s="16">
        <f t="shared" si="263"/>
        <v>4135048703.056818</v>
      </c>
      <c r="F1267" s="16">
        <v>5</v>
      </c>
      <c r="G1267" s="22">
        <f t="shared" si="268"/>
        <v>2.2084094325639785E+25</v>
      </c>
      <c r="H1267" s="22">
        <f t="shared" si="261"/>
        <v>4413144.4268633798</v>
      </c>
      <c r="I1267" s="22">
        <f t="shared" si="262"/>
        <v>7.2562217848952893E+18</v>
      </c>
      <c r="J1267" s="16">
        <v>1</v>
      </c>
      <c r="K1267" s="16">
        <v>11</v>
      </c>
      <c r="L1267" s="16">
        <v>5</v>
      </c>
      <c r="M1267" s="16">
        <v>10000</v>
      </c>
      <c r="N1267" s="16">
        <v>10000</v>
      </c>
      <c r="O1267" s="16">
        <v>30</v>
      </c>
      <c r="P1267" s="16" t="b">
        <v>1</v>
      </c>
      <c r="Q1267" s="16">
        <v>0</v>
      </c>
      <c r="R1267" s="16" t="b">
        <v>0</v>
      </c>
      <c r="S1267" s="16">
        <v>101.000000000008</v>
      </c>
      <c r="T1267" s="16" t="s">
        <v>59</v>
      </c>
      <c r="U1267" s="18">
        <v>1362</v>
      </c>
      <c r="V1267" s="16">
        <v>2123</v>
      </c>
      <c r="W1267" s="22">
        <v>1.07</v>
      </c>
    </row>
    <row r="1268" spans="1:23" x14ac:dyDescent="0.3">
      <c r="A1268" s="19">
        <v>1266</v>
      </c>
      <c r="B1268" s="16" t="s">
        <v>56</v>
      </c>
      <c r="C1268" s="17" t="s">
        <v>132</v>
      </c>
      <c r="E1268" s="16">
        <f t="shared" si="263"/>
        <v>4145190437.4841356</v>
      </c>
      <c r="F1268" s="16">
        <v>5</v>
      </c>
      <c r="G1268" s="22">
        <f t="shared" si="268"/>
        <v>2.2227129275565477E+25</v>
      </c>
      <c r="H1268" s="22">
        <f t="shared" si="261"/>
        <v>4420556.3728296598</v>
      </c>
      <c r="I1268" s="22">
        <f t="shared" si="262"/>
        <v>7.2911676369238446E+18</v>
      </c>
      <c r="J1268" s="16">
        <v>1</v>
      </c>
      <c r="K1268" s="16">
        <v>11</v>
      </c>
      <c r="L1268" s="16">
        <v>5</v>
      </c>
      <c r="M1268" s="16">
        <v>10000</v>
      </c>
      <c r="N1268" s="16">
        <v>10000</v>
      </c>
      <c r="O1268" s="16">
        <v>30</v>
      </c>
      <c r="P1268" s="16" t="b">
        <v>1</v>
      </c>
      <c r="Q1268" s="16">
        <v>0</v>
      </c>
      <c r="R1268" s="16" t="b">
        <v>0</v>
      </c>
      <c r="S1268" s="16">
        <v>101.000000000008</v>
      </c>
      <c r="T1268" s="16" t="s">
        <v>59</v>
      </c>
      <c r="U1268" s="18">
        <v>1363</v>
      </c>
      <c r="V1268" s="16">
        <v>2125</v>
      </c>
      <c r="W1268" s="22">
        <v>1.07</v>
      </c>
    </row>
    <row r="1269" spans="1:23" x14ac:dyDescent="0.3">
      <c r="A1269" s="15">
        <v>1267</v>
      </c>
      <c r="B1269" s="16" t="s">
        <v>56</v>
      </c>
      <c r="C1269" s="17" t="s">
        <v>132</v>
      </c>
      <c r="E1269" s="12">
        <f t="shared" si="263"/>
        <v>4155349008.6538653</v>
      </c>
      <c r="F1269" s="16">
        <v>5</v>
      </c>
      <c r="G1269" s="22">
        <f t="shared" si="268"/>
        <v>2.2370976603009943E+25</v>
      </c>
      <c r="H1269" s="22">
        <f t="shared" si="261"/>
        <v>4427974.9510223167</v>
      </c>
      <c r="I1269" s="22">
        <f t="shared" si="262"/>
        <v>7.3262539956913009E+18</v>
      </c>
      <c r="J1269" s="16">
        <v>1</v>
      </c>
      <c r="K1269" s="16">
        <v>11</v>
      </c>
      <c r="L1269" s="16">
        <v>5</v>
      </c>
      <c r="M1269" s="16">
        <v>10000</v>
      </c>
      <c r="N1269" s="16">
        <v>10000</v>
      </c>
      <c r="O1269" s="16">
        <v>30</v>
      </c>
      <c r="P1269" s="16" t="b">
        <v>1</v>
      </c>
      <c r="Q1269" s="16">
        <v>0</v>
      </c>
      <c r="R1269" s="16" t="b">
        <v>0</v>
      </c>
      <c r="S1269" s="16">
        <v>101.000000000008</v>
      </c>
      <c r="T1269" s="16" t="s">
        <v>59</v>
      </c>
      <c r="U1269" s="18">
        <v>1364</v>
      </c>
      <c r="V1269" s="16">
        <v>2127</v>
      </c>
      <c r="W1269" s="22">
        <v>1.07</v>
      </c>
    </row>
    <row r="1270" spans="1:23" x14ac:dyDescent="0.3">
      <c r="A1270" s="19">
        <v>1268</v>
      </c>
      <c r="B1270" s="16" t="s">
        <v>56</v>
      </c>
      <c r="C1270" s="17" t="s">
        <v>132</v>
      </c>
      <c r="E1270" s="16">
        <f t="shared" si="263"/>
        <v>4165524431.195653</v>
      </c>
      <c r="F1270" s="16">
        <v>5</v>
      </c>
      <c r="G1270" s="22">
        <f t="shared" si="268"/>
        <v>2.2515640275281938E+25</v>
      </c>
      <c r="H1270" s="22">
        <f t="shared" si="261"/>
        <v>4435400.1621745061</v>
      </c>
      <c r="I1270" s="22">
        <f t="shared" si="262"/>
        <v>7.3614813145664236E+18</v>
      </c>
      <c r="J1270" s="16">
        <v>1</v>
      </c>
      <c r="K1270" s="16">
        <v>11</v>
      </c>
      <c r="L1270" s="16">
        <v>5</v>
      </c>
      <c r="M1270" s="16">
        <v>10000</v>
      </c>
      <c r="N1270" s="16">
        <v>10000</v>
      </c>
      <c r="O1270" s="16">
        <v>30</v>
      </c>
      <c r="P1270" s="16" t="b">
        <v>1</v>
      </c>
      <c r="Q1270" s="16">
        <v>0</v>
      </c>
      <c r="R1270" s="16" t="b">
        <v>0</v>
      </c>
      <c r="S1270" s="16">
        <v>101.000000000008</v>
      </c>
      <c r="T1270" s="16" t="s">
        <v>59</v>
      </c>
      <c r="U1270" s="18">
        <v>1365</v>
      </c>
      <c r="V1270" s="16">
        <v>2129</v>
      </c>
      <c r="W1270" s="22">
        <v>1.07</v>
      </c>
    </row>
    <row r="1271" spans="1:23" x14ac:dyDescent="0.3">
      <c r="A1271" s="15">
        <v>1269</v>
      </c>
      <c r="B1271" s="16" t="s">
        <v>56</v>
      </c>
      <c r="C1271" s="17" t="s">
        <v>132</v>
      </c>
      <c r="E1271" s="12">
        <f t="shared" si="263"/>
        <v>4175716719.7403107</v>
      </c>
      <c r="F1271" s="16">
        <v>5</v>
      </c>
      <c r="G1271" s="22">
        <f t="shared" si="268"/>
        <v>2.2661124275910981E+25</v>
      </c>
      <c r="H1271" s="22">
        <f t="shared" si="261"/>
        <v>4442832.007018907</v>
      </c>
      <c r="I1271" s="22">
        <f t="shared" si="262"/>
        <v>7.3968500480216013E+18</v>
      </c>
      <c r="J1271" s="16">
        <v>1</v>
      </c>
      <c r="K1271" s="16">
        <v>11</v>
      </c>
      <c r="L1271" s="16">
        <v>5</v>
      </c>
      <c r="M1271" s="16">
        <v>10000</v>
      </c>
      <c r="N1271" s="16">
        <v>10000</v>
      </c>
      <c r="O1271" s="16">
        <v>30</v>
      </c>
      <c r="P1271" s="16" t="b">
        <v>1</v>
      </c>
      <c r="Q1271" s="16">
        <v>0</v>
      </c>
      <c r="R1271" s="16" t="b">
        <v>0</v>
      </c>
      <c r="S1271" s="16">
        <v>101.000000000008</v>
      </c>
      <c r="T1271" s="16" t="s">
        <v>59</v>
      </c>
      <c r="U1271" s="18">
        <v>1366</v>
      </c>
      <c r="V1271" s="16">
        <v>2131</v>
      </c>
      <c r="W1271" s="22">
        <v>1.07</v>
      </c>
    </row>
    <row r="1272" spans="1:23" x14ac:dyDescent="0.3">
      <c r="A1272" s="19">
        <v>1270</v>
      </c>
      <c r="B1272" s="16" t="s">
        <v>56</v>
      </c>
      <c r="C1272" s="17" t="s">
        <v>132</v>
      </c>
      <c r="E1272" s="16">
        <f t="shared" si="263"/>
        <v>4185925888.919807</v>
      </c>
      <c r="F1272" s="16">
        <v>5</v>
      </c>
      <c r="G1272" s="22">
        <f t="shared" si="268"/>
        <v>2.2807432604702799E+25</v>
      </c>
      <c r="H1272" s="22">
        <f t="shared" si="261"/>
        <v>4450270.4862877047</v>
      </c>
      <c r="I1272" s="22">
        <f t="shared" si="262"/>
        <v>7.4323606516344392E+18</v>
      </c>
      <c r="J1272" s="16">
        <v>1</v>
      </c>
      <c r="K1272" s="16">
        <v>11</v>
      </c>
      <c r="L1272" s="16">
        <v>5</v>
      </c>
      <c r="M1272" s="16">
        <v>10000</v>
      </c>
      <c r="N1272" s="16">
        <v>10000</v>
      </c>
      <c r="O1272" s="16">
        <v>30</v>
      </c>
      <c r="P1272" s="16" t="b">
        <v>1</v>
      </c>
      <c r="Q1272" s="16">
        <v>0</v>
      </c>
      <c r="R1272" s="16" t="b">
        <v>0</v>
      </c>
      <c r="S1272" s="16">
        <v>101.000000000008</v>
      </c>
      <c r="T1272" s="16" t="s">
        <v>59</v>
      </c>
      <c r="U1272" s="18">
        <v>1367</v>
      </c>
      <c r="V1272" s="16">
        <v>2133</v>
      </c>
      <c r="W1272" s="22">
        <v>1.07</v>
      </c>
    </row>
    <row r="1273" spans="1:23" x14ac:dyDescent="0.3">
      <c r="A1273" s="19">
        <v>1271</v>
      </c>
      <c r="B1273" s="16" t="s">
        <v>56</v>
      </c>
      <c r="C1273" s="17" t="s">
        <v>132</v>
      </c>
      <c r="E1273" s="16">
        <f t="shared" si="263"/>
        <v>4196151953.3672767</v>
      </c>
      <c r="F1273" s="16">
        <v>5</v>
      </c>
      <c r="G1273" s="22">
        <f>A1273^8.18+A1273^4+100*A1273+100</f>
        <v>2.465531772601866E+25</v>
      </c>
      <c r="H1273" s="22">
        <f t="shared" si="261"/>
        <v>4457715.6007125722</v>
      </c>
      <c r="I1273" s="22">
        <f t="shared" si="262"/>
        <v>7.4680135820895017E+18</v>
      </c>
      <c r="J1273" s="16">
        <v>1</v>
      </c>
      <c r="K1273" s="16">
        <v>11</v>
      </c>
      <c r="L1273" s="16">
        <v>5</v>
      </c>
      <c r="M1273" s="16">
        <v>10000</v>
      </c>
      <c r="N1273" s="16">
        <v>10000</v>
      </c>
      <c r="O1273" s="16">
        <v>30</v>
      </c>
      <c r="P1273" s="16" t="b">
        <v>1</v>
      </c>
      <c r="Q1273" s="16">
        <v>0</v>
      </c>
      <c r="R1273" s="16" t="b">
        <v>0</v>
      </c>
      <c r="S1273" s="16">
        <v>101.000000000008</v>
      </c>
      <c r="T1273" s="16" t="s">
        <v>59</v>
      </c>
      <c r="U1273" s="18">
        <v>1368</v>
      </c>
      <c r="V1273" s="16">
        <v>2135</v>
      </c>
      <c r="W1273" s="22">
        <v>1.07</v>
      </c>
    </row>
    <row r="1274" spans="1:23" x14ac:dyDescent="0.3">
      <c r="A1274" s="15">
        <v>1272</v>
      </c>
      <c r="B1274" s="16" t="s">
        <v>56</v>
      </c>
      <c r="C1274" s="17" t="s">
        <v>132</v>
      </c>
      <c r="E1274" s="16">
        <f t="shared" si="263"/>
        <v>4206394927.71697</v>
      </c>
      <c r="F1274" s="16">
        <v>5</v>
      </c>
      <c r="G1274" s="22">
        <f t="shared" ref="G1274:G1282" si="269">A1274^8.18+A1274^4+100*A1274+100</f>
        <v>2.4814445247176833E+25</v>
      </c>
      <c r="H1274" s="22">
        <f t="shared" si="261"/>
        <v>4465167.3510247031</v>
      </c>
      <c r="I1274" s="22">
        <f t="shared" si="262"/>
        <v>7.5038092971804908E+18</v>
      </c>
      <c r="J1274" s="16">
        <v>1</v>
      </c>
      <c r="K1274" s="16">
        <v>11</v>
      </c>
      <c r="L1274" s="16">
        <v>5</v>
      </c>
      <c r="M1274" s="16">
        <v>10000</v>
      </c>
      <c r="N1274" s="16">
        <v>10000</v>
      </c>
      <c r="O1274" s="16">
        <v>30</v>
      </c>
      <c r="P1274" s="16" t="b">
        <v>1</v>
      </c>
      <c r="Q1274" s="16">
        <v>0</v>
      </c>
      <c r="R1274" s="16" t="b">
        <v>0</v>
      </c>
      <c r="S1274" s="16">
        <v>101.000000000008</v>
      </c>
      <c r="T1274" s="16" t="s">
        <v>59</v>
      </c>
      <c r="U1274" s="18">
        <v>1369</v>
      </c>
      <c r="V1274" s="16">
        <v>2137</v>
      </c>
      <c r="W1274" s="22">
        <v>1.07</v>
      </c>
    </row>
    <row r="1275" spans="1:23" x14ac:dyDescent="0.3">
      <c r="A1275" s="19">
        <v>1273</v>
      </c>
      <c r="B1275" s="16" t="s">
        <v>56</v>
      </c>
      <c r="C1275" s="17" t="s">
        <v>132</v>
      </c>
      <c r="E1275" s="16">
        <f t="shared" si="263"/>
        <v>4216654826.6043057</v>
      </c>
      <c r="F1275" s="16">
        <v>5</v>
      </c>
      <c r="G1275" s="22">
        <f t="shared" si="269"/>
        <v>2.4974473527753292E+25</v>
      </c>
      <c r="H1275" s="22">
        <f t="shared" si="261"/>
        <v>4472625.7379547926</v>
      </c>
      <c r="I1275" s="22">
        <f t="shared" si="262"/>
        <v>7.539748255811626E+18</v>
      </c>
      <c r="J1275" s="16">
        <v>1</v>
      </c>
      <c r="K1275" s="16">
        <v>11</v>
      </c>
      <c r="L1275" s="16">
        <v>5</v>
      </c>
      <c r="M1275" s="16">
        <v>10000</v>
      </c>
      <c r="N1275" s="16">
        <v>10000</v>
      </c>
      <c r="O1275" s="16">
        <v>30</v>
      </c>
      <c r="P1275" s="16" t="b">
        <v>1</v>
      </c>
      <c r="Q1275" s="16">
        <v>0</v>
      </c>
      <c r="R1275" s="16" t="b">
        <v>0</v>
      </c>
      <c r="S1275" s="16">
        <v>101.000000000008</v>
      </c>
      <c r="T1275" s="16" t="s">
        <v>59</v>
      </c>
      <c r="U1275" s="18">
        <v>1370</v>
      </c>
      <c r="V1275" s="16">
        <v>2139</v>
      </c>
      <c r="W1275" s="22">
        <v>1.07</v>
      </c>
    </row>
    <row r="1276" spans="1:23" x14ac:dyDescent="0.3">
      <c r="A1276" s="15">
        <v>1274</v>
      </c>
      <c r="B1276" s="16" t="s">
        <v>56</v>
      </c>
      <c r="C1276" s="17" t="s">
        <v>132</v>
      </c>
      <c r="E1276" s="16">
        <f t="shared" si="263"/>
        <v>4226931664.6658816</v>
      </c>
      <c r="F1276" s="16">
        <v>5</v>
      </c>
      <c r="G1276" s="22">
        <f t="shared" si="269"/>
        <v>2.5135406952997801E+25</v>
      </c>
      <c r="H1276" s="22">
        <f t="shared" si="261"/>
        <v>4480090.7622330207</v>
      </c>
      <c r="I1276" s="22">
        <f t="shared" si="262"/>
        <v>7.5758309179996119E+18</v>
      </c>
      <c r="J1276" s="16">
        <v>1</v>
      </c>
      <c r="K1276" s="16">
        <v>11</v>
      </c>
      <c r="L1276" s="16">
        <v>5</v>
      </c>
      <c r="M1276" s="16">
        <v>10000</v>
      </c>
      <c r="N1276" s="16">
        <v>10000</v>
      </c>
      <c r="O1276" s="16">
        <v>30</v>
      </c>
      <c r="P1276" s="16" t="b">
        <v>1</v>
      </c>
      <c r="Q1276" s="16">
        <v>0</v>
      </c>
      <c r="R1276" s="16" t="b">
        <v>0</v>
      </c>
      <c r="S1276" s="16">
        <v>101.000000000008</v>
      </c>
      <c r="T1276" s="16" t="s">
        <v>59</v>
      </c>
      <c r="U1276" s="18">
        <v>1371</v>
      </c>
      <c r="V1276" s="16">
        <v>2141</v>
      </c>
      <c r="W1276" s="22">
        <v>1.07</v>
      </c>
    </row>
    <row r="1277" spans="1:23" x14ac:dyDescent="0.3">
      <c r="A1277" s="19">
        <v>1275</v>
      </c>
      <c r="B1277" s="16" t="s">
        <v>56</v>
      </c>
      <c r="C1277" s="17" t="s">
        <v>132</v>
      </c>
      <c r="E1277" s="16">
        <f t="shared" si="263"/>
        <v>4237225456.5394096</v>
      </c>
      <c r="F1277" s="16">
        <v>5</v>
      </c>
      <c r="G1277" s="22">
        <f t="shared" si="269"/>
        <v>2.5297249926040287E+25</v>
      </c>
      <c r="H1277" s="22">
        <f t="shared" si="261"/>
        <v>4487562.4245891087</v>
      </c>
      <c r="I1277" s="22">
        <f t="shared" si="262"/>
        <v>7.6120577448757166E+18</v>
      </c>
      <c r="J1277" s="16">
        <v>1</v>
      </c>
      <c r="K1277" s="16">
        <v>11</v>
      </c>
      <c r="L1277" s="16">
        <v>5</v>
      </c>
      <c r="M1277" s="16">
        <v>10000</v>
      </c>
      <c r="N1277" s="16">
        <v>10000</v>
      </c>
      <c r="O1277" s="16">
        <v>30</v>
      </c>
      <c r="P1277" s="16" t="b">
        <v>1</v>
      </c>
      <c r="Q1277" s="16">
        <v>0</v>
      </c>
      <c r="R1277" s="16" t="b">
        <v>0</v>
      </c>
      <c r="S1277" s="16">
        <v>101.000000000008</v>
      </c>
      <c r="T1277" s="16" t="s">
        <v>59</v>
      </c>
      <c r="U1277" s="18">
        <v>1372</v>
      </c>
      <c r="V1277" s="16">
        <v>2143</v>
      </c>
      <c r="W1277" s="22">
        <v>1.07</v>
      </c>
    </row>
    <row r="1278" spans="1:23" x14ac:dyDescent="0.3">
      <c r="A1278" s="19">
        <v>1276</v>
      </c>
      <c r="B1278" s="16" t="s">
        <v>56</v>
      </c>
      <c r="C1278" s="17" t="s">
        <v>132</v>
      </c>
      <c r="E1278" s="12">
        <f t="shared" si="263"/>
        <v>4247536216.8637714</v>
      </c>
      <c r="F1278" s="16">
        <v>5</v>
      </c>
      <c r="G1278" s="22">
        <f t="shared" si="269"/>
        <v>2.5460006867949966E+25</v>
      </c>
      <c r="H1278" s="22">
        <f t="shared" si="261"/>
        <v>4495040.7257522773</v>
      </c>
      <c r="I1278" s="22">
        <f t="shared" si="262"/>
        <v>7.6484291986872668E+18</v>
      </c>
      <c r="J1278" s="16">
        <v>1</v>
      </c>
      <c r="K1278" s="16">
        <v>11</v>
      </c>
      <c r="L1278" s="16">
        <v>5</v>
      </c>
      <c r="M1278" s="16">
        <v>10000</v>
      </c>
      <c r="N1278" s="16">
        <v>10000</v>
      </c>
      <c r="O1278" s="16">
        <v>30</v>
      </c>
      <c r="P1278" s="16" t="b">
        <v>1</v>
      </c>
      <c r="Q1278" s="16">
        <v>0</v>
      </c>
      <c r="R1278" s="16" t="b">
        <v>0</v>
      </c>
      <c r="S1278" s="16">
        <v>101.000000000008</v>
      </c>
      <c r="T1278" s="16" t="s">
        <v>59</v>
      </c>
      <c r="U1278" s="18">
        <v>1373</v>
      </c>
      <c r="V1278" s="16">
        <v>2145</v>
      </c>
      <c r="W1278" s="22">
        <v>1.07</v>
      </c>
    </row>
    <row r="1279" spans="1:23" x14ac:dyDescent="0.3">
      <c r="A1279" s="15">
        <v>1277</v>
      </c>
      <c r="B1279" s="16" t="s">
        <v>56</v>
      </c>
      <c r="C1279" s="17" t="s">
        <v>132</v>
      </c>
      <c r="E1279" s="16">
        <f t="shared" si="263"/>
        <v>4257863960.2789831</v>
      </c>
      <c r="F1279" s="16">
        <v>5</v>
      </c>
      <c r="G1279" s="22">
        <f t="shared" si="269"/>
        <v>2.5623682217794401E+25</v>
      </c>
      <c r="H1279" s="22">
        <f t="shared" si="261"/>
        <v>4502525.6664512334</v>
      </c>
      <c r="I1279" s="22">
        <f t="shared" si="262"/>
        <v>7.6849457427995187E+18</v>
      </c>
      <c r="J1279" s="16">
        <v>1</v>
      </c>
      <c r="K1279" s="16">
        <v>11</v>
      </c>
      <c r="L1279" s="16">
        <v>5</v>
      </c>
      <c r="M1279" s="16">
        <v>10000</v>
      </c>
      <c r="N1279" s="16">
        <v>10000</v>
      </c>
      <c r="O1279" s="16">
        <v>30</v>
      </c>
      <c r="P1279" s="16" t="b">
        <v>1</v>
      </c>
      <c r="Q1279" s="16">
        <v>0</v>
      </c>
      <c r="R1279" s="16" t="b">
        <v>0</v>
      </c>
      <c r="S1279" s="16">
        <v>101.000000000008</v>
      </c>
      <c r="T1279" s="16" t="s">
        <v>59</v>
      </c>
      <c r="U1279" s="18">
        <v>1374</v>
      </c>
      <c r="V1279" s="16">
        <v>2147</v>
      </c>
      <c r="W1279" s="22">
        <v>1.07</v>
      </c>
    </row>
    <row r="1280" spans="1:23" x14ac:dyDescent="0.3">
      <c r="A1280" s="19">
        <v>1278</v>
      </c>
      <c r="B1280" s="16" t="s">
        <v>56</v>
      </c>
      <c r="C1280" s="17" t="s">
        <v>132</v>
      </c>
      <c r="E1280" s="12">
        <f t="shared" si="263"/>
        <v>4268208701.4262075</v>
      </c>
      <c r="F1280" s="16">
        <v>5</v>
      </c>
      <c r="G1280" s="22">
        <f t="shared" si="269"/>
        <v>2.5788280432698E+25</v>
      </c>
      <c r="H1280" s="22">
        <f t="shared" si="261"/>
        <v>4510017.2474142136</v>
      </c>
      <c r="I1280" s="22">
        <f t="shared" si="262"/>
        <v>7.7216078416976374E+18</v>
      </c>
      <c r="J1280" s="16">
        <v>1</v>
      </c>
      <c r="K1280" s="16">
        <v>11</v>
      </c>
      <c r="L1280" s="16">
        <v>5</v>
      </c>
      <c r="M1280" s="16">
        <v>10000</v>
      </c>
      <c r="N1280" s="16">
        <v>10000</v>
      </c>
      <c r="O1280" s="16">
        <v>30</v>
      </c>
      <c r="P1280" s="16" t="b">
        <v>1</v>
      </c>
      <c r="Q1280" s="16">
        <v>0</v>
      </c>
      <c r="R1280" s="16" t="b">
        <v>0</v>
      </c>
      <c r="S1280" s="16">
        <v>101.000000000008</v>
      </c>
      <c r="T1280" s="16" t="s">
        <v>59</v>
      </c>
      <c r="U1280" s="18">
        <v>1375</v>
      </c>
      <c r="V1280" s="16">
        <v>2149</v>
      </c>
      <c r="W1280" s="22">
        <v>1.07</v>
      </c>
    </row>
    <row r="1281" spans="1:23" x14ac:dyDescent="0.3">
      <c r="A1281" s="15">
        <v>1279</v>
      </c>
      <c r="B1281" s="16" t="s">
        <v>56</v>
      </c>
      <c r="C1281" s="17" t="s">
        <v>132</v>
      </c>
      <c r="E1281" s="16">
        <f t="shared" si="263"/>
        <v>4278570454.9477801</v>
      </c>
      <c r="F1281" s="16">
        <v>5</v>
      </c>
      <c r="G1281" s="22">
        <f t="shared" si="269"/>
        <v>2.5953805987902321E+25</v>
      </c>
      <c r="H1281" s="22">
        <f t="shared" ref="H1281:H1344" si="270">A1281^2.14+50+50*A1281</f>
        <v>4517515.469368957</v>
      </c>
      <c r="I1281" s="22">
        <f t="shared" ref="I1281:I1344" si="271">A1281^6.08+A1281^4+1000*A1281+100</f>
        <v>7.758415960988414E+18</v>
      </c>
      <c r="J1281" s="16">
        <v>1</v>
      </c>
      <c r="K1281" s="16">
        <v>11</v>
      </c>
      <c r="L1281" s="16">
        <v>5</v>
      </c>
      <c r="M1281" s="16">
        <v>10000</v>
      </c>
      <c r="N1281" s="16">
        <v>10000</v>
      </c>
      <c r="O1281" s="16">
        <v>30</v>
      </c>
      <c r="P1281" s="16" t="b">
        <v>1</v>
      </c>
      <c r="Q1281" s="16">
        <v>0</v>
      </c>
      <c r="R1281" s="16" t="b">
        <v>0</v>
      </c>
      <c r="S1281" s="16">
        <v>101.000000000008</v>
      </c>
      <c r="T1281" s="16" t="s">
        <v>59</v>
      </c>
      <c r="U1281" s="18">
        <v>1376</v>
      </c>
      <c r="V1281" s="16">
        <v>2151</v>
      </c>
      <c r="W1281" s="22">
        <v>1.07</v>
      </c>
    </row>
    <row r="1282" spans="1:23" x14ac:dyDescent="0.3">
      <c r="A1282" s="19">
        <v>1280</v>
      </c>
      <c r="B1282" s="16" t="s">
        <v>56</v>
      </c>
      <c r="C1282" s="17" t="s">
        <v>132</v>
      </c>
      <c r="E1282" s="16">
        <f t="shared" ref="E1282:E1345" si="272">A1282^3.1</f>
        <v>4288949235.4871311</v>
      </c>
      <c r="F1282" s="16">
        <v>5</v>
      </c>
      <c r="G1282" s="22">
        <f t="shared" si="269"/>
        <v>2.6120263376824317E+25</v>
      </c>
      <c r="H1282" s="22">
        <f t="shared" si="270"/>
        <v>4525020.333042711</v>
      </c>
      <c r="I1282" s="22">
        <f t="shared" si="271"/>
        <v>7.7953705674020372E+18</v>
      </c>
      <c r="J1282" s="16">
        <v>1</v>
      </c>
      <c r="K1282" s="16">
        <v>11</v>
      </c>
      <c r="L1282" s="16">
        <v>5</v>
      </c>
      <c r="M1282" s="16">
        <v>10000</v>
      </c>
      <c r="N1282" s="16">
        <v>10000</v>
      </c>
      <c r="O1282" s="16">
        <v>30</v>
      </c>
      <c r="P1282" s="16" t="b">
        <v>1</v>
      </c>
      <c r="Q1282" s="16">
        <v>0</v>
      </c>
      <c r="R1282" s="16" t="b">
        <v>0</v>
      </c>
      <c r="S1282" s="16">
        <v>101.000000000008</v>
      </c>
      <c r="T1282" s="16" t="s">
        <v>59</v>
      </c>
      <c r="U1282" s="18">
        <v>1377</v>
      </c>
      <c r="V1282" s="16">
        <v>2153</v>
      </c>
      <c r="W1282" s="22">
        <v>1.07</v>
      </c>
    </row>
    <row r="1283" spans="1:23" x14ac:dyDescent="0.3">
      <c r="A1283" s="19">
        <v>1281</v>
      </c>
      <c r="B1283" s="16" t="s">
        <v>56</v>
      </c>
      <c r="C1283" s="17" t="s">
        <v>132</v>
      </c>
      <c r="E1283" s="16">
        <f t="shared" si="272"/>
        <v>4299345057.6888876</v>
      </c>
      <c r="F1283" s="16">
        <v>5</v>
      </c>
      <c r="G1283" s="22">
        <f>A1283^8.19+A1283^4+100*A1283+100</f>
        <v>2.8237573386057643E+25</v>
      </c>
      <c r="H1283" s="22">
        <f t="shared" si="270"/>
        <v>4532531.8391622361</v>
      </c>
      <c r="I1283" s="22">
        <f t="shared" si="271"/>
        <v>7.8324721287941386E+18</v>
      </c>
      <c r="J1283" s="16">
        <v>1</v>
      </c>
      <c r="K1283" s="16">
        <v>11</v>
      </c>
      <c r="L1283" s="16">
        <v>5</v>
      </c>
      <c r="M1283" s="16">
        <v>10000</v>
      </c>
      <c r="N1283" s="16">
        <v>10000</v>
      </c>
      <c r="O1283" s="16">
        <v>30</v>
      </c>
      <c r="P1283" s="16" t="b">
        <v>1</v>
      </c>
      <c r="Q1283" s="16">
        <v>0</v>
      </c>
      <c r="R1283" s="16" t="b">
        <v>0</v>
      </c>
      <c r="S1283" s="16">
        <v>101.000000000008</v>
      </c>
      <c r="T1283" s="16" t="s">
        <v>59</v>
      </c>
      <c r="U1283" s="18">
        <v>1378</v>
      </c>
      <c r="V1283" s="16">
        <v>2155</v>
      </c>
      <c r="W1283" s="22">
        <v>1.07</v>
      </c>
    </row>
    <row r="1284" spans="1:23" x14ac:dyDescent="0.3">
      <c r="A1284" s="15">
        <v>1282</v>
      </c>
      <c r="B1284" s="16" t="s">
        <v>56</v>
      </c>
      <c r="C1284" s="17" t="s">
        <v>132</v>
      </c>
      <c r="E1284" s="16">
        <f t="shared" si="272"/>
        <v>4309757936.1987953</v>
      </c>
      <c r="F1284" s="16">
        <v>5</v>
      </c>
      <c r="G1284" s="22">
        <f t="shared" ref="G1284:G1292" si="273">A1284^8.19+A1284^4+100*A1284+100</f>
        <v>2.8418616162724964E+25</v>
      </c>
      <c r="H1284" s="22">
        <f t="shared" si="270"/>
        <v>4540049.9884538185</v>
      </c>
      <c r="I1284" s="22">
        <f t="shared" si="271"/>
        <v>7.8697211141473505E+18</v>
      </c>
      <c r="J1284" s="16">
        <v>1</v>
      </c>
      <c r="K1284" s="16">
        <v>11</v>
      </c>
      <c r="L1284" s="16">
        <v>5</v>
      </c>
      <c r="M1284" s="16">
        <v>10000</v>
      </c>
      <c r="N1284" s="16">
        <v>10000</v>
      </c>
      <c r="O1284" s="16">
        <v>30</v>
      </c>
      <c r="P1284" s="16" t="b">
        <v>1</v>
      </c>
      <c r="Q1284" s="16">
        <v>0</v>
      </c>
      <c r="R1284" s="16" t="b">
        <v>0</v>
      </c>
      <c r="S1284" s="16">
        <v>101.000000000008</v>
      </c>
      <c r="T1284" s="16" t="s">
        <v>59</v>
      </c>
      <c r="U1284" s="18">
        <v>1379</v>
      </c>
      <c r="V1284" s="16">
        <v>2157</v>
      </c>
      <c r="W1284" s="22">
        <v>1.07</v>
      </c>
    </row>
    <row r="1285" spans="1:23" x14ac:dyDescent="0.3">
      <c r="A1285" s="19">
        <v>1283</v>
      </c>
      <c r="B1285" s="16" t="s">
        <v>56</v>
      </c>
      <c r="C1285" s="17" t="s">
        <v>132</v>
      </c>
      <c r="E1285" s="16">
        <f t="shared" si="272"/>
        <v>4320187885.6637497</v>
      </c>
      <c r="F1285" s="16">
        <v>5</v>
      </c>
      <c r="G1285" s="22">
        <f t="shared" si="273"/>
        <v>2.8600677156466801E+25</v>
      </c>
      <c r="H1285" s="22">
        <f t="shared" si="270"/>
        <v>4547574.7816432258</v>
      </c>
      <c r="I1285" s="22">
        <f t="shared" si="271"/>
        <v>7.9071179935733617E+18</v>
      </c>
      <c r="J1285" s="16">
        <v>1</v>
      </c>
      <c r="K1285" s="16">
        <v>11</v>
      </c>
      <c r="L1285" s="16">
        <v>5</v>
      </c>
      <c r="M1285" s="16">
        <v>10000</v>
      </c>
      <c r="N1285" s="16">
        <v>10000</v>
      </c>
      <c r="O1285" s="16">
        <v>30</v>
      </c>
      <c r="P1285" s="16" t="b">
        <v>1</v>
      </c>
      <c r="Q1285" s="16">
        <v>0</v>
      </c>
      <c r="R1285" s="16" t="b">
        <v>0</v>
      </c>
      <c r="S1285" s="16">
        <v>101.000000000008</v>
      </c>
      <c r="T1285" s="16" t="s">
        <v>59</v>
      </c>
      <c r="U1285" s="18">
        <v>1380</v>
      </c>
      <c r="V1285" s="16">
        <v>2159</v>
      </c>
      <c r="W1285" s="22">
        <v>1.07</v>
      </c>
    </row>
    <row r="1286" spans="1:23" x14ac:dyDescent="0.3">
      <c r="A1286" s="15">
        <v>1284</v>
      </c>
      <c r="B1286" s="16" t="s">
        <v>56</v>
      </c>
      <c r="C1286" s="17" t="s">
        <v>132</v>
      </c>
      <c r="E1286" s="16">
        <f t="shared" si="272"/>
        <v>4330634920.7318048</v>
      </c>
      <c r="F1286" s="16">
        <v>5</v>
      </c>
      <c r="G1286" s="22">
        <f t="shared" si="273"/>
        <v>2.8783761293595447E+25</v>
      </c>
      <c r="H1286" s="22">
        <f t="shared" si="270"/>
        <v>4555106.219455773</v>
      </c>
      <c r="I1286" s="22">
        <f t="shared" si="271"/>
        <v>7.9446632383146435E+18</v>
      </c>
      <c r="J1286" s="16">
        <v>1</v>
      </c>
      <c r="K1286" s="16">
        <v>11</v>
      </c>
      <c r="L1286" s="16">
        <v>5</v>
      </c>
      <c r="M1286" s="16">
        <v>10000</v>
      </c>
      <c r="N1286" s="16">
        <v>10000</v>
      </c>
      <c r="O1286" s="16">
        <v>30</v>
      </c>
      <c r="P1286" s="16" t="b">
        <v>1</v>
      </c>
      <c r="Q1286" s="16">
        <v>0</v>
      </c>
      <c r="R1286" s="16" t="b">
        <v>0</v>
      </c>
      <c r="S1286" s="16">
        <v>101.000000000008</v>
      </c>
      <c r="T1286" s="16" t="s">
        <v>59</v>
      </c>
      <c r="U1286" s="18">
        <v>1381</v>
      </c>
      <c r="V1286" s="16">
        <v>2161</v>
      </c>
      <c r="W1286" s="22">
        <v>1.07</v>
      </c>
    </row>
    <row r="1287" spans="1:23" x14ac:dyDescent="0.3">
      <c r="A1287" s="19">
        <v>1285</v>
      </c>
      <c r="B1287" s="16" t="s">
        <v>56</v>
      </c>
      <c r="C1287" s="17" t="s">
        <v>132</v>
      </c>
      <c r="E1287" s="12">
        <f t="shared" si="272"/>
        <v>4341099056.0520983</v>
      </c>
      <c r="F1287" s="16">
        <v>5</v>
      </c>
      <c r="G1287" s="22">
        <f t="shared" si="273"/>
        <v>2.8967873520391168E+25</v>
      </c>
      <c r="H1287" s="22">
        <f t="shared" si="270"/>
        <v>4562644.3026162786</v>
      </c>
      <c r="I1287" s="22">
        <f t="shared" si="271"/>
        <v>7.9823573207462328E+18</v>
      </c>
      <c r="J1287" s="16">
        <v>1</v>
      </c>
      <c r="K1287" s="16">
        <v>11</v>
      </c>
      <c r="L1287" s="16">
        <v>5</v>
      </c>
      <c r="M1287" s="16">
        <v>10000</v>
      </c>
      <c r="N1287" s="16">
        <v>10000</v>
      </c>
      <c r="O1287" s="16">
        <v>30</v>
      </c>
      <c r="P1287" s="16" t="b">
        <v>1</v>
      </c>
      <c r="Q1287" s="16">
        <v>0</v>
      </c>
      <c r="R1287" s="16" t="b">
        <v>0</v>
      </c>
      <c r="S1287" s="16">
        <v>101.000000000008</v>
      </c>
      <c r="T1287" s="16" t="s">
        <v>59</v>
      </c>
      <c r="U1287" s="18">
        <v>1382</v>
      </c>
      <c r="V1287" s="16">
        <v>2163</v>
      </c>
      <c r="W1287" s="22">
        <v>1.07</v>
      </c>
    </row>
    <row r="1288" spans="1:23" x14ac:dyDescent="0.3">
      <c r="A1288" s="19">
        <v>1286</v>
      </c>
      <c r="B1288" s="16" t="s">
        <v>56</v>
      </c>
      <c r="C1288" s="17" t="s">
        <v>132</v>
      </c>
      <c r="E1288" s="16">
        <f t="shared" si="272"/>
        <v>4351580306.2749748</v>
      </c>
      <c r="F1288" s="16">
        <v>5</v>
      </c>
      <c r="G1288" s="22">
        <f t="shared" si="273"/>
        <v>2.9153018803167886E+25</v>
      </c>
      <c r="H1288" s="22">
        <f t="shared" si="270"/>
        <v>4570189.0318490444</v>
      </c>
      <c r="I1288" s="22">
        <f t="shared" si="271"/>
        <v>8.0202007143776287E+18</v>
      </c>
      <c r="J1288" s="16">
        <v>1</v>
      </c>
      <c r="K1288" s="16">
        <v>11</v>
      </c>
      <c r="L1288" s="16">
        <v>5</v>
      </c>
      <c r="M1288" s="16">
        <v>10000</v>
      </c>
      <c r="N1288" s="16">
        <v>10000</v>
      </c>
      <c r="O1288" s="16">
        <v>30</v>
      </c>
      <c r="P1288" s="16" t="b">
        <v>1</v>
      </c>
      <c r="Q1288" s="16">
        <v>0</v>
      </c>
      <c r="R1288" s="16" t="b">
        <v>0</v>
      </c>
      <c r="S1288" s="16">
        <v>101.000000000008</v>
      </c>
      <c r="T1288" s="16" t="s">
        <v>59</v>
      </c>
      <c r="U1288" s="18">
        <v>1383</v>
      </c>
      <c r="V1288" s="16">
        <v>2165</v>
      </c>
      <c r="W1288" s="22">
        <v>1.07</v>
      </c>
    </row>
    <row r="1289" spans="1:23" x14ac:dyDescent="0.3">
      <c r="A1289" s="15">
        <v>1287</v>
      </c>
      <c r="B1289" s="16" t="s">
        <v>56</v>
      </c>
      <c r="C1289" s="17" t="s">
        <v>132</v>
      </c>
      <c r="E1289" s="12">
        <f t="shared" si="272"/>
        <v>4362078686.0519047</v>
      </c>
      <c r="F1289" s="16">
        <v>5</v>
      </c>
      <c r="G1289" s="22">
        <f t="shared" si="273"/>
        <v>2.9339202128339305E+25</v>
      </c>
      <c r="H1289" s="22">
        <f t="shared" si="270"/>
        <v>4577740.4078779379</v>
      </c>
      <c r="I1289" s="22">
        <f t="shared" si="271"/>
        <v>8.0581938938548152E+18</v>
      </c>
      <c r="J1289" s="16">
        <v>1</v>
      </c>
      <c r="K1289" s="16">
        <v>11</v>
      </c>
      <c r="L1289" s="16">
        <v>5</v>
      </c>
      <c r="M1289" s="16">
        <v>10000</v>
      </c>
      <c r="N1289" s="16">
        <v>10000</v>
      </c>
      <c r="O1289" s="16">
        <v>30</v>
      </c>
      <c r="P1289" s="16" t="b">
        <v>1</v>
      </c>
      <c r="Q1289" s="16">
        <v>0</v>
      </c>
      <c r="R1289" s="16" t="b">
        <v>0</v>
      </c>
      <c r="S1289" s="16">
        <v>101.000000000008</v>
      </c>
      <c r="T1289" s="16" t="s">
        <v>59</v>
      </c>
      <c r="U1289" s="18">
        <v>1384</v>
      </c>
      <c r="V1289" s="16">
        <v>2167</v>
      </c>
      <c r="W1289" s="22">
        <v>1.07</v>
      </c>
    </row>
    <row r="1290" spans="1:23" x14ac:dyDescent="0.3">
      <c r="A1290" s="19">
        <v>1288</v>
      </c>
      <c r="B1290" s="16" t="s">
        <v>56</v>
      </c>
      <c r="C1290" s="17" t="s">
        <v>132</v>
      </c>
      <c r="E1290" s="16">
        <f t="shared" si="272"/>
        <v>4372594210.0354538</v>
      </c>
      <c r="F1290" s="16">
        <v>5</v>
      </c>
      <c r="G1290" s="22">
        <f t="shared" si="273"/>
        <v>2.9526428502482674E+25</v>
      </c>
      <c r="H1290" s="22">
        <f t="shared" si="270"/>
        <v>4585298.431426309</v>
      </c>
      <c r="I1290" s="22">
        <f t="shared" si="271"/>
        <v>8.0963373349617633E+18</v>
      </c>
      <c r="J1290" s="16">
        <v>1</v>
      </c>
      <c r="K1290" s="16">
        <v>11</v>
      </c>
      <c r="L1290" s="16">
        <v>5</v>
      </c>
      <c r="M1290" s="16">
        <v>10000</v>
      </c>
      <c r="N1290" s="16">
        <v>10000</v>
      </c>
      <c r="O1290" s="16">
        <v>30</v>
      </c>
      <c r="P1290" s="16" t="b">
        <v>1</v>
      </c>
      <c r="Q1290" s="16">
        <v>0</v>
      </c>
      <c r="R1290" s="16" t="b">
        <v>0</v>
      </c>
      <c r="S1290" s="16">
        <v>101.000000000008</v>
      </c>
      <c r="T1290" s="16" t="s">
        <v>59</v>
      </c>
      <c r="U1290" s="18">
        <v>1385</v>
      </c>
      <c r="V1290" s="16">
        <v>2169</v>
      </c>
      <c r="W1290" s="22">
        <v>1.07</v>
      </c>
    </row>
    <row r="1291" spans="1:23" x14ac:dyDescent="0.3">
      <c r="A1291" s="15">
        <v>1289</v>
      </c>
      <c r="B1291" s="16" t="s">
        <v>56</v>
      </c>
      <c r="C1291" s="17" t="s">
        <v>132</v>
      </c>
      <c r="E1291" s="16">
        <f t="shared" si="272"/>
        <v>4383126892.8793793</v>
      </c>
      <c r="F1291" s="16">
        <v>5</v>
      </c>
      <c r="G1291" s="22">
        <f t="shared" si="273"/>
        <v>2.9714702952406055E+25</v>
      </c>
      <c r="H1291" s="22">
        <f t="shared" si="270"/>
        <v>4592863.103217029</v>
      </c>
      <c r="I1291" s="22">
        <f t="shared" si="271"/>
        <v>8.1346315146224507E+18</v>
      </c>
      <c r="J1291" s="16">
        <v>1</v>
      </c>
      <c r="K1291" s="16">
        <v>11</v>
      </c>
      <c r="L1291" s="16">
        <v>5</v>
      </c>
      <c r="M1291" s="16">
        <v>10000</v>
      </c>
      <c r="N1291" s="16">
        <v>10000</v>
      </c>
      <c r="O1291" s="16">
        <v>30</v>
      </c>
      <c r="P1291" s="16" t="b">
        <v>1</v>
      </c>
      <c r="Q1291" s="16">
        <v>0</v>
      </c>
      <c r="R1291" s="16" t="b">
        <v>0</v>
      </c>
      <c r="S1291" s="16">
        <v>101.000000000008</v>
      </c>
      <c r="T1291" s="16" t="s">
        <v>59</v>
      </c>
      <c r="U1291" s="18">
        <v>1386</v>
      </c>
      <c r="V1291" s="16">
        <v>2171</v>
      </c>
      <c r="W1291" s="22">
        <v>1.07</v>
      </c>
    </row>
    <row r="1292" spans="1:23" x14ac:dyDescent="0.3">
      <c r="A1292" s="19">
        <v>1290</v>
      </c>
      <c r="B1292" s="16" t="s">
        <v>56</v>
      </c>
      <c r="C1292" s="17" t="s">
        <v>132</v>
      </c>
      <c r="E1292" s="16">
        <f t="shared" si="272"/>
        <v>4393676749.2385635</v>
      </c>
      <c r="F1292" s="16">
        <v>5</v>
      </c>
      <c r="G1292" s="22">
        <f t="shared" si="273"/>
        <v>2.9904030525214732E+25</v>
      </c>
      <c r="H1292" s="22">
        <f t="shared" si="270"/>
        <v>4600434.4239725089</v>
      </c>
      <c r="I1292" s="22">
        <f t="shared" si="271"/>
        <v>8.173076910902786E+18</v>
      </c>
      <c r="J1292" s="16">
        <v>1</v>
      </c>
      <c r="K1292" s="16">
        <v>11</v>
      </c>
      <c r="L1292" s="16">
        <v>5</v>
      </c>
      <c r="M1292" s="16">
        <v>10000</v>
      </c>
      <c r="N1292" s="16">
        <v>10000</v>
      </c>
      <c r="O1292" s="16">
        <v>30</v>
      </c>
      <c r="P1292" s="16" t="b">
        <v>1</v>
      </c>
      <c r="Q1292" s="16">
        <v>0</v>
      </c>
      <c r="R1292" s="16" t="b">
        <v>0</v>
      </c>
      <c r="S1292" s="16">
        <v>101.000000000008</v>
      </c>
      <c r="T1292" s="16" t="s">
        <v>59</v>
      </c>
      <c r="U1292" s="18">
        <v>1387</v>
      </c>
      <c r="V1292" s="16">
        <v>2173</v>
      </c>
      <c r="W1292" s="22">
        <v>1.07</v>
      </c>
    </row>
    <row r="1293" spans="1:23" x14ac:dyDescent="0.3">
      <c r="A1293" s="19">
        <v>1291</v>
      </c>
      <c r="B1293" s="16" t="s">
        <v>56</v>
      </c>
      <c r="C1293" s="17" t="s">
        <v>132</v>
      </c>
      <c r="E1293" s="16">
        <f t="shared" si="272"/>
        <v>4404243793.7690048</v>
      </c>
      <c r="F1293" s="16">
        <v>5</v>
      </c>
      <c r="G1293" s="22">
        <f>A1293^8.2+A1293^4+100*A1293+100</f>
        <v>3.2329217020465927E+25</v>
      </c>
      <c r="H1293" s="22">
        <f t="shared" si="270"/>
        <v>4608012.3944146438</v>
      </c>
      <c r="I1293" s="22">
        <f t="shared" si="271"/>
        <v>8.2116740030122179E+18</v>
      </c>
      <c r="J1293" s="16">
        <v>1</v>
      </c>
      <c r="K1293" s="16">
        <v>11</v>
      </c>
      <c r="L1293" s="16">
        <v>5</v>
      </c>
      <c r="M1293" s="16">
        <v>10000</v>
      </c>
      <c r="N1293" s="16">
        <v>10000</v>
      </c>
      <c r="O1293" s="16">
        <v>30</v>
      </c>
      <c r="P1293" s="16" t="b">
        <v>1</v>
      </c>
      <c r="Q1293" s="16">
        <v>0</v>
      </c>
      <c r="R1293" s="16" t="b">
        <v>0</v>
      </c>
      <c r="S1293" s="16">
        <v>101.000000000008</v>
      </c>
      <c r="T1293" s="16" t="s">
        <v>59</v>
      </c>
      <c r="U1293" s="18">
        <v>1388</v>
      </c>
      <c r="V1293" s="16">
        <v>2175</v>
      </c>
      <c r="W1293" s="22">
        <v>1.07</v>
      </c>
    </row>
    <row r="1294" spans="1:23" x14ac:dyDescent="0.3">
      <c r="A1294" s="15">
        <v>1292</v>
      </c>
      <c r="B1294" s="16" t="s">
        <v>56</v>
      </c>
      <c r="C1294" s="17" t="s">
        <v>132</v>
      </c>
      <c r="E1294" s="16">
        <f t="shared" si="272"/>
        <v>4414828041.1278439</v>
      </c>
      <c r="F1294" s="16">
        <v>5</v>
      </c>
      <c r="G1294" s="22">
        <f t="shared" ref="G1294:G1302" si="274">A1294^8.2+A1294^4+100*A1294+100</f>
        <v>3.2535134916577877E+25</v>
      </c>
      <c r="H1294" s="22">
        <f t="shared" si="270"/>
        <v>4615597.0152648706</v>
      </c>
      <c r="I1294" s="22">
        <f t="shared" si="271"/>
        <v>8.2504232713058427E+18</v>
      </c>
      <c r="J1294" s="16">
        <v>1</v>
      </c>
      <c r="K1294" s="16">
        <v>11</v>
      </c>
      <c r="L1294" s="16">
        <v>5</v>
      </c>
      <c r="M1294" s="16">
        <v>10000</v>
      </c>
      <c r="N1294" s="16">
        <v>10000</v>
      </c>
      <c r="O1294" s="16">
        <v>30</v>
      </c>
      <c r="P1294" s="16" t="b">
        <v>1</v>
      </c>
      <c r="Q1294" s="16">
        <v>0</v>
      </c>
      <c r="R1294" s="16" t="b">
        <v>0</v>
      </c>
      <c r="S1294" s="16">
        <v>101.000000000008</v>
      </c>
      <c r="T1294" s="16" t="s">
        <v>59</v>
      </c>
      <c r="U1294" s="18">
        <v>1389</v>
      </c>
      <c r="V1294" s="16">
        <v>2177</v>
      </c>
      <c r="W1294" s="22">
        <v>1.07</v>
      </c>
    </row>
    <row r="1295" spans="1:23" x14ac:dyDescent="0.3">
      <c r="A1295" s="19">
        <v>1293</v>
      </c>
      <c r="B1295" s="16" t="s">
        <v>56</v>
      </c>
      <c r="C1295" s="17" t="s">
        <v>132</v>
      </c>
      <c r="E1295" s="16">
        <f t="shared" si="272"/>
        <v>4425429505.9733849</v>
      </c>
      <c r="F1295" s="16">
        <v>5</v>
      </c>
      <c r="G1295" s="22">
        <f t="shared" si="274"/>
        <v>3.2742203545861597E+25</v>
      </c>
      <c r="H1295" s="22">
        <f t="shared" si="270"/>
        <v>4623188.2872441439</v>
      </c>
      <c r="I1295" s="22">
        <f t="shared" si="271"/>
        <v>8.2893251972860856E+18</v>
      </c>
      <c r="J1295" s="16">
        <v>1</v>
      </c>
      <c r="K1295" s="16">
        <v>11</v>
      </c>
      <c r="L1295" s="16">
        <v>5</v>
      </c>
      <c r="M1295" s="16">
        <v>10000</v>
      </c>
      <c r="N1295" s="16">
        <v>10000</v>
      </c>
      <c r="O1295" s="16">
        <v>30</v>
      </c>
      <c r="P1295" s="16" t="b">
        <v>1</v>
      </c>
      <c r="Q1295" s="16">
        <v>0</v>
      </c>
      <c r="R1295" s="16" t="b">
        <v>0</v>
      </c>
      <c r="S1295" s="16">
        <v>101.000000000008</v>
      </c>
      <c r="T1295" s="16" t="s">
        <v>59</v>
      </c>
      <c r="U1295" s="18">
        <v>1390</v>
      </c>
      <c r="V1295" s="16">
        <v>2179</v>
      </c>
      <c r="W1295" s="22">
        <v>1.07</v>
      </c>
    </row>
    <row r="1296" spans="1:23" x14ac:dyDescent="0.3">
      <c r="A1296" s="15">
        <v>1294</v>
      </c>
      <c r="B1296" s="16" t="s">
        <v>56</v>
      </c>
      <c r="C1296" s="17" t="s">
        <v>132</v>
      </c>
      <c r="E1296" s="12">
        <f t="shared" si="272"/>
        <v>4436048202.9650335</v>
      </c>
      <c r="F1296" s="16">
        <v>5</v>
      </c>
      <c r="G1296" s="22">
        <f t="shared" si="274"/>
        <v>3.2950428441532928E+25</v>
      </c>
      <c r="H1296" s="22">
        <f t="shared" si="270"/>
        <v>4630786.211072932</v>
      </c>
      <c r="I1296" s="22">
        <f t="shared" si="271"/>
        <v>8.3283802636045066E+18</v>
      </c>
      <c r="J1296" s="16">
        <v>1</v>
      </c>
      <c r="K1296" s="16">
        <v>11</v>
      </c>
      <c r="L1296" s="16">
        <v>5</v>
      </c>
      <c r="M1296" s="16">
        <v>10000</v>
      </c>
      <c r="N1296" s="16">
        <v>10000</v>
      </c>
      <c r="O1296" s="16">
        <v>30</v>
      </c>
      <c r="P1296" s="16" t="b">
        <v>1</v>
      </c>
      <c r="Q1296" s="16">
        <v>0</v>
      </c>
      <c r="R1296" s="16" t="b">
        <v>0</v>
      </c>
      <c r="S1296" s="16">
        <v>101.000000000008</v>
      </c>
      <c r="T1296" s="16" t="s">
        <v>59</v>
      </c>
      <c r="U1296" s="18">
        <v>1391</v>
      </c>
      <c r="V1296" s="16">
        <v>2181</v>
      </c>
      <c r="W1296" s="22">
        <v>1.07</v>
      </c>
    </row>
    <row r="1297" spans="1:23" x14ac:dyDescent="0.3">
      <c r="A1297" s="19">
        <v>1295</v>
      </c>
      <c r="B1297" s="16" t="s">
        <v>56</v>
      </c>
      <c r="C1297" s="17" t="s">
        <v>132</v>
      </c>
      <c r="E1297" s="16">
        <f t="shared" si="272"/>
        <v>4446684146.7633467</v>
      </c>
      <c r="F1297" s="16">
        <v>5</v>
      </c>
      <c r="G1297" s="22">
        <f t="shared" si="274"/>
        <v>3.3159815159105509E+25</v>
      </c>
      <c r="H1297" s="22">
        <f t="shared" si="270"/>
        <v>4638390.787471232</v>
      </c>
      <c r="I1297" s="22">
        <f t="shared" si="271"/>
        <v>8.3675889540639642E+18</v>
      </c>
      <c r="J1297" s="16">
        <v>1</v>
      </c>
      <c r="K1297" s="16">
        <v>11</v>
      </c>
      <c r="L1297" s="16">
        <v>5</v>
      </c>
      <c r="M1297" s="16">
        <v>10000</v>
      </c>
      <c r="N1297" s="16">
        <v>10000</v>
      </c>
      <c r="O1297" s="16">
        <v>30</v>
      </c>
      <c r="P1297" s="16" t="b">
        <v>1</v>
      </c>
      <c r="Q1297" s="16">
        <v>0</v>
      </c>
      <c r="R1297" s="16" t="b">
        <v>0</v>
      </c>
      <c r="S1297" s="16">
        <v>101.000000000008</v>
      </c>
      <c r="T1297" s="16" t="s">
        <v>59</v>
      </c>
      <c r="U1297" s="18">
        <v>1392</v>
      </c>
      <c r="V1297" s="16">
        <v>2183</v>
      </c>
      <c r="W1297" s="22">
        <v>1.07</v>
      </c>
    </row>
    <row r="1298" spans="1:23" x14ac:dyDescent="0.3">
      <c r="A1298" s="19">
        <v>1296</v>
      </c>
      <c r="B1298" s="16" t="s">
        <v>56</v>
      </c>
      <c r="C1298" s="17" t="s">
        <v>132</v>
      </c>
      <c r="E1298" s="12">
        <f t="shared" si="272"/>
        <v>4457337352.0300045</v>
      </c>
      <c r="F1298" s="16">
        <v>5</v>
      </c>
      <c r="G1298" s="22">
        <f t="shared" si="274"/>
        <v>3.3370369276462192E+25</v>
      </c>
      <c r="H1298" s="22">
        <f t="shared" si="270"/>
        <v>4646002.0171585409</v>
      </c>
      <c r="I1298" s="22">
        <f t="shared" si="271"/>
        <v>8.4069517536200243E+18</v>
      </c>
      <c r="J1298" s="16">
        <v>1</v>
      </c>
      <c r="K1298" s="16">
        <v>11</v>
      </c>
      <c r="L1298" s="16">
        <v>5</v>
      </c>
      <c r="M1298" s="16">
        <v>10000</v>
      </c>
      <c r="N1298" s="16">
        <v>10000</v>
      </c>
      <c r="O1298" s="16">
        <v>30</v>
      </c>
      <c r="P1298" s="16" t="b">
        <v>1</v>
      </c>
      <c r="Q1298" s="16">
        <v>0</v>
      </c>
      <c r="R1298" s="16" t="b">
        <v>0</v>
      </c>
      <c r="S1298" s="16">
        <v>101.000000000008</v>
      </c>
      <c r="T1298" s="16" t="s">
        <v>59</v>
      </c>
      <c r="U1298" s="18">
        <v>1393</v>
      </c>
      <c r="V1298" s="16">
        <v>2185</v>
      </c>
      <c r="W1298" s="22">
        <v>1.07</v>
      </c>
    </row>
    <row r="1299" spans="1:23" x14ac:dyDescent="0.3">
      <c r="A1299" s="15">
        <v>1297</v>
      </c>
      <c r="B1299" s="16" t="s">
        <v>56</v>
      </c>
      <c r="C1299" s="17" t="s">
        <v>132</v>
      </c>
      <c r="E1299" s="16">
        <f t="shared" si="272"/>
        <v>4468007833.4278412</v>
      </c>
      <c r="F1299" s="16">
        <v>5</v>
      </c>
      <c r="G1299" s="22">
        <f t="shared" si="274"/>
        <v>3.3582096393929476E+25</v>
      </c>
      <c r="H1299" s="22">
        <f t="shared" si="270"/>
        <v>4653619.9008539179</v>
      </c>
      <c r="I1299" s="22">
        <f t="shared" si="271"/>
        <v>8.4464691483831173E+18</v>
      </c>
      <c r="J1299" s="16">
        <v>1</v>
      </c>
      <c r="K1299" s="16">
        <v>11</v>
      </c>
      <c r="L1299" s="16">
        <v>5</v>
      </c>
      <c r="M1299" s="16">
        <v>10000</v>
      </c>
      <c r="N1299" s="16">
        <v>10000</v>
      </c>
      <c r="O1299" s="16">
        <v>30</v>
      </c>
      <c r="P1299" s="16" t="b">
        <v>1</v>
      </c>
      <c r="Q1299" s="16">
        <v>0</v>
      </c>
      <c r="R1299" s="16" t="b">
        <v>0</v>
      </c>
      <c r="S1299" s="16">
        <v>101.000000000008</v>
      </c>
      <c r="T1299" s="16" t="s">
        <v>59</v>
      </c>
      <c r="U1299" s="18">
        <v>1394</v>
      </c>
      <c r="V1299" s="16">
        <v>2187</v>
      </c>
      <c r="W1299" s="22">
        <v>1.07</v>
      </c>
    </row>
    <row r="1300" spans="1:23" x14ac:dyDescent="0.3">
      <c r="A1300" s="19">
        <v>1298</v>
      </c>
      <c r="B1300" s="16" t="s">
        <v>56</v>
      </c>
      <c r="C1300" s="17" t="s">
        <v>132</v>
      </c>
      <c r="E1300" s="16">
        <f t="shared" si="272"/>
        <v>4478695605.6207571</v>
      </c>
      <c r="F1300" s="16">
        <v>5</v>
      </c>
      <c r="G1300" s="22">
        <f t="shared" si="274"/>
        <v>3.3795002134348585E+25</v>
      </c>
      <c r="H1300" s="22">
        <f t="shared" si="270"/>
        <v>4661244.4392758925</v>
      </c>
      <c r="I1300" s="22">
        <f t="shared" si="271"/>
        <v>8.4861416256202424E+18</v>
      </c>
      <c r="J1300" s="16">
        <v>1</v>
      </c>
      <c r="K1300" s="16">
        <v>11</v>
      </c>
      <c r="L1300" s="16">
        <v>5</v>
      </c>
      <c r="M1300" s="16">
        <v>10000</v>
      </c>
      <c r="N1300" s="16">
        <v>10000</v>
      </c>
      <c r="O1300" s="16">
        <v>30</v>
      </c>
      <c r="P1300" s="16" t="b">
        <v>1</v>
      </c>
      <c r="Q1300" s="16">
        <v>0</v>
      </c>
      <c r="R1300" s="16" t="b">
        <v>0</v>
      </c>
      <c r="S1300" s="16">
        <v>101.000000000008</v>
      </c>
      <c r="T1300" s="16" t="s">
        <v>59</v>
      </c>
      <c r="U1300" s="18">
        <v>1395</v>
      </c>
      <c r="V1300" s="16">
        <v>2189</v>
      </c>
      <c r="W1300" s="22">
        <v>1.07</v>
      </c>
    </row>
    <row r="1301" spans="1:23" x14ac:dyDescent="0.3">
      <c r="A1301" s="15">
        <v>1299</v>
      </c>
      <c r="B1301" s="16" t="s">
        <v>56</v>
      </c>
      <c r="C1301" s="17" t="s">
        <v>132</v>
      </c>
      <c r="E1301" s="16">
        <f t="shared" si="272"/>
        <v>4489400683.2738981</v>
      </c>
      <c r="F1301" s="16">
        <v>5</v>
      </c>
      <c r="G1301" s="22">
        <f t="shared" si="274"/>
        <v>3.400909214315055E+25</v>
      </c>
      <c r="H1301" s="22">
        <f t="shared" si="270"/>
        <v>4668875.6331425821</v>
      </c>
      <c r="I1301" s="22">
        <f t="shared" si="271"/>
        <v>8.5259696737570908E+18</v>
      </c>
      <c r="J1301" s="16">
        <v>1</v>
      </c>
      <c r="K1301" s="16">
        <v>11</v>
      </c>
      <c r="L1301" s="16">
        <v>5</v>
      </c>
      <c r="M1301" s="16">
        <v>10000</v>
      </c>
      <c r="N1301" s="16">
        <v>10000</v>
      </c>
      <c r="O1301" s="16">
        <v>30</v>
      </c>
      <c r="P1301" s="16" t="b">
        <v>1</v>
      </c>
      <c r="Q1301" s="16">
        <v>0</v>
      </c>
      <c r="R1301" s="16" t="b">
        <v>0</v>
      </c>
      <c r="S1301" s="16">
        <v>101.000000000008</v>
      </c>
      <c r="T1301" s="16" t="s">
        <v>59</v>
      </c>
      <c r="U1301" s="18">
        <v>1396</v>
      </c>
      <c r="V1301" s="16">
        <v>2191</v>
      </c>
      <c r="W1301" s="22">
        <v>1.07</v>
      </c>
    </row>
    <row r="1302" spans="1:23" x14ac:dyDescent="0.3">
      <c r="A1302" s="19">
        <v>1300</v>
      </c>
      <c r="B1302" s="16" t="s">
        <v>56</v>
      </c>
      <c r="C1302" s="17" t="s">
        <v>132</v>
      </c>
      <c r="E1302" s="16">
        <f t="shared" si="272"/>
        <v>4500123081.0534163</v>
      </c>
      <c r="F1302" s="16">
        <v>5</v>
      </c>
      <c r="G1302" s="22">
        <f t="shared" si="274"/>
        <v>3.4224372088426915E+25</v>
      </c>
      <c r="H1302" s="22">
        <f t="shared" si="270"/>
        <v>4676513.4831715627</v>
      </c>
      <c r="I1302" s="22">
        <f t="shared" si="271"/>
        <v>8.5659537823794493E+18</v>
      </c>
      <c r="J1302" s="16">
        <v>1</v>
      </c>
      <c r="K1302" s="16">
        <v>11</v>
      </c>
      <c r="L1302" s="16">
        <v>5</v>
      </c>
      <c r="M1302" s="16">
        <v>10000</v>
      </c>
      <c r="N1302" s="16">
        <v>10000</v>
      </c>
      <c r="O1302" s="16">
        <v>30</v>
      </c>
      <c r="P1302" s="16" t="b">
        <v>1</v>
      </c>
      <c r="Q1302" s="16">
        <v>0</v>
      </c>
      <c r="R1302" s="16" t="b">
        <v>0</v>
      </c>
      <c r="S1302" s="16">
        <v>101.000000000008</v>
      </c>
      <c r="T1302" s="16" t="s">
        <v>59</v>
      </c>
      <c r="U1302" s="18">
        <v>1397</v>
      </c>
      <c r="V1302" s="16">
        <v>2193</v>
      </c>
      <c r="W1302" s="22">
        <v>1.07</v>
      </c>
    </row>
    <row r="1303" spans="1:23" x14ac:dyDescent="0.3">
      <c r="A1303" s="19">
        <v>1301</v>
      </c>
      <c r="B1303" s="16" t="s">
        <v>56</v>
      </c>
      <c r="C1303" s="17" t="s">
        <v>135</v>
      </c>
      <c r="E1303" s="16">
        <f t="shared" si="272"/>
        <v>4510862813.6266689</v>
      </c>
      <c r="F1303" s="16">
        <v>5</v>
      </c>
      <c r="G1303" s="22">
        <f>A1303^8.21+A1303^4+100*A1303+100</f>
        <v>3.7001267792917631E+25</v>
      </c>
      <c r="H1303" s="22">
        <f t="shared" si="270"/>
        <v>4684157.9900799859</v>
      </c>
      <c r="I1303" s="22">
        <f t="shared" si="271"/>
        <v>8.6060944422354412E+18</v>
      </c>
      <c r="J1303" s="16">
        <v>1</v>
      </c>
      <c r="K1303" s="16">
        <v>11</v>
      </c>
      <c r="L1303" s="16">
        <v>5</v>
      </c>
      <c r="M1303" s="16">
        <v>10000</v>
      </c>
      <c r="N1303" s="16">
        <v>10000</v>
      </c>
      <c r="O1303" s="16">
        <v>30</v>
      </c>
      <c r="P1303" s="16" t="b">
        <v>1</v>
      </c>
      <c r="Q1303" s="16">
        <v>0</v>
      </c>
      <c r="R1303" s="16" t="b">
        <v>0</v>
      </c>
      <c r="S1303" s="16">
        <v>101.000000000008</v>
      </c>
      <c r="T1303" s="16" t="s">
        <v>59</v>
      </c>
      <c r="U1303" s="18">
        <v>1398</v>
      </c>
      <c r="V1303" s="16">
        <v>2195</v>
      </c>
      <c r="W1303" s="22">
        <v>1.07</v>
      </c>
    </row>
    <row r="1304" spans="1:23" x14ac:dyDescent="0.3">
      <c r="A1304" s="15">
        <v>1302</v>
      </c>
      <c r="B1304" s="16" t="s">
        <v>56</v>
      </c>
      <c r="C1304" s="17" t="s">
        <v>135</v>
      </c>
      <c r="E1304" s="16">
        <f t="shared" si="272"/>
        <v>4521619895.6621418</v>
      </c>
      <c r="F1304" s="16">
        <v>5</v>
      </c>
      <c r="G1304" s="22">
        <f t="shared" ref="G1304:G1312" si="275">A1304^8.21+A1304^4+100*A1304+100</f>
        <v>3.7235413456379795E+25</v>
      </c>
      <c r="H1304" s="22">
        <f t="shared" si="270"/>
        <v>4691809.1545844981</v>
      </c>
      <c r="I1304" s="22">
        <f t="shared" si="271"/>
        <v>8.6463921452373627E+18</v>
      </c>
      <c r="J1304" s="16">
        <v>1</v>
      </c>
      <c r="K1304" s="16">
        <v>11</v>
      </c>
      <c r="L1304" s="16">
        <v>5</v>
      </c>
      <c r="M1304" s="16">
        <v>10000</v>
      </c>
      <c r="N1304" s="16">
        <v>10000</v>
      </c>
      <c r="O1304" s="16">
        <v>30</v>
      </c>
      <c r="P1304" s="16" t="b">
        <v>1</v>
      </c>
      <c r="Q1304" s="16">
        <v>0</v>
      </c>
      <c r="R1304" s="16" t="b">
        <v>0</v>
      </c>
      <c r="S1304" s="16">
        <v>101.000000000008</v>
      </c>
      <c r="T1304" s="16" t="s">
        <v>59</v>
      </c>
      <c r="U1304" s="18">
        <v>1399</v>
      </c>
      <c r="V1304" s="16">
        <v>2197</v>
      </c>
      <c r="W1304" s="22">
        <v>1.07</v>
      </c>
    </row>
    <row r="1305" spans="1:23" x14ac:dyDescent="0.3">
      <c r="A1305" s="19">
        <v>1303</v>
      </c>
      <c r="B1305" s="16" t="s">
        <v>56</v>
      </c>
      <c r="C1305" s="17" t="s">
        <v>134</v>
      </c>
      <c r="E1305" s="12">
        <f t="shared" si="272"/>
        <v>4532394341.8294096</v>
      </c>
      <c r="F1305" s="16">
        <v>5</v>
      </c>
      <c r="G1305" s="22">
        <f t="shared" si="275"/>
        <v>3.7470859329311602E+25</v>
      </c>
      <c r="H1305" s="22">
        <f t="shared" si="270"/>
        <v>4699466.9774012947</v>
      </c>
      <c r="I1305" s="22">
        <f t="shared" si="271"/>
        <v>8.6868473844632689E+18</v>
      </c>
      <c r="J1305" s="16">
        <v>1</v>
      </c>
      <c r="K1305" s="16">
        <v>11</v>
      </c>
      <c r="L1305" s="16">
        <v>5</v>
      </c>
      <c r="M1305" s="16">
        <v>10000</v>
      </c>
      <c r="N1305" s="16">
        <v>10000</v>
      </c>
      <c r="O1305" s="16">
        <v>30</v>
      </c>
      <c r="P1305" s="16" t="b">
        <v>1</v>
      </c>
      <c r="Q1305" s="16">
        <v>0</v>
      </c>
      <c r="R1305" s="16" t="b">
        <v>0</v>
      </c>
      <c r="S1305" s="16">
        <v>101.000000000008</v>
      </c>
      <c r="T1305" s="16" t="s">
        <v>59</v>
      </c>
      <c r="U1305" s="18">
        <v>1400</v>
      </c>
      <c r="V1305" s="16">
        <v>2199</v>
      </c>
      <c r="W1305" s="22">
        <v>1.07</v>
      </c>
    </row>
    <row r="1306" spans="1:23" x14ac:dyDescent="0.3">
      <c r="A1306" s="15">
        <v>1304</v>
      </c>
      <c r="B1306" s="16" t="s">
        <v>56</v>
      </c>
      <c r="C1306" s="17" t="s">
        <v>134</v>
      </c>
      <c r="E1306" s="16">
        <f t="shared" si="272"/>
        <v>4543186166.7991858</v>
      </c>
      <c r="F1306" s="16">
        <v>5</v>
      </c>
      <c r="G1306" s="22">
        <f t="shared" si="275"/>
        <v>3.7707611625590417E+25</v>
      </c>
      <c r="H1306" s="22">
        <f t="shared" si="270"/>
        <v>4707131.4592460776</v>
      </c>
      <c r="I1306" s="22">
        <f t="shared" si="271"/>
        <v>8.7274606541590508E+18</v>
      </c>
      <c r="J1306" s="16">
        <v>1</v>
      </c>
      <c r="K1306" s="16">
        <v>11</v>
      </c>
      <c r="L1306" s="16">
        <v>5</v>
      </c>
      <c r="M1306" s="16">
        <v>10000</v>
      </c>
      <c r="N1306" s="16">
        <v>10000</v>
      </c>
      <c r="O1306" s="16">
        <v>30</v>
      </c>
      <c r="P1306" s="16" t="b">
        <v>1</v>
      </c>
      <c r="Q1306" s="16">
        <v>0</v>
      </c>
      <c r="R1306" s="16" t="b">
        <v>0</v>
      </c>
      <c r="S1306" s="16">
        <v>101.000000000008</v>
      </c>
      <c r="T1306" s="16" t="s">
        <v>59</v>
      </c>
      <c r="U1306" s="18">
        <v>1401</v>
      </c>
      <c r="V1306" s="16">
        <v>2201</v>
      </c>
      <c r="W1306" s="22">
        <v>1.07</v>
      </c>
    </row>
    <row r="1307" spans="1:23" x14ac:dyDescent="0.3">
      <c r="A1307" s="19">
        <v>1305</v>
      </c>
      <c r="B1307" s="16" t="s">
        <v>56</v>
      </c>
      <c r="C1307" s="17" t="s">
        <v>134</v>
      </c>
      <c r="E1307" s="12">
        <f t="shared" si="272"/>
        <v>4553995385.2433462</v>
      </c>
      <c r="F1307" s="16">
        <v>5</v>
      </c>
      <c r="G1307" s="22">
        <f t="shared" si="275"/>
        <v>3.7945676583989838E+25</v>
      </c>
      <c r="H1307" s="22">
        <f t="shared" si="270"/>
        <v>4714802.6008340884</v>
      </c>
      <c r="I1307" s="22">
        <f t="shared" si="271"/>
        <v>8.7682324497403965E+18</v>
      </c>
      <c r="J1307" s="16">
        <v>1</v>
      </c>
      <c r="K1307" s="16">
        <v>11</v>
      </c>
      <c r="L1307" s="16">
        <v>5</v>
      </c>
      <c r="M1307" s="16">
        <v>10000</v>
      </c>
      <c r="N1307" s="16">
        <v>10000</v>
      </c>
      <c r="O1307" s="16">
        <v>30</v>
      </c>
      <c r="P1307" s="16" t="b">
        <v>1</v>
      </c>
      <c r="Q1307" s="16">
        <v>0</v>
      </c>
      <c r="R1307" s="16" t="b">
        <v>0</v>
      </c>
      <c r="S1307" s="16">
        <v>101.000000000008</v>
      </c>
      <c r="T1307" s="16" t="s">
        <v>59</v>
      </c>
      <c r="U1307" s="18">
        <v>1402</v>
      </c>
      <c r="V1307" s="16">
        <v>2203</v>
      </c>
      <c r="W1307" s="22">
        <v>1.07</v>
      </c>
    </row>
    <row r="1308" spans="1:23" x14ac:dyDescent="0.3">
      <c r="A1308" s="19">
        <v>1306</v>
      </c>
      <c r="B1308" s="16" t="s">
        <v>56</v>
      </c>
      <c r="C1308" s="17" t="s">
        <v>134</v>
      </c>
      <c r="E1308" s="16">
        <f t="shared" si="272"/>
        <v>4564822011.8348227</v>
      </c>
      <c r="F1308" s="16">
        <v>5</v>
      </c>
      <c r="G1308" s="22">
        <f t="shared" si="275"/>
        <v>3.8185060468259359E+25</v>
      </c>
      <c r="H1308" s="22">
        <f t="shared" si="270"/>
        <v>4722480.4028800987</v>
      </c>
      <c r="I1308" s="22">
        <f t="shared" si="271"/>
        <v>8.8091632677943245E+18</v>
      </c>
      <c r="J1308" s="16">
        <v>1</v>
      </c>
      <c r="K1308" s="16">
        <v>11</v>
      </c>
      <c r="L1308" s="16">
        <v>5</v>
      </c>
      <c r="M1308" s="16">
        <v>10000</v>
      </c>
      <c r="N1308" s="16">
        <v>10000</v>
      </c>
      <c r="O1308" s="16">
        <v>30</v>
      </c>
      <c r="P1308" s="16" t="b">
        <v>1</v>
      </c>
      <c r="Q1308" s="16">
        <v>0</v>
      </c>
      <c r="R1308" s="16" t="b">
        <v>0</v>
      </c>
      <c r="S1308" s="16">
        <v>101.000000000008</v>
      </c>
      <c r="T1308" s="16" t="s">
        <v>59</v>
      </c>
      <c r="U1308" s="18">
        <v>1403</v>
      </c>
      <c r="V1308" s="16">
        <v>2205</v>
      </c>
      <c r="W1308" s="22">
        <v>1.07</v>
      </c>
    </row>
    <row r="1309" spans="1:23" x14ac:dyDescent="0.3">
      <c r="A1309" s="15">
        <v>1307</v>
      </c>
      <c r="B1309" s="16" t="s">
        <v>56</v>
      </c>
      <c r="C1309" s="17" t="s">
        <v>134</v>
      </c>
      <c r="E1309" s="16">
        <f t="shared" si="272"/>
        <v>4575666061.2477369</v>
      </c>
      <c r="F1309" s="16">
        <v>5</v>
      </c>
      <c r="G1309" s="22">
        <f t="shared" si="275"/>
        <v>3.8425769567205818E+25</v>
      </c>
      <c r="H1309" s="22">
        <f t="shared" si="270"/>
        <v>4730164.8660983918</v>
      </c>
      <c r="I1309" s="22">
        <f t="shared" si="271"/>
        <v>8.8502536060815176E+18</v>
      </c>
      <c r="J1309" s="16">
        <v>1</v>
      </c>
      <c r="K1309" s="16">
        <v>11</v>
      </c>
      <c r="L1309" s="16">
        <v>5</v>
      </c>
      <c r="M1309" s="16">
        <v>10000</v>
      </c>
      <c r="N1309" s="16">
        <v>10000</v>
      </c>
      <c r="O1309" s="16">
        <v>30</v>
      </c>
      <c r="P1309" s="16" t="b">
        <v>1</v>
      </c>
      <c r="Q1309" s="16">
        <v>0</v>
      </c>
      <c r="R1309" s="16" t="b">
        <v>0</v>
      </c>
      <c r="S1309" s="16">
        <v>101.000000000008</v>
      </c>
      <c r="T1309" s="16" t="s">
        <v>59</v>
      </c>
      <c r="U1309" s="18">
        <v>1404</v>
      </c>
      <c r="V1309" s="16">
        <v>2207</v>
      </c>
      <c r="W1309" s="22">
        <v>1.07</v>
      </c>
    </row>
    <row r="1310" spans="1:23" x14ac:dyDescent="0.3">
      <c r="A1310" s="19">
        <v>1308</v>
      </c>
      <c r="B1310" s="16" t="s">
        <v>56</v>
      </c>
      <c r="C1310" s="17" t="s">
        <v>134</v>
      </c>
      <c r="E1310" s="16">
        <f t="shared" si="272"/>
        <v>4586527548.1572971</v>
      </c>
      <c r="F1310" s="16">
        <v>5</v>
      </c>
      <c r="G1310" s="22">
        <f t="shared" si="275"/>
        <v>3.866781019477451E+25</v>
      </c>
      <c r="H1310" s="22">
        <f t="shared" si="270"/>
        <v>4737855.9912028136</v>
      </c>
      <c r="I1310" s="22">
        <f t="shared" si="271"/>
        <v>8.8915039635376722E+18</v>
      </c>
      <c r="J1310" s="16">
        <v>1</v>
      </c>
      <c r="K1310" s="16">
        <v>11</v>
      </c>
      <c r="L1310" s="16">
        <v>5</v>
      </c>
      <c r="M1310" s="16">
        <v>10000</v>
      </c>
      <c r="N1310" s="16">
        <v>10000</v>
      </c>
      <c r="O1310" s="16">
        <v>30</v>
      </c>
      <c r="P1310" s="16" t="b">
        <v>1</v>
      </c>
      <c r="Q1310" s="16">
        <v>0</v>
      </c>
      <c r="R1310" s="16" t="b">
        <v>0</v>
      </c>
      <c r="S1310" s="16">
        <v>101.000000000008</v>
      </c>
      <c r="T1310" s="16" t="s">
        <v>59</v>
      </c>
      <c r="U1310" s="18">
        <v>1405</v>
      </c>
      <c r="V1310" s="16">
        <v>2209</v>
      </c>
      <c r="W1310" s="22">
        <v>1.07</v>
      </c>
    </row>
    <row r="1311" spans="1:23" x14ac:dyDescent="0.3">
      <c r="A1311" s="15">
        <v>1309</v>
      </c>
      <c r="B1311" s="16" t="s">
        <v>56</v>
      </c>
      <c r="C1311" s="17" t="s">
        <v>134</v>
      </c>
      <c r="E1311" s="16">
        <f t="shared" si="272"/>
        <v>4597406487.2398691</v>
      </c>
      <c r="F1311" s="16">
        <v>5</v>
      </c>
      <c r="G1311" s="22">
        <f t="shared" si="275"/>
        <v>3.8911188690128058E+25</v>
      </c>
      <c r="H1311" s="22">
        <f t="shared" si="270"/>
        <v>4745553.7789067058</v>
      </c>
      <c r="I1311" s="22">
        <f t="shared" si="271"/>
        <v>8.9329148402758513E+18</v>
      </c>
      <c r="J1311" s="16">
        <v>1</v>
      </c>
      <c r="K1311" s="16">
        <v>11</v>
      </c>
      <c r="L1311" s="16">
        <v>5</v>
      </c>
      <c r="M1311" s="16">
        <v>10000</v>
      </c>
      <c r="N1311" s="16">
        <v>10000</v>
      </c>
      <c r="O1311" s="16">
        <v>30</v>
      </c>
      <c r="P1311" s="16" t="b">
        <v>1</v>
      </c>
      <c r="Q1311" s="16">
        <v>0</v>
      </c>
      <c r="R1311" s="16" t="b">
        <v>0</v>
      </c>
      <c r="S1311" s="16">
        <v>101.000000000008</v>
      </c>
      <c r="T1311" s="16" t="s">
        <v>59</v>
      </c>
      <c r="U1311" s="18">
        <v>1406</v>
      </c>
      <c r="V1311" s="16">
        <v>2211</v>
      </c>
      <c r="W1311" s="22">
        <v>1.07</v>
      </c>
    </row>
    <row r="1312" spans="1:23" x14ac:dyDescent="0.3">
      <c r="A1312" s="19">
        <v>1310</v>
      </c>
      <c r="B1312" s="16" t="s">
        <v>56</v>
      </c>
      <c r="C1312" s="17" t="s">
        <v>134</v>
      </c>
      <c r="E1312" s="16">
        <f t="shared" si="272"/>
        <v>4608302893.1728849</v>
      </c>
      <c r="F1312" s="16">
        <v>5</v>
      </c>
      <c r="G1312" s="22">
        <f t="shared" si="275"/>
        <v>3.915591141773071E+25</v>
      </c>
      <c r="H1312" s="22">
        <f t="shared" si="270"/>
        <v>4753258.2299229549</v>
      </c>
      <c r="I1312" s="22">
        <f t="shared" si="271"/>
        <v>8.9744867375879465E+18</v>
      </c>
      <c r="J1312" s="16">
        <v>1</v>
      </c>
      <c r="K1312" s="16">
        <v>11</v>
      </c>
      <c r="L1312" s="16">
        <v>5</v>
      </c>
      <c r="M1312" s="16">
        <v>10000</v>
      </c>
      <c r="N1312" s="16">
        <v>10000</v>
      </c>
      <c r="O1312" s="16">
        <v>30</v>
      </c>
      <c r="P1312" s="16" t="b">
        <v>1</v>
      </c>
      <c r="Q1312" s="16">
        <v>0</v>
      </c>
      <c r="R1312" s="16" t="b">
        <v>0</v>
      </c>
      <c r="S1312" s="16">
        <v>101.000000000008</v>
      </c>
      <c r="T1312" s="16" t="s">
        <v>59</v>
      </c>
      <c r="U1312" s="18">
        <v>1407</v>
      </c>
      <c r="V1312" s="16">
        <v>2213</v>
      </c>
      <c r="W1312" s="22">
        <v>1.07</v>
      </c>
    </row>
    <row r="1313" spans="1:23" x14ac:dyDescent="0.3">
      <c r="A1313" s="19">
        <v>1311</v>
      </c>
      <c r="B1313" s="16" t="s">
        <v>56</v>
      </c>
      <c r="C1313" s="17" t="s">
        <v>134</v>
      </c>
      <c r="E1313" s="16">
        <f t="shared" si="272"/>
        <v>4619216780.6349506</v>
      </c>
      <c r="F1313" s="16">
        <v>5</v>
      </c>
      <c r="G1313" s="22">
        <f>A1313^8.22+A1313^4+100*A1313+100</f>
        <v>4.2334469866937566E+25</v>
      </c>
      <c r="H1313" s="22">
        <f t="shared" si="270"/>
        <v>4760969.3449640013</v>
      </c>
      <c r="I1313" s="22">
        <f t="shared" si="271"/>
        <v>9.016220157946923E+18</v>
      </c>
      <c r="J1313" s="16">
        <v>1</v>
      </c>
      <c r="K1313" s="16">
        <v>11</v>
      </c>
      <c r="L1313" s="16">
        <v>5</v>
      </c>
      <c r="M1313" s="16">
        <v>10000</v>
      </c>
      <c r="N1313" s="16">
        <v>10000</v>
      </c>
      <c r="O1313" s="16">
        <v>30</v>
      </c>
      <c r="P1313" s="16" t="b">
        <v>1</v>
      </c>
      <c r="Q1313" s="16">
        <v>0</v>
      </c>
      <c r="R1313" s="16" t="b">
        <v>0</v>
      </c>
      <c r="S1313" s="16">
        <v>101.000000000008</v>
      </c>
      <c r="T1313" s="16" t="s">
        <v>59</v>
      </c>
      <c r="U1313" s="18">
        <v>1408</v>
      </c>
      <c r="V1313" s="16">
        <v>2215</v>
      </c>
      <c r="W1313" s="22">
        <v>1.07</v>
      </c>
    </row>
    <row r="1314" spans="1:23" x14ac:dyDescent="0.3">
      <c r="A1314" s="15">
        <v>1312</v>
      </c>
      <c r="B1314" s="16" t="s">
        <v>56</v>
      </c>
      <c r="C1314" s="17" t="s">
        <v>134</v>
      </c>
      <c r="E1314" s="12">
        <f t="shared" si="272"/>
        <v>4630148164.3057718</v>
      </c>
      <c r="F1314" s="16">
        <v>5</v>
      </c>
      <c r="G1314" s="22">
        <f t="shared" ref="G1314:G1322" si="276">A1314^8.22+A1314^4+100*A1314+100</f>
        <v>4.2600640035336652E+25</v>
      </c>
      <c r="H1314" s="22">
        <f t="shared" si="270"/>
        <v>4768687.124741775</v>
      </c>
      <c r="I1314" s="22">
        <f t="shared" si="271"/>
        <v>9.0581156050083482E+18</v>
      </c>
      <c r="J1314" s="16">
        <v>1</v>
      </c>
      <c r="K1314" s="16">
        <v>11</v>
      </c>
      <c r="L1314" s="16">
        <v>5</v>
      </c>
      <c r="M1314" s="16">
        <v>10000</v>
      </c>
      <c r="N1314" s="16">
        <v>10000</v>
      </c>
      <c r="O1314" s="16">
        <v>30</v>
      </c>
      <c r="P1314" s="16" t="b">
        <v>1</v>
      </c>
      <c r="Q1314" s="16">
        <v>0</v>
      </c>
      <c r="R1314" s="16" t="b">
        <v>0</v>
      </c>
      <c r="S1314" s="16">
        <v>101.000000000008</v>
      </c>
      <c r="T1314" s="16" t="s">
        <v>59</v>
      </c>
      <c r="U1314" s="18">
        <v>1409</v>
      </c>
      <c r="V1314" s="16">
        <v>2217</v>
      </c>
      <c r="W1314" s="22">
        <v>1.07</v>
      </c>
    </row>
    <row r="1315" spans="1:23" x14ac:dyDescent="0.3">
      <c r="A1315" s="19">
        <v>1313</v>
      </c>
      <c r="B1315" s="16" t="s">
        <v>56</v>
      </c>
      <c r="C1315" s="17" t="s">
        <v>134</v>
      </c>
      <c r="E1315" s="16">
        <f t="shared" si="272"/>
        <v>4641097058.8661623</v>
      </c>
      <c r="F1315" s="16">
        <v>5</v>
      </c>
      <c r="G1315" s="22">
        <f t="shared" si="276"/>
        <v>4.2868278988475629E+25</v>
      </c>
      <c r="H1315" s="22">
        <f t="shared" si="270"/>
        <v>4776411.5699677691</v>
      </c>
      <c r="I1315" s="22">
        <f t="shared" si="271"/>
        <v>9.1001735836126403E+18</v>
      </c>
      <c r="J1315" s="16">
        <v>1</v>
      </c>
      <c r="K1315" s="16">
        <v>11</v>
      </c>
      <c r="L1315" s="16">
        <v>5</v>
      </c>
      <c r="M1315" s="16">
        <v>10000</v>
      </c>
      <c r="N1315" s="16">
        <v>10000</v>
      </c>
      <c r="O1315" s="16">
        <v>30</v>
      </c>
      <c r="P1315" s="16" t="b">
        <v>1</v>
      </c>
      <c r="Q1315" s="16">
        <v>0</v>
      </c>
      <c r="R1315" s="16" t="b">
        <v>0</v>
      </c>
      <c r="S1315" s="16">
        <v>101.000000000008</v>
      </c>
      <c r="T1315" s="16" t="s">
        <v>59</v>
      </c>
      <c r="U1315" s="18">
        <v>1410</v>
      </c>
      <c r="V1315" s="16">
        <v>2219</v>
      </c>
      <c r="W1315" s="22">
        <v>1.07</v>
      </c>
    </row>
    <row r="1316" spans="1:23" x14ac:dyDescent="0.3">
      <c r="A1316" s="15">
        <v>1314</v>
      </c>
      <c r="B1316" s="16" t="s">
        <v>56</v>
      </c>
      <c r="C1316" s="17" t="s">
        <v>134</v>
      </c>
      <c r="E1316" s="12">
        <f t="shared" si="272"/>
        <v>4652063478.9980879</v>
      </c>
      <c r="F1316" s="16">
        <v>5</v>
      </c>
      <c r="G1316" s="22">
        <f t="shared" si="276"/>
        <v>4.313739370351188E+25</v>
      </c>
      <c r="H1316" s="22">
        <f t="shared" si="270"/>
        <v>4784142.6813530074</v>
      </c>
      <c r="I1316" s="22">
        <f t="shared" si="271"/>
        <v>9.1423945997866701E+18</v>
      </c>
      <c r="J1316" s="16">
        <v>1</v>
      </c>
      <c r="K1316" s="16">
        <v>11</v>
      </c>
      <c r="L1316" s="16">
        <v>5</v>
      </c>
      <c r="M1316" s="16">
        <v>10000</v>
      </c>
      <c r="N1316" s="16">
        <v>10000</v>
      </c>
      <c r="O1316" s="16">
        <v>30</v>
      </c>
      <c r="P1316" s="16" t="b">
        <v>1</v>
      </c>
      <c r="Q1316" s="16">
        <v>0</v>
      </c>
      <c r="R1316" s="16" t="b">
        <v>0</v>
      </c>
      <c r="S1316" s="16">
        <v>101.000000000008</v>
      </c>
      <c r="T1316" s="16" t="s">
        <v>59</v>
      </c>
      <c r="U1316" s="18">
        <v>1411</v>
      </c>
      <c r="V1316" s="16">
        <v>2221</v>
      </c>
      <c r="W1316" s="22">
        <v>1.07</v>
      </c>
    </row>
    <row r="1317" spans="1:23" x14ac:dyDescent="0.3">
      <c r="A1317" s="19">
        <v>1315</v>
      </c>
      <c r="B1317" s="16" t="s">
        <v>56</v>
      </c>
      <c r="C1317" s="17" t="s">
        <v>134</v>
      </c>
      <c r="E1317" s="16">
        <f t="shared" si="272"/>
        <v>4663047439.3846064</v>
      </c>
      <c r="F1317" s="16">
        <v>5</v>
      </c>
      <c r="G1317" s="22">
        <f t="shared" si="276"/>
        <v>4.3407991185395828E+25</v>
      </c>
      <c r="H1317" s="22">
        <f t="shared" si="270"/>
        <v>4791880.4596080398</v>
      </c>
      <c r="I1317" s="22">
        <f t="shared" si="271"/>
        <v>9.1847791607456266E+18</v>
      </c>
      <c r="J1317" s="16">
        <v>1</v>
      </c>
      <c r="K1317" s="16">
        <v>11</v>
      </c>
      <c r="L1317" s="16">
        <v>5</v>
      </c>
      <c r="M1317" s="16">
        <v>10000</v>
      </c>
      <c r="N1317" s="16">
        <v>10000</v>
      </c>
      <c r="O1317" s="16">
        <v>30</v>
      </c>
      <c r="P1317" s="16" t="b">
        <v>1</v>
      </c>
      <c r="Q1317" s="16">
        <v>0</v>
      </c>
      <c r="R1317" s="16" t="b">
        <v>0</v>
      </c>
      <c r="S1317" s="16">
        <v>101.000000000008</v>
      </c>
      <c r="T1317" s="16" t="s">
        <v>59</v>
      </c>
      <c r="U1317" s="18">
        <v>1412</v>
      </c>
      <c r="V1317" s="16">
        <v>2223</v>
      </c>
      <c r="W1317" s="22">
        <v>1.07</v>
      </c>
    </row>
    <row r="1318" spans="1:23" x14ac:dyDescent="0.3">
      <c r="A1318" s="19">
        <v>1316</v>
      </c>
      <c r="B1318" s="16" t="s">
        <v>56</v>
      </c>
      <c r="C1318" s="17" t="s">
        <v>134</v>
      </c>
      <c r="E1318" s="16">
        <f t="shared" si="272"/>
        <v>4674048954.7098665</v>
      </c>
      <c r="F1318" s="16">
        <v>5</v>
      </c>
      <c r="G1318" s="22">
        <f t="shared" si="276"/>
        <v>4.3680078466961814E+25</v>
      </c>
      <c r="H1318" s="22">
        <f t="shared" si="270"/>
        <v>4799624.9054429503</v>
      </c>
      <c r="I1318" s="22">
        <f t="shared" si="271"/>
        <v>9.2273277748950753E+18</v>
      </c>
      <c r="J1318" s="16">
        <v>1</v>
      </c>
      <c r="K1318" s="16">
        <v>11</v>
      </c>
      <c r="L1318" s="16">
        <v>5</v>
      </c>
      <c r="M1318" s="16">
        <v>10000</v>
      </c>
      <c r="N1318" s="16">
        <v>10000</v>
      </c>
      <c r="O1318" s="16">
        <v>30</v>
      </c>
      <c r="P1318" s="16" t="b">
        <v>1</v>
      </c>
      <c r="Q1318" s="16">
        <v>0</v>
      </c>
      <c r="R1318" s="16" t="b">
        <v>0</v>
      </c>
      <c r="S1318" s="16">
        <v>101.000000000008</v>
      </c>
      <c r="T1318" s="16" t="s">
        <v>59</v>
      </c>
      <c r="U1318" s="18">
        <v>1413</v>
      </c>
      <c r="V1318" s="16">
        <v>2225</v>
      </c>
      <c r="W1318" s="22">
        <v>1.07</v>
      </c>
    </row>
    <row r="1319" spans="1:23" x14ac:dyDescent="0.3">
      <c r="A1319" s="15">
        <v>1317</v>
      </c>
      <c r="B1319" s="16" t="s">
        <v>56</v>
      </c>
      <c r="C1319" s="17" t="s">
        <v>134</v>
      </c>
      <c r="E1319" s="16">
        <f t="shared" si="272"/>
        <v>4685068039.6592121</v>
      </c>
      <c r="F1319" s="16">
        <v>5</v>
      </c>
      <c r="G1319" s="22">
        <f t="shared" si="276"/>
        <v>4.3953662609016215E+25</v>
      </c>
      <c r="H1319" s="22">
        <f t="shared" si="270"/>
        <v>4807376.0195673667</v>
      </c>
      <c r="I1319" s="22">
        <f t="shared" si="271"/>
        <v>9.270040951832832E+18</v>
      </c>
      <c r="J1319" s="16">
        <v>1</v>
      </c>
      <c r="K1319" s="16">
        <v>11</v>
      </c>
      <c r="L1319" s="16">
        <v>5</v>
      </c>
      <c r="M1319" s="16">
        <v>10000</v>
      </c>
      <c r="N1319" s="16">
        <v>10000</v>
      </c>
      <c r="O1319" s="16">
        <v>30</v>
      </c>
      <c r="P1319" s="16" t="b">
        <v>1</v>
      </c>
      <c r="Q1319" s="16">
        <v>0</v>
      </c>
      <c r="R1319" s="16" t="b">
        <v>0</v>
      </c>
      <c r="S1319" s="16">
        <v>101.000000000008</v>
      </c>
      <c r="T1319" s="16" t="s">
        <v>59</v>
      </c>
      <c r="U1319" s="18">
        <v>1414</v>
      </c>
      <c r="V1319" s="16">
        <v>2227</v>
      </c>
      <c r="W1319" s="22">
        <v>1.07</v>
      </c>
    </row>
    <row r="1320" spans="1:23" x14ac:dyDescent="0.3">
      <c r="A1320" s="19">
        <v>1318</v>
      </c>
      <c r="B1320" s="16" t="s">
        <v>56</v>
      </c>
      <c r="C1320" s="17" t="s">
        <v>134</v>
      </c>
      <c r="E1320" s="16">
        <f t="shared" si="272"/>
        <v>4696104708.9190283</v>
      </c>
      <c r="F1320" s="16">
        <v>5</v>
      </c>
      <c r="G1320" s="22">
        <f t="shared" si="276"/>
        <v>4.4228750700429819E+25</v>
      </c>
      <c r="H1320" s="22">
        <f t="shared" si="270"/>
        <v>4815133.8026904566</v>
      </c>
      <c r="I1320" s="22">
        <f t="shared" si="271"/>
        <v>9.3129192023507026E+18</v>
      </c>
      <c r="J1320" s="16">
        <v>1</v>
      </c>
      <c r="K1320" s="16">
        <v>11</v>
      </c>
      <c r="L1320" s="16">
        <v>5</v>
      </c>
      <c r="M1320" s="16">
        <v>10000</v>
      </c>
      <c r="N1320" s="16">
        <v>10000</v>
      </c>
      <c r="O1320" s="16">
        <v>30</v>
      </c>
      <c r="P1320" s="16" t="b">
        <v>1</v>
      </c>
      <c r="Q1320" s="16">
        <v>0</v>
      </c>
      <c r="R1320" s="16" t="b">
        <v>0</v>
      </c>
      <c r="S1320" s="16">
        <v>101.000000000008</v>
      </c>
      <c r="T1320" s="16" t="s">
        <v>59</v>
      </c>
      <c r="U1320" s="18">
        <v>1415</v>
      </c>
      <c r="V1320" s="16">
        <v>2229</v>
      </c>
      <c r="W1320" s="22">
        <v>1.07</v>
      </c>
    </row>
    <row r="1321" spans="1:23" x14ac:dyDescent="0.3">
      <c r="A1321" s="15">
        <v>1319</v>
      </c>
      <c r="B1321" s="16" t="s">
        <v>56</v>
      </c>
      <c r="C1321" s="17" t="s">
        <v>134</v>
      </c>
      <c r="E1321" s="16">
        <f t="shared" si="272"/>
        <v>4707158977.1768703</v>
      </c>
      <c r="F1321" s="16">
        <v>5</v>
      </c>
      <c r="G1321" s="22">
        <f t="shared" si="276"/>
        <v>4.4505349858224458E+25</v>
      </c>
      <c r="H1321" s="22">
        <f t="shared" si="270"/>
        <v>4822898.25552091</v>
      </c>
      <c r="I1321" s="22">
        <f t="shared" si="271"/>
        <v>9.3559630384364892E+18</v>
      </c>
      <c r="J1321" s="16">
        <v>1</v>
      </c>
      <c r="K1321" s="16">
        <v>11</v>
      </c>
      <c r="L1321" s="16">
        <v>5</v>
      </c>
      <c r="M1321" s="16">
        <v>10000</v>
      </c>
      <c r="N1321" s="16">
        <v>10000</v>
      </c>
      <c r="O1321" s="16">
        <v>30</v>
      </c>
      <c r="P1321" s="16" t="b">
        <v>1</v>
      </c>
      <c r="Q1321" s="16">
        <v>0</v>
      </c>
      <c r="R1321" s="16" t="b">
        <v>0</v>
      </c>
      <c r="S1321" s="16">
        <v>101.000000000008</v>
      </c>
      <c r="T1321" s="16" t="s">
        <v>59</v>
      </c>
      <c r="U1321" s="18">
        <v>1416</v>
      </c>
      <c r="V1321" s="16">
        <v>2231</v>
      </c>
      <c r="W1321" s="22">
        <v>1.07</v>
      </c>
    </row>
    <row r="1322" spans="1:23" x14ac:dyDescent="0.3">
      <c r="A1322" s="19">
        <v>1320</v>
      </c>
      <c r="B1322" s="16" t="s">
        <v>56</v>
      </c>
      <c r="C1322" s="17" t="s">
        <v>134</v>
      </c>
      <c r="E1322" s="16">
        <f t="shared" si="272"/>
        <v>4718230859.1213417</v>
      </c>
      <c r="F1322" s="16">
        <v>5</v>
      </c>
      <c r="G1322" s="22">
        <f t="shared" si="276"/>
        <v>4.4783467227666458E+25</v>
      </c>
      <c r="H1322" s="22">
        <f t="shared" si="270"/>
        <v>4830669.3787669688</v>
      </c>
      <c r="I1322" s="22">
        <f t="shared" si="271"/>
        <v>9.3991729732758057E+18</v>
      </c>
      <c r="J1322" s="16">
        <v>1</v>
      </c>
      <c r="K1322" s="16">
        <v>11</v>
      </c>
      <c r="L1322" s="16">
        <v>5</v>
      </c>
      <c r="M1322" s="16">
        <v>10000</v>
      </c>
      <c r="N1322" s="16">
        <v>10000</v>
      </c>
      <c r="O1322" s="16">
        <v>30</v>
      </c>
      <c r="P1322" s="16" t="b">
        <v>1</v>
      </c>
      <c r="Q1322" s="16">
        <v>0</v>
      </c>
      <c r="R1322" s="16" t="b">
        <v>0</v>
      </c>
      <c r="S1322" s="16">
        <v>101.000000000008</v>
      </c>
      <c r="T1322" s="16" t="s">
        <v>59</v>
      </c>
      <c r="U1322" s="18">
        <v>1417</v>
      </c>
      <c r="V1322" s="16">
        <v>2233</v>
      </c>
      <c r="W1322" s="22">
        <v>1.07</v>
      </c>
    </row>
    <row r="1323" spans="1:23" x14ac:dyDescent="0.3">
      <c r="A1323" s="19">
        <v>1321</v>
      </c>
      <c r="B1323" s="16" t="s">
        <v>56</v>
      </c>
      <c r="C1323" s="17" t="s">
        <v>134</v>
      </c>
      <c r="E1323" s="12">
        <f t="shared" si="272"/>
        <v>4729320369.4422359</v>
      </c>
      <c r="F1323" s="16">
        <v>5</v>
      </c>
      <c r="G1323" s="22">
        <f>A1323^8.23+A1323^4+100*A1323+100</f>
        <v>4.8420602486632022E+25</v>
      </c>
      <c r="H1323" s="22">
        <f t="shared" si="270"/>
        <v>4838447.1731363963</v>
      </c>
      <c r="I1323" s="22">
        <f t="shared" si="271"/>
        <v>9.4425495212540846E+18</v>
      </c>
      <c r="J1323" s="16">
        <v>1</v>
      </c>
      <c r="K1323" s="16">
        <v>11</v>
      </c>
      <c r="L1323" s="16">
        <v>5</v>
      </c>
      <c r="M1323" s="16">
        <v>10000</v>
      </c>
      <c r="N1323" s="16">
        <v>10000</v>
      </c>
      <c r="O1323" s="16">
        <v>30</v>
      </c>
      <c r="P1323" s="16" t="b">
        <v>1</v>
      </c>
      <c r="Q1323" s="16">
        <v>0</v>
      </c>
      <c r="R1323" s="16" t="b">
        <v>0</v>
      </c>
      <c r="S1323" s="16">
        <v>101.000000000008</v>
      </c>
      <c r="T1323" s="16" t="s">
        <v>59</v>
      </c>
      <c r="U1323" s="18">
        <v>1418</v>
      </c>
      <c r="V1323" s="16">
        <v>2235</v>
      </c>
      <c r="W1323" s="22">
        <v>1.07</v>
      </c>
    </row>
    <row r="1324" spans="1:23" x14ac:dyDescent="0.3">
      <c r="A1324" s="15">
        <v>1322</v>
      </c>
      <c r="B1324" s="16" t="s">
        <v>56</v>
      </c>
      <c r="C1324" s="17" t="s">
        <v>134</v>
      </c>
      <c r="E1324" s="16">
        <f t="shared" si="272"/>
        <v>4740427522.8304033</v>
      </c>
      <c r="F1324" s="16">
        <v>5</v>
      </c>
      <c r="G1324" s="22">
        <f t="shared" ref="G1324:G1332" si="277">A1324^8.23+A1324^4+100*A1324+100</f>
        <v>4.8723095900119356E+25</v>
      </c>
      <c r="H1324" s="22">
        <f t="shared" si="270"/>
        <v>4846231.6393365189</v>
      </c>
      <c r="I1324" s="22">
        <f t="shared" si="271"/>
        <v>9.4860931979582054E+18</v>
      </c>
      <c r="J1324" s="16">
        <v>1</v>
      </c>
      <c r="K1324" s="16">
        <v>11</v>
      </c>
      <c r="L1324" s="16">
        <v>5</v>
      </c>
      <c r="M1324" s="16">
        <v>10000</v>
      </c>
      <c r="N1324" s="16">
        <v>10000</v>
      </c>
      <c r="O1324" s="16">
        <v>30</v>
      </c>
      <c r="P1324" s="16" t="b">
        <v>1</v>
      </c>
      <c r="Q1324" s="16">
        <v>0</v>
      </c>
      <c r="R1324" s="16" t="b">
        <v>0</v>
      </c>
      <c r="S1324" s="16">
        <v>101.000000000008</v>
      </c>
      <c r="T1324" s="16" t="s">
        <v>59</v>
      </c>
      <c r="U1324" s="18">
        <v>1419</v>
      </c>
      <c r="V1324" s="16">
        <v>2237</v>
      </c>
      <c r="W1324" s="22">
        <v>1.07</v>
      </c>
    </row>
    <row r="1325" spans="1:23" x14ac:dyDescent="0.3">
      <c r="A1325" s="19">
        <v>1323</v>
      </c>
      <c r="B1325" s="16" t="s">
        <v>56</v>
      </c>
      <c r="C1325" s="17" t="s">
        <v>134</v>
      </c>
      <c r="E1325" s="12">
        <f t="shared" si="272"/>
        <v>4751552333.9778414</v>
      </c>
      <c r="F1325" s="16">
        <v>5</v>
      </c>
      <c r="G1325" s="22">
        <f t="shared" si="277"/>
        <v>4.9027248177570636E+25</v>
      </c>
      <c r="H1325" s="22">
        <f t="shared" si="270"/>
        <v>4854022.7780741844</v>
      </c>
      <c r="I1325" s="22">
        <f t="shared" si="271"/>
        <v>9.5298045201789727E+18</v>
      </c>
      <c r="J1325" s="16">
        <v>1</v>
      </c>
      <c r="K1325" s="16">
        <v>11</v>
      </c>
      <c r="L1325" s="16">
        <v>5</v>
      </c>
      <c r="M1325" s="16">
        <v>10000</v>
      </c>
      <c r="N1325" s="16">
        <v>10000</v>
      </c>
      <c r="O1325" s="16">
        <v>30</v>
      </c>
      <c r="P1325" s="16" t="b">
        <v>1</v>
      </c>
      <c r="Q1325" s="16">
        <v>0</v>
      </c>
      <c r="R1325" s="16" t="b">
        <v>0</v>
      </c>
      <c r="S1325" s="16">
        <v>101.000000000008</v>
      </c>
      <c r="T1325" s="16" t="s">
        <v>59</v>
      </c>
      <c r="U1325" s="18">
        <v>1420</v>
      </c>
      <c r="V1325" s="16">
        <v>2239</v>
      </c>
      <c r="W1325" s="22">
        <v>1.07</v>
      </c>
    </row>
    <row r="1326" spans="1:23" x14ac:dyDescent="0.3">
      <c r="A1326" s="15">
        <v>1324</v>
      </c>
      <c r="B1326" s="16" t="s">
        <v>56</v>
      </c>
      <c r="C1326" s="17" t="s">
        <v>134</v>
      </c>
      <c r="E1326" s="16">
        <f t="shared" si="272"/>
        <v>4762694817.577611</v>
      </c>
      <c r="F1326" s="16">
        <v>5</v>
      </c>
      <c r="G1326" s="22">
        <f t="shared" si="277"/>
        <v>4.9333067151951574E+25</v>
      </c>
      <c r="H1326" s="22">
        <f t="shared" si="270"/>
        <v>4861820.5900557749</v>
      </c>
      <c r="I1326" s="22">
        <f t="shared" si="271"/>
        <v>9.573684005912064E+18</v>
      </c>
      <c r="J1326" s="16">
        <v>1</v>
      </c>
      <c r="K1326" s="16">
        <v>11</v>
      </c>
      <c r="L1326" s="16">
        <v>5</v>
      </c>
      <c r="M1326" s="16">
        <v>10000</v>
      </c>
      <c r="N1326" s="16">
        <v>10000</v>
      </c>
      <c r="O1326" s="16">
        <v>30</v>
      </c>
      <c r="P1326" s="16" t="b">
        <v>1</v>
      </c>
      <c r="Q1326" s="16">
        <v>0</v>
      </c>
      <c r="R1326" s="16" t="b">
        <v>0</v>
      </c>
      <c r="S1326" s="16">
        <v>101.000000000008</v>
      </c>
      <c r="T1326" s="16" t="s">
        <v>59</v>
      </c>
      <c r="U1326" s="18">
        <v>1421</v>
      </c>
      <c r="V1326" s="16">
        <v>2241</v>
      </c>
      <c r="W1326" s="22">
        <v>1.07</v>
      </c>
    </row>
    <row r="1327" spans="1:23" x14ac:dyDescent="0.3">
      <c r="A1327" s="19">
        <v>1325</v>
      </c>
      <c r="B1327" s="16" t="s">
        <v>56</v>
      </c>
      <c r="C1327" s="17" t="s">
        <v>134</v>
      </c>
      <c r="E1327" s="16">
        <f t="shared" si="272"/>
        <v>4773854988.3239498</v>
      </c>
      <c r="F1327" s="16">
        <v>5</v>
      </c>
      <c r="G1327" s="22">
        <f t="shared" si="277"/>
        <v>4.9640560687255109E+25</v>
      </c>
      <c r="H1327" s="22">
        <f t="shared" si="270"/>
        <v>4869625.0759872356</v>
      </c>
      <c r="I1327" s="22">
        <f t="shared" si="271"/>
        <v>9.6177321743608812E+18</v>
      </c>
      <c r="J1327" s="16">
        <v>1</v>
      </c>
      <c r="K1327" s="16">
        <v>11</v>
      </c>
      <c r="L1327" s="16">
        <v>5</v>
      </c>
      <c r="M1327" s="16">
        <v>10000</v>
      </c>
      <c r="N1327" s="16">
        <v>10000</v>
      </c>
      <c r="O1327" s="16">
        <v>30</v>
      </c>
      <c r="P1327" s="16" t="b">
        <v>1</v>
      </c>
      <c r="Q1327" s="16">
        <v>0</v>
      </c>
      <c r="R1327" s="16" t="b">
        <v>0</v>
      </c>
      <c r="S1327" s="16">
        <v>101.000000000008</v>
      </c>
      <c r="T1327" s="16" t="s">
        <v>59</v>
      </c>
      <c r="U1327" s="18">
        <v>1422</v>
      </c>
      <c r="V1327" s="16">
        <v>2243</v>
      </c>
      <c r="W1327" s="22">
        <v>1.07</v>
      </c>
    </row>
    <row r="1328" spans="1:23" x14ac:dyDescent="0.3">
      <c r="A1328" s="19">
        <v>1326</v>
      </c>
      <c r="B1328" s="16" t="s">
        <v>56</v>
      </c>
      <c r="C1328" s="17" t="s">
        <v>134</v>
      </c>
      <c r="E1328" s="16">
        <f t="shared" si="272"/>
        <v>4785032860.9121675</v>
      </c>
      <c r="F1328" s="16">
        <v>5</v>
      </c>
      <c r="G1328" s="22">
        <f t="shared" si="277"/>
        <v>4.9949736678600145E+25</v>
      </c>
      <c r="H1328" s="22">
        <f t="shared" si="270"/>
        <v>4877436.2365740463</v>
      </c>
      <c r="I1328" s="22">
        <f t="shared" si="271"/>
        <v>9.6619495459379507E+18</v>
      </c>
      <c r="J1328" s="16">
        <v>1</v>
      </c>
      <c r="K1328" s="16">
        <v>11</v>
      </c>
      <c r="L1328" s="16">
        <v>5</v>
      </c>
      <c r="M1328" s="16">
        <v>10000</v>
      </c>
      <c r="N1328" s="16">
        <v>10000</v>
      </c>
      <c r="O1328" s="16">
        <v>30</v>
      </c>
      <c r="P1328" s="16" t="b">
        <v>1</v>
      </c>
      <c r="Q1328" s="16">
        <v>0</v>
      </c>
      <c r="R1328" s="16" t="b">
        <v>0</v>
      </c>
      <c r="S1328" s="16">
        <v>101.000000000008</v>
      </c>
      <c r="T1328" s="16" t="s">
        <v>59</v>
      </c>
      <c r="U1328" s="18">
        <v>1423</v>
      </c>
      <c r="V1328" s="16">
        <v>2245</v>
      </c>
      <c r="W1328" s="22">
        <v>1.07</v>
      </c>
    </row>
    <row r="1329" spans="1:23" x14ac:dyDescent="0.3">
      <c r="A1329" s="15">
        <v>1327</v>
      </c>
      <c r="B1329" s="16" t="s">
        <v>56</v>
      </c>
      <c r="C1329" s="17" t="s">
        <v>134</v>
      </c>
      <c r="E1329" s="16">
        <f t="shared" si="272"/>
        <v>4796228450.0386734</v>
      </c>
      <c r="F1329" s="16">
        <v>5</v>
      </c>
      <c r="G1329" s="22">
        <f t="shared" si="277"/>
        <v>5.0260603052328297E+25</v>
      </c>
      <c r="H1329" s="22">
        <f t="shared" si="270"/>
        <v>4885254.0725212125</v>
      </c>
      <c r="I1329" s="22">
        <f t="shared" si="271"/>
        <v>9.7063366422668452E+18</v>
      </c>
      <c r="J1329" s="16">
        <v>1</v>
      </c>
      <c r="K1329" s="16">
        <v>11</v>
      </c>
      <c r="L1329" s="16">
        <v>5</v>
      </c>
      <c r="M1329" s="16">
        <v>10000</v>
      </c>
      <c r="N1329" s="16">
        <v>10000</v>
      </c>
      <c r="O1329" s="16">
        <v>30</v>
      </c>
      <c r="P1329" s="16" t="b">
        <v>1</v>
      </c>
      <c r="Q1329" s="16">
        <v>0</v>
      </c>
      <c r="R1329" s="16" t="b">
        <v>0</v>
      </c>
      <c r="S1329" s="16">
        <v>101.000000000008</v>
      </c>
      <c r="T1329" s="16" t="s">
        <v>59</v>
      </c>
      <c r="U1329" s="18">
        <v>1424</v>
      </c>
      <c r="V1329" s="16">
        <v>2247</v>
      </c>
      <c r="W1329" s="22">
        <v>1.07</v>
      </c>
    </row>
    <row r="1330" spans="1:23" x14ac:dyDescent="0.3">
      <c r="A1330" s="19">
        <v>1328</v>
      </c>
      <c r="B1330" s="16" t="s">
        <v>56</v>
      </c>
      <c r="C1330" s="17" t="s">
        <v>134</v>
      </c>
      <c r="E1330" s="16">
        <f t="shared" si="272"/>
        <v>4807441770.4010134</v>
      </c>
      <c r="F1330" s="16">
        <v>5</v>
      </c>
      <c r="G1330" s="22">
        <f t="shared" si="277"/>
        <v>5.057316776610874E+25</v>
      </c>
      <c r="H1330" s="22">
        <f t="shared" si="270"/>
        <v>4893078.5845333096</v>
      </c>
      <c r="I1330" s="22">
        <f t="shared" si="271"/>
        <v>9.7508939861843292E+18</v>
      </c>
      <c r="J1330" s="16">
        <v>1</v>
      </c>
      <c r="K1330" s="16">
        <v>11</v>
      </c>
      <c r="L1330" s="16">
        <v>5</v>
      </c>
      <c r="M1330" s="16">
        <v>10000</v>
      </c>
      <c r="N1330" s="16">
        <v>10000</v>
      </c>
      <c r="O1330" s="16">
        <v>30</v>
      </c>
      <c r="P1330" s="16" t="b">
        <v>1</v>
      </c>
      <c r="Q1330" s="16">
        <v>0</v>
      </c>
      <c r="R1330" s="16" t="b">
        <v>0</v>
      </c>
      <c r="S1330" s="16">
        <v>101.000000000008</v>
      </c>
      <c r="T1330" s="16" t="s">
        <v>59</v>
      </c>
      <c r="U1330" s="18">
        <v>1425</v>
      </c>
      <c r="V1330" s="16">
        <v>2249</v>
      </c>
      <c r="W1330" s="22">
        <v>1.07</v>
      </c>
    </row>
    <row r="1331" spans="1:23" x14ac:dyDescent="0.3">
      <c r="A1331" s="15">
        <v>1329</v>
      </c>
      <c r="B1331" s="16" t="s">
        <v>56</v>
      </c>
      <c r="C1331" s="17" t="s">
        <v>134</v>
      </c>
      <c r="E1331" s="16">
        <f t="shared" si="272"/>
        <v>4818672836.6978111</v>
      </c>
      <c r="F1331" s="16">
        <v>5</v>
      </c>
      <c r="G1331" s="22">
        <f t="shared" si="277"/>
        <v>5.0887438809033385E+25</v>
      </c>
      <c r="H1331" s="22">
        <f t="shared" si="270"/>
        <v>4900909.7733144313</v>
      </c>
      <c r="I1331" s="22">
        <f t="shared" si="271"/>
        <v>9.7956221017418793E+18</v>
      </c>
      <c r="J1331" s="16">
        <v>1</v>
      </c>
      <c r="K1331" s="16">
        <v>11</v>
      </c>
      <c r="L1331" s="16">
        <v>5</v>
      </c>
      <c r="M1331" s="16">
        <v>10000</v>
      </c>
      <c r="N1331" s="16">
        <v>10000</v>
      </c>
      <c r="O1331" s="16">
        <v>30</v>
      </c>
      <c r="P1331" s="16" t="b">
        <v>1</v>
      </c>
      <c r="Q1331" s="16">
        <v>0</v>
      </c>
      <c r="R1331" s="16" t="b">
        <v>0</v>
      </c>
      <c r="S1331" s="16">
        <v>101.000000000008</v>
      </c>
      <c r="T1331" s="16" t="s">
        <v>59</v>
      </c>
      <c r="U1331" s="18">
        <v>1426</v>
      </c>
      <c r="V1331" s="16">
        <v>2251</v>
      </c>
      <c r="W1331" s="22">
        <v>1.07</v>
      </c>
    </row>
    <row r="1332" spans="1:23" x14ac:dyDescent="0.3">
      <c r="A1332" s="19">
        <v>1330</v>
      </c>
      <c r="B1332" s="16" t="s">
        <v>56</v>
      </c>
      <c r="C1332" s="17" t="s">
        <v>134</v>
      </c>
      <c r="E1332" s="12">
        <f t="shared" si="272"/>
        <v>4829921663.6288214</v>
      </c>
      <c r="F1332" s="16">
        <v>5</v>
      </c>
      <c r="G1332" s="22">
        <f t="shared" si="277"/>
        <v>5.1203424201719393E+25</v>
      </c>
      <c r="H1332" s="22">
        <f t="shared" si="270"/>
        <v>4908747.6395682255</v>
      </c>
      <c r="I1332" s="22">
        <f t="shared" si="271"/>
        <v>9.8405215142078444E+18</v>
      </c>
      <c r="J1332" s="16">
        <v>1</v>
      </c>
      <c r="K1332" s="16">
        <v>11</v>
      </c>
      <c r="L1332" s="16">
        <v>5</v>
      </c>
      <c r="M1332" s="16">
        <v>10000</v>
      </c>
      <c r="N1332" s="16">
        <v>10000</v>
      </c>
      <c r="O1332" s="16">
        <v>30</v>
      </c>
      <c r="P1332" s="16" t="b">
        <v>1</v>
      </c>
      <c r="Q1332" s="16">
        <v>0</v>
      </c>
      <c r="R1332" s="16" t="b">
        <v>0</v>
      </c>
      <c r="S1332" s="16">
        <v>101.000000000008</v>
      </c>
      <c r="T1332" s="16" t="s">
        <v>59</v>
      </c>
      <c r="U1332" s="18">
        <v>1427</v>
      </c>
      <c r="V1332" s="16">
        <v>2253</v>
      </c>
      <c r="W1332" s="22">
        <v>1.07</v>
      </c>
    </row>
    <row r="1333" spans="1:23" x14ac:dyDescent="0.3">
      <c r="A1333" s="19">
        <v>1331</v>
      </c>
      <c r="B1333" s="16" t="s">
        <v>56</v>
      </c>
      <c r="C1333" s="17" t="s">
        <v>134</v>
      </c>
      <c r="E1333" s="16">
        <f t="shared" si="272"/>
        <v>4841188265.894906</v>
      </c>
      <c r="F1333" s="16">
        <v>5</v>
      </c>
      <c r="G1333" s="22">
        <f>A1333^8.24+A1333^4+100*A1333+100</f>
        <v>5.5363963940565381E+25</v>
      </c>
      <c r="H1333" s="22">
        <f t="shared" si="270"/>
        <v>4916592.1839978918</v>
      </c>
      <c r="I1333" s="22">
        <f t="shared" si="271"/>
        <v>9.8855927500695081E+18</v>
      </c>
      <c r="J1333" s="16">
        <v>1</v>
      </c>
      <c r="K1333" s="16">
        <v>11</v>
      </c>
      <c r="L1333" s="16">
        <v>5</v>
      </c>
      <c r="M1333" s="16">
        <v>10000</v>
      </c>
      <c r="N1333" s="16">
        <v>10000</v>
      </c>
      <c r="O1333" s="16">
        <v>30</v>
      </c>
      <c r="P1333" s="16" t="b">
        <v>1</v>
      </c>
      <c r="Q1333" s="16">
        <v>0</v>
      </c>
      <c r="R1333" s="16" t="b">
        <v>0</v>
      </c>
      <c r="S1333" s="16">
        <v>101.000000000008</v>
      </c>
      <c r="T1333" s="16" t="s">
        <v>59</v>
      </c>
      <c r="U1333" s="18">
        <v>1428</v>
      </c>
      <c r="V1333" s="16">
        <v>2255</v>
      </c>
      <c r="W1333" s="22">
        <v>1.07</v>
      </c>
    </row>
    <row r="1334" spans="1:23" x14ac:dyDescent="0.3">
      <c r="A1334" s="15">
        <v>1332</v>
      </c>
      <c r="B1334" s="16" t="s">
        <v>56</v>
      </c>
      <c r="C1334" s="17" t="s">
        <v>134</v>
      </c>
      <c r="E1334" s="12">
        <f t="shared" si="272"/>
        <v>4852472658.1979866</v>
      </c>
      <c r="F1334" s="16">
        <v>5</v>
      </c>
      <c r="G1334" s="22">
        <f t="shared" ref="G1334:G1342" si="278">A1334^8.24+A1334^4+100*A1334+100</f>
        <v>5.5707646702035555E+25</v>
      </c>
      <c r="H1334" s="22">
        <f t="shared" si="270"/>
        <v>4924443.4073061598</v>
      </c>
      <c r="I1334" s="22">
        <f t="shared" si="271"/>
        <v>9.9308363370345718E+18</v>
      </c>
      <c r="J1334" s="16">
        <v>1</v>
      </c>
      <c r="K1334" s="16">
        <v>11</v>
      </c>
      <c r="L1334" s="16">
        <v>5</v>
      </c>
      <c r="M1334" s="16">
        <v>10000</v>
      </c>
      <c r="N1334" s="16">
        <v>10000</v>
      </c>
      <c r="O1334" s="16">
        <v>30</v>
      </c>
      <c r="P1334" s="16" t="b">
        <v>1</v>
      </c>
      <c r="Q1334" s="16">
        <v>0</v>
      </c>
      <c r="R1334" s="16" t="b">
        <v>0</v>
      </c>
      <c r="S1334" s="16">
        <v>101.000000000008</v>
      </c>
      <c r="T1334" s="16" t="s">
        <v>59</v>
      </c>
      <c r="U1334" s="18">
        <v>1429</v>
      </c>
      <c r="V1334" s="16">
        <v>2257</v>
      </c>
      <c r="W1334" s="22">
        <v>1.07</v>
      </c>
    </row>
    <row r="1335" spans="1:23" x14ac:dyDescent="0.3">
      <c r="A1335" s="19">
        <v>1333</v>
      </c>
      <c r="B1335" s="16" t="s">
        <v>56</v>
      </c>
      <c r="C1335" s="17" t="s">
        <v>134</v>
      </c>
      <c r="E1335" s="16">
        <f t="shared" si="272"/>
        <v>4863774855.2411785</v>
      </c>
      <c r="F1335" s="16">
        <v>5</v>
      </c>
      <c r="G1335" s="22">
        <f t="shared" si="278"/>
        <v>5.6053202614589495E+25</v>
      </c>
      <c r="H1335" s="22">
        <f t="shared" si="270"/>
        <v>4932301.3101953249</v>
      </c>
      <c r="I1335" s="22">
        <f t="shared" si="271"/>
        <v>9.9762528040334316E+18</v>
      </c>
      <c r="J1335" s="16">
        <v>1</v>
      </c>
      <c r="K1335" s="16">
        <v>11</v>
      </c>
      <c r="L1335" s="16">
        <v>5</v>
      </c>
      <c r="M1335" s="16">
        <v>10000</v>
      </c>
      <c r="N1335" s="16">
        <v>10000</v>
      </c>
      <c r="O1335" s="16">
        <v>30</v>
      </c>
      <c r="P1335" s="16" t="b">
        <v>1</v>
      </c>
      <c r="Q1335" s="16">
        <v>0</v>
      </c>
      <c r="R1335" s="16" t="b">
        <v>0</v>
      </c>
      <c r="S1335" s="16">
        <v>101.000000000008</v>
      </c>
      <c r="T1335" s="16" t="s">
        <v>59</v>
      </c>
      <c r="U1335" s="18">
        <v>1430</v>
      </c>
      <c r="V1335" s="16">
        <v>2259</v>
      </c>
      <c r="W1335" s="22">
        <v>1.07</v>
      </c>
    </row>
    <row r="1336" spans="1:23" x14ac:dyDescent="0.3">
      <c r="A1336" s="15">
        <v>1334</v>
      </c>
      <c r="B1336" s="16" t="s">
        <v>56</v>
      </c>
      <c r="C1336" s="17" t="s">
        <v>134</v>
      </c>
      <c r="E1336" s="16">
        <f t="shared" si="272"/>
        <v>4875094871.7285824</v>
      </c>
      <c r="F1336" s="16">
        <v>5</v>
      </c>
      <c r="G1336" s="22">
        <f t="shared" si="278"/>
        <v>5.6400640470623277E+25</v>
      </c>
      <c r="H1336" s="22">
        <f t="shared" si="270"/>
        <v>4940165.8933672039</v>
      </c>
      <c r="I1336" s="22">
        <f t="shared" si="271"/>
        <v>1.0021842681220801E+19</v>
      </c>
      <c r="J1336" s="16">
        <v>1</v>
      </c>
      <c r="K1336" s="16">
        <v>11</v>
      </c>
      <c r="L1336" s="16">
        <v>5</v>
      </c>
      <c r="M1336" s="16">
        <v>10000</v>
      </c>
      <c r="N1336" s="16">
        <v>10000</v>
      </c>
      <c r="O1336" s="16">
        <v>30</v>
      </c>
      <c r="P1336" s="16" t="b">
        <v>1</v>
      </c>
      <c r="Q1336" s="16">
        <v>0</v>
      </c>
      <c r="R1336" s="16" t="b">
        <v>0</v>
      </c>
      <c r="S1336" s="16">
        <v>101.000000000008</v>
      </c>
      <c r="T1336" s="16" t="s">
        <v>59</v>
      </c>
      <c r="U1336" s="18">
        <v>1431</v>
      </c>
      <c r="V1336" s="16">
        <v>2261</v>
      </c>
      <c r="W1336" s="22">
        <v>1.07</v>
      </c>
    </row>
    <row r="1337" spans="1:23" x14ac:dyDescent="0.3">
      <c r="A1337" s="19">
        <v>1335</v>
      </c>
      <c r="B1337" s="16" t="s">
        <v>56</v>
      </c>
      <c r="C1337" s="17" t="s">
        <v>134</v>
      </c>
      <c r="E1337" s="16">
        <f t="shared" si="272"/>
        <v>4886432722.3655424</v>
      </c>
      <c r="F1337" s="16">
        <v>5</v>
      </c>
      <c r="G1337" s="22">
        <f t="shared" si="278"/>
        <v>5.6749969097164486E+25</v>
      </c>
      <c r="H1337" s="22">
        <f t="shared" si="270"/>
        <v>4948037.1575232074</v>
      </c>
      <c r="I1337" s="22">
        <f t="shared" si="271"/>
        <v>1.0067606499977998E+19</v>
      </c>
      <c r="J1337" s="16">
        <v>1</v>
      </c>
      <c r="K1337" s="16">
        <v>11</v>
      </c>
      <c r="L1337" s="16">
        <v>5</v>
      </c>
      <c r="M1337" s="16">
        <v>10000</v>
      </c>
      <c r="N1337" s="16">
        <v>10000</v>
      </c>
      <c r="O1337" s="16">
        <v>30</v>
      </c>
      <c r="P1337" s="16" t="b">
        <v>1</v>
      </c>
      <c r="Q1337" s="16">
        <v>0</v>
      </c>
      <c r="R1337" s="16" t="b">
        <v>0</v>
      </c>
      <c r="S1337" s="16">
        <v>101.000000000008</v>
      </c>
      <c r="T1337" s="16" t="s">
        <v>59</v>
      </c>
      <c r="U1337" s="18">
        <v>1432</v>
      </c>
      <c r="V1337" s="16">
        <v>2263</v>
      </c>
      <c r="W1337" s="22">
        <v>1.07</v>
      </c>
    </row>
    <row r="1338" spans="1:23" x14ac:dyDescent="0.3">
      <c r="A1338" s="19">
        <v>1336</v>
      </c>
      <c r="B1338" s="16" t="s">
        <v>56</v>
      </c>
      <c r="C1338" s="17" t="s">
        <v>134</v>
      </c>
      <c r="E1338" s="16">
        <f t="shared" si="272"/>
        <v>4897788421.8583555</v>
      </c>
      <c r="F1338" s="16">
        <v>5</v>
      </c>
      <c r="G1338" s="22">
        <f t="shared" si="278"/>
        <v>5.7101197355980996E+25</v>
      </c>
      <c r="H1338" s="22">
        <f t="shared" si="270"/>
        <v>4955915.1033642218</v>
      </c>
      <c r="I1338" s="22">
        <f t="shared" si="271"/>
        <v>1.0113544792914432E+19</v>
      </c>
      <c r="J1338" s="16">
        <v>1</v>
      </c>
      <c r="K1338" s="16">
        <v>11</v>
      </c>
      <c r="L1338" s="16">
        <v>5</v>
      </c>
      <c r="M1338" s="16">
        <v>10000</v>
      </c>
      <c r="N1338" s="16">
        <v>10000</v>
      </c>
      <c r="O1338" s="16">
        <v>30</v>
      </c>
      <c r="P1338" s="16" t="b">
        <v>1</v>
      </c>
      <c r="Q1338" s="16">
        <v>0</v>
      </c>
      <c r="R1338" s="16" t="b">
        <v>0</v>
      </c>
      <c r="S1338" s="16">
        <v>101.000000000008</v>
      </c>
      <c r="T1338" s="16" t="s">
        <v>59</v>
      </c>
      <c r="U1338" s="18">
        <v>1433</v>
      </c>
      <c r="V1338" s="16">
        <v>2265</v>
      </c>
      <c r="W1338" s="22">
        <v>1.07</v>
      </c>
    </row>
    <row r="1339" spans="1:23" x14ac:dyDescent="0.3">
      <c r="A1339" s="15">
        <v>1337</v>
      </c>
      <c r="B1339" s="16" t="s">
        <v>56</v>
      </c>
      <c r="C1339" s="17" t="s">
        <v>134</v>
      </c>
      <c r="E1339" s="16">
        <f t="shared" si="272"/>
        <v>4909161984.9145622</v>
      </c>
      <c r="F1339" s="16">
        <v>5</v>
      </c>
      <c r="G1339" s="22">
        <f t="shared" si="278"/>
        <v>5.7454334143693766E+25</v>
      </c>
      <c r="H1339" s="22">
        <f t="shared" si="270"/>
        <v>4963799.7315907469</v>
      </c>
      <c r="I1339" s="22">
        <f t="shared" si="271"/>
        <v>1.0159658093869828E+19</v>
      </c>
      <c r="J1339" s="16">
        <v>1</v>
      </c>
      <c r="K1339" s="16">
        <v>11</v>
      </c>
      <c r="L1339" s="16">
        <v>5</v>
      </c>
      <c r="M1339" s="16">
        <v>10000</v>
      </c>
      <c r="N1339" s="16">
        <v>10000</v>
      </c>
      <c r="O1339" s="16">
        <v>30</v>
      </c>
      <c r="P1339" s="16" t="b">
        <v>1</v>
      </c>
      <c r="Q1339" s="16">
        <v>0</v>
      </c>
      <c r="R1339" s="16" t="b">
        <v>0</v>
      </c>
      <c r="S1339" s="16">
        <v>101.000000000008</v>
      </c>
      <c r="T1339" s="16" t="s">
        <v>59</v>
      </c>
      <c r="U1339" s="18">
        <v>1434</v>
      </c>
      <c r="V1339" s="16">
        <v>2267</v>
      </c>
      <c r="W1339" s="22">
        <v>1.07</v>
      </c>
    </row>
    <row r="1340" spans="1:23" x14ac:dyDescent="0.3">
      <c r="A1340" s="19">
        <v>1338</v>
      </c>
      <c r="B1340" s="16" t="s">
        <v>56</v>
      </c>
      <c r="C1340" s="17" t="s">
        <v>134</v>
      </c>
      <c r="E1340" s="16">
        <f t="shared" si="272"/>
        <v>4920553426.2426701</v>
      </c>
      <c r="F1340" s="16">
        <v>5</v>
      </c>
      <c r="G1340" s="22">
        <f t="shared" si="278"/>
        <v>5.7809388391883764E+25</v>
      </c>
      <c r="H1340" s="22">
        <f t="shared" si="270"/>
        <v>4971691.0429027975</v>
      </c>
      <c r="I1340" s="22">
        <f t="shared" si="271"/>
        <v>1.0205946937915922E+19</v>
      </c>
      <c r="J1340" s="16">
        <v>1</v>
      </c>
      <c r="K1340" s="16">
        <v>11</v>
      </c>
      <c r="L1340" s="16">
        <v>5</v>
      </c>
      <c r="M1340" s="16">
        <v>10000</v>
      </c>
      <c r="N1340" s="16">
        <v>10000</v>
      </c>
      <c r="O1340" s="16">
        <v>30</v>
      </c>
      <c r="P1340" s="16" t="b">
        <v>1</v>
      </c>
      <c r="Q1340" s="16">
        <v>0</v>
      </c>
      <c r="R1340" s="16" t="b">
        <v>0</v>
      </c>
      <c r="S1340" s="16">
        <v>101.000000000008</v>
      </c>
      <c r="T1340" s="16" t="s">
        <v>59</v>
      </c>
      <c r="U1340" s="18">
        <v>1435</v>
      </c>
      <c r="V1340" s="16">
        <v>2269</v>
      </c>
      <c r="W1340" s="22">
        <v>1.07</v>
      </c>
    </row>
    <row r="1341" spans="1:23" x14ac:dyDescent="0.3">
      <c r="A1341" s="15">
        <v>1339</v>
      </c>
      <c r="B1341" s="16" t="s">
        <v>56</v>
      </c>
      <c r="C1341" s="17" t="s">
        <v>134</v>
      </c>
      <c r="E1341" s="12">
        <f t="shared" si="272"/>
        <v>4931962760.5524187</v>
      </c>
      <c r="F1341" s="16">
        <v>5</v>
      </c>
      <c r="G1341" s="22">
        <f t="shared" si="278"/>
        <v>5.8166369067208537E+25</v>
      </c>
      <c r="H1341" s="22">
        <f t="shared" si="270"/>
        <v>4979589.0379999643</v>
      </c>
      <c r="I1341" s="22">
        <f t="shared" si="271"/>
        <v>1.0252411861358776E+19</v>
      </c>
      <c r="J1341" s="16">
        <v>1</v>
      </c>
      <c r="K1341" s="16">
        <v>11</v>
      </c>
      <c r="L1341" s="16">
        <v>5</v>
      </c>
      <c r="M1341" s="16">
        <v>10000</v>
      </c>
      <c r="N1341" s="16">
        <v>10000</v>
      </c>
      <c r="O1341" s="16">
        <v>30</v>
      </c>
      <c r="P1341" s="16" t="b">
        <v>1</v>
      </c>
      <c r="Q1341" s="16">
        <v>0</v>
      </c>
      <c r="R1341" s="16" t="b">
        <v>0</v>
      </c>
      <c r="S1341" s="16">
        <v>101.000000000008</v>
      </c>
      <c r="T1341" s="16" t="s">
        <v>59</v>
      </c>
      <c r="U1341" s="18">
        <v>1436</v>
      </c>
      <c r="V1341" s="16">
        <v>2271</v>
      </c>
      <c r="W1341" s="22">
        <v>1.07</v>
      </c>
    </row>
    <row r="1342" spans="1:23" x14ac:dyDescent="0.3">
      <c r="A1342" s="19">
        <v>1340</v>
      </c>
      <c r="B1342" s="16" t="s">
        <v>56</v>
      </c>
      <c r="C1342" s="17" t="s">
        <v>134</v>
      </c>
      <c r="E1342" s="16">
        <f t="shared" si="272"/>
        <v>4943390002.5545483</v>
      </c>
      <c r="F1342" s="16">
        <v>5</v>
      </c>
      <c r="G1342" s="22">
        <f t="shared" si="278"/>
        <v>5.8525285171507676E+25</v>
      </c>
      <c r="H1342" s="22">
        <f t="shared" si="270"/>
        <v>4987493.7175813569</v>
      </c>
      <c r="I1342" s="22">
        <f t="shared" si="271"/>
        <v>1.0299053401740046E+19</v>
      </c>
      <c r="J1342" s="16">
        <v>1</v>
      </c>
      <c r="K1342" s="16">
        <v>11</v>
      </c>
      <c r="L1342" s="16">
        <v>5</v>
      </c>
      <c r="M1342" s="16">
        <v>10000</v>
      </c>
      <c r="N1342" s="16">
        <v>10000</v>
      </c>
      <c r="O1342" s="16">
        <v>30</v>
      </c>
      <c r="P1342" s="16" t="b">
        <v>1</v>
      </c>
      <c r="Q1342" s="16">
        <v>0</v>
      </c>
      <c r="R1342" s="16" t="b">
        <v>0</v>
      </c>
      <c r="S1342" s="16">
        <v>101.000000000008</v>
      </c>
      <c r="T1342" s="16" t="s">
        <v>59</v>
      </c>
      <c r="U1342" s="18">
        <v>1437</v>
      </c>
      <c r="V1342" s="16">
        <v>2273</v>
      </c>
      <c r="W1342" s="22">
        <v>1.07</v>
      </c>
    </row>
    <row r="1343" spans="1:23" x14ac:dyDescent="0.3">
      <c r="A1343" s="19">
        <v>1341</v>
      </c>
      <c r="B1343" s="16" t="s">
        <v>56</v>
      </c>
      <c r="C1343" s="17" t="s">
        <v>134</v>
      </c>
      <c r="E1343" s="12">
        <f t="shared" si="272"/>
        <v>4954835166.9609137</v>
      </c>
      <c r="F1343" s="16">
        <v>5</v>
      </c>
      <c r="G1343" s="22">
        <f>A1343^8.25+A1343^4+100*A1343+100</f>
        <v>6.3283052179214006E+25</v>
      </c>
      <c r="H1343" s="22">
        <f t="shared" si="270"/>
        <v>4995405.0823456571</v>
      </c>
      <c r="I1343" s="22">
        <f t="shared" si="271"/>
        <v>1.0345872097839505E+19</v>
      </c>
      <c r="J1343" s="16">
        <v>1</v>
      </c>
      <c r="K1343" s="16">
        <v>11</v>
      </c>
      <c r="L1343" s="16">
        <v>5</v>
      </c>
      <c r="M1343" s="16">
        <v>10000</v>
      </c>
      <c r="N1343" s="16">
        <v>10000</v>
      </c>
      <c r="O1343" s="16">
        <v>30</v>
      </c>
      <c r="P1343" s="16" t="b">
        <v>1</v>
      </c>
      <c r="Q1343" s="16">
        <v>0</v>
      </c>
      <c r="R1343" s="16" t="b">
        <v>0</v>
      </c>
      <c r="S1343" s="16">
        <v>101.000000000008</v>
      </c>
      <c r="T1343" s="16" t="s">
        <v>59</v>
      </c>
      <c r="U1343" s="18">
        <v>1438</v>
      </c>
      <c r="V1343" s="16">
        <v>2275</v>
      </c>
      <c r="W1343" s="22">
        <v>1.07</v>
      </c>
    </row>
    <row r="1344" spans="1:23" x14ac:dyDescent="0.3">
      <c r="A1344" s="15">
        <v>1342</v>
      </c>
      <c r="B1344" s="16" t="s">
        <v>56</v>
      </c>
      <c r="C1344" s="17" t="s">
        <v>134</v>
      </c>
      <c r="E1344" s="16">
        <f t="shared" si="272"/>
        <v>4966298268.4845304</v>
      </c>
      <c r="F1344" s="16">
        <v>5</v>
      </c>
      <c r="G1344" s="22">
        <f t="shared" ref="G1344:G1352" si="279">A1344^8.25+A1344^4+100*A1344+100</f>
        <v>6.3673431507526898E+25</v>
      </c>
      <c r="H1344" s="22">
        <f t="shared" si="270"/>
        <v>5003323.1329910923</v>
      </c>
      <c r="I1344" s="22">
        <f t="shared" si="271"/>
        <v>1.0392868489676769E+19</v>
      </c>
      <c r="J1344" s="16">
        <v>1</v>
      </c>
      <c r="K1344" s="16">
        <v>11</v>
      </c>
      <c r="L1344" s="16">
        <v>5</v>
      </c>
      <c r="M1344" s="16">
        <v>10000</v>
      </c>
      <c r="N1344" s="16">
        <v>10000</v>
      </c>
      <c r="O1344" s="16">
        <v>30</v>
      </c>
      <c r="P1344" s="16" t="b">
        <v>1</v>
      </c>
      <c r="Q1344" s="16">
        <v>0</v>
      </c>
      <c r="R1344" s="16" t="b">
        <v>0</v>
      </c>
      <c r="S1344" s="16">
        <v>101.000000000008</v>
      </c>
      <c r="T1344" s="16" t="s">
        <v>59</v>
      </c>
      <c r="U1344" s="18">
        <v>1439</v>
      </c>
      <c r="V1344" s="16">
        <v>2277</v>
      </c>
      <c r="W1344" s="22">
        <v>1.07</v>
      </c>
    </row>
    <row r="1345" spans="1:23" x14ac:dyDescent="0.3">
      <c r="A1345" s="19">
        <v>1343</v>
      </c>
      <c r="B1345" s="16" t="s">
        <v>56</v>
      </c>
      <c r="C1345" s="17" t="s">
        <v>134</v>
      </c>
      <c r="E1345" s="16">
        <f t="shared" si="272"/>
        <v>4977779321.8394241</v>
      </c>
      <c r="F1345" s="16">
        <v>5</v>
      </c>
      <c r="G1345" s="22">
        <f t="shared" si="279"/>
        <v>6.40659255215879E+25</v>
      </c>
      <c r="H1345" s="22">
        <f t="shared" ref="H1345:H1402" si="280">A1345^2.14+50+50*A1345</f>
        <v>5011247.8702154327</v>
      </c>
      <c r="I1345" s="22">
        <f t="shared" ref="I1345:I1402" si="281">A1345^6.08+A1345^4+1000*A1345+100</f>
        <v>1.0440043118513021E+19</v>
      </c>
      <c r="J1345" s="16">
        <v>1</v>
      </c>
      <c r="K1345" s="16">
        <v>11</v>
      </c>
      <c r="L1345" s="16">
        <v>5</v>
      </c>
      <c r="M1345" s="16">
        <v>10000</v>
      </c>
      <c r="N1345" s="16">
        <v>10000</v>
      </c>
      <c r="O1345" s="16">
        <v>30</v>
      </c>
      <c r="P1345" s="16" t="b">
        <v>1</v>
      </c>
      <c r="Q1345" s="16">
        <v>0</v>
      </c>
      <c r="R1345" s="16" t="b">
        <v>0</v>
      </c>
      <c r="S1345" s="16">
        <v>101.000000000008</v>
      </c>
      <c r="T1345" s="16" t="s">
        <v>59</v>
      </c>
      <c r="U1345" s="18">
        <v>1440</v>
      </c>
      <c r="V1345" s="16">
        <v>2279</v>
      </c>
      <c r="W1345" s="22">
        <v>1.07</v>
      </c>
    </row>
    <row r="1346" spans="1:23" x14ac:dyDescent="0.3">
      <c r="A1346" s="15">
        <v>1344</v>
      </c>
      <c r="B1346" s="16" t="s">
        <v>56</v>
      </c>
      <c r="C1346" s="17" t="s">
        <v>134</v>
      </c>
      <c r="E1346" s="16">
        <f t="shared" ref="E1346:E1409" si="282">A1346^3.1</f>
        <v>4989278341.7407742</v>
      </c>
      <c r="F1346" s="16">
        <v>5</v>
      </c>
      <c r="G1346" s="22">
        <f t="shared" si="279"/>
        <v>6.4460544089250554E+25</v>
      </c>
      <c r="H1346" s="22">
        <f t="shared" si="280"/>
        <v>5019179.2947160332</v>
      </c>
      <c r="I1346" s="22">
        <f t="shared" si="281"/>
        <v>1.0487396526853243E+19</v>
      </c>
      <c r="J1346" s="16">
        <v>1</v>
      </c>
      <c r="K1346" s="16">
        <v>11</v>
      </c>
      <c r="L1346" s="16">
        <v>5</v>
      </c>
      <c r="M1346" s="16">
        <v>10000</v>
      </c>
      <c r="N1346" s="16">
        <v>10000</v>
      </c>
      <c r="O1346" s="16">
        <v>30</v>
      </c>
      <c r="P1346" s="16" t="b">
        <v>1</v>
      </c>
      <c r="Q1346" s="16">
        <v>0</v>
      </c>
      <c r="R1346" s="16" t="b">
        <v>0</v>
      </c>
      <c r="S1346" s="16">
        <v>101.000000000008</v>
      </c>
      <c r="T1346" s="16" t="s">
        <v>59</v>
      </c>
      <c r="U1346" s="18">
        <v>1441</v>
      </c>
      <c r="V1346" s="16">
        <v>2281</v>
      </c>
      <c r="W1346" s="22">
        <v>1.07</v>
      </c>
    </row>
    <row r="1347" spans="1:23" x14ac:dyDescent="0.3">
      <c r="A1347" s="19">
        <v>1345</v>
      </c>
      <c r="B1347" s="16" t="s">
        <v>56</v>
      </c>
      <c r="C1347" s="17" t="s">
        <v>134</v>
      </c>
      <c r="E1347" s="16">
        <f t="shared" si="282"/>
        <v>5000795342.9048405</v>
      </c>
      <c r="F1347" s="16">
        <v>5</v>
      </c>
      <c r="G1347" s="22">
        <f t="shared" si="279"/>
        <v>6.4857297117019538E+25</v>
      </c>
      <c r="H1347" s="22">
        <f t="shared" si="280"/>
        <v>5027117.4071897585</v>
      </c>
      <c r="I1347" s="22">
        <f t="shared" si="281"/>
        <v>1.053492925844796E+19</v>
      </c>
      <c r="J1347" s="16">
        <v>1</v>
      </c>
      <c r="K1347" s="16">
        <v>11</v>
      </c>
      <c r="L1347" s="16">
        <v>5</v>
      </c>
      <c r="M1347" s="16">
        <v>10000</v>
      </c>
      <c r="N1347" s="16">
        <v>10000</v>
      </c>
      <c r="O1347" s="16">
        <v>30</v>
      </c>
      <c r="P1347" s="16" t="b">
        <v>1</v>
      </c>
      <c r="Q1347" s="16">
        <v>0</v>
      </c>
      <c r="R1347" s="16" t="b">
        <v>0</v>
      </c>
      <c r="S1347" s="16">
        <v>101.000000000008</v>
      </c>
      <c r="T1347" s="16" t="s">
        <v>59</v>
      </c>
      <c r="U1347" s="18">
        <v>1442</v>
      </c>
      <c r="V1347" s="16">
        <v>2283</v>
      </c>
      <c r="W1347" s="22">
        <v>1.07</v>
      </c>
    </row>
    <row r="1348" spans="1:23" x14ac:dyDescent="0.3">
      <c r="A1348" s="19">
        <v>1346</v>
      </c>
      <c r="B1348" s="16" t="s">
        <v>56</v>
      </c>
      <c r="C1348" s="17" t="s">
        <v>134</v>
      </c>
      <c r="E1348" s="16">
        <f t="shared" si="282"/>
        <v>5012330340.048975</v>
      </c>
      <c r="F1348" s="16">
        <v>5</v>
      </c>
      <c r="G1348" s="22">
        <f t="shared" si="279"/>
        <v>6.5256194550171183E+25</v>
      </c>
      <c r="H1348" s="22">
        <f t="shared" si="280"/>
        <v>5035062.2083330648</v>
      </c>
      <c r="I1348" s="22">
        <f t="shared" si="281"/>
        <v>1.0582641858295247E+19</v>
      </c>
      <c r="J1348" s="16">
        <v>1</v>
      </c>
      <c r="K1348" s="16">
        <v>11</v>
      </c>
      <c r="L1348" s="16">
        <v>5</v>
      </c>
      <c r="M1348" s="16">
        <v>10000</v>
      </c>
      <c r="N1348" s="16">
        <v>10000</v>
      </c>
      <c r="O1348" s="16">
        <v>30</v>
      </c>
      <c r="P1348" s="16" t="b">
        <v>1</v>
      </c>
      <c r="Q1348" s="16">
        <v>0</v>
      </c>
      <c r="R1348" s="16" t="b">
        <v>0</v>
      </c>
      <c r="S1348" s="16">
        <v>101.000000000008</v>
      </c>
      <c r="T1348" s="16" t="s">
        <v>59</v>
      </c>
      <c r="U1348" s="18">
        <v>1443</v>
      </c>
      <c r="V1348" s="16">
        <v>2285</v>
      </c>
      <c r="W1348" s="22">
        <v>1.07</v>
      </c>
    </row>
    <row r="1349" spans="1:23" x14ac:dyDescent="0.3">
      <c r="A1349" s="15">
        <v>1347</v>
      </c>
      <c r="B1349" s="16" t="s">
        <v>56</v>
      </c>
      <c r="C1349" s="17" t="s">
        <v>134</v>
      </c>
      <c r="E1349" s="16">
        <f t="shared" si="282"/>
        <v>5023883347.891633</v>
      </c>
      <c r="F1349" s="16">
        <v>5</v>
      </c>
      <c r="G1349" s="22">
        <f t="shared" si="279"/>
        <v>6.5657246372877812E+25</v>
      </c>
      <c r="H1349" s="22">
        <f t="shared" si="280"/>
        <v>5043013.698841935</v>
      </c>
      <c r="I1349" s="22">
        <f t="shared" si="281"/>
        <v>1.0630534872642632E+19</v>
      </c>
      <c r="J1349" s="16">
        <v>1</v>
      </c>
      <c r="K1349" s="16">
        <v>11</v>
      </c>
      <c r="L1349" s="16">
        <v>5</v>
      </c>
      <c r="M1349" s="16">
        <v>10000</v>
      </c>
      <c r="N1349" s="16">
        <v>10000</v>
      </c>
      <c r="O1349" s="16">
        <v>30</v>
      </c>
      <c r="P1349" s="16" t="b">
        <v>1</v>
      </c>
      <c r="Q1349" s="16">
        <v>0</v>
      </c>
      <c r="R1349" s="16" t="b">
        <v>0</v>
      </c>
      <c r="S1349" s="16">
        <v>101.000000000008</v>
      </c>
      <c r="T1349" s="16" t="s">
        <v>59</v>
      </c>
      <c r="U1349" s="18">
        <v>1444</v>
      </c>
      <c r="V1349" s="16">
        <v>2287</v>
      </c>
      <c r="W1349" s="22">
        <v>1.07</v>
      </c>
    </row>
    <row r="1350" spans="1:23" x14ac:dyDescent="0.3">
      <c r="A1350" s="19">
        <v>1348</v>
      </c>
      <c r="B1350" s="16" t="s">
        <v>56</v>
      </c>
      <c r="C1350" s="17" t="s">
        <v>134</v>
      </c>
      <c r="E1350" s="12">
        <f t="shared" si="282"/>
        <v>5035454381.1523495</v>
      </c>
      <c r="F1350" s="16">
        <v>5</v>
      </c>
      <c r="G1350" s="22">
        <f t="shared" si="279"/>
        <v>6.6060462608331206E+25</v>
      </c>
      <c r="H1350" s="22">
        <f t="shared" si="280"/>
        <v>5050971.8794119367</v>
      </c>
      <c r="I1350" s="22">
        <f t="shared" si="281"/>
        <v>1.0678608848989041E+19</v>
      </c>
      <c r="J1350" s="16">
        <v>1</v>
      </c>
      <c r="K1350" s="16">
        <v>11</v>
      </c>
      <c r="L1350" s="16">
        <v>5</v>
      </c>
      <c r="M1350" s="16">
        <v>10000</v>
      </c>
      <c r="N1350" s="16">
        <v>10000</v>
      </c>
      <c r="O1350" s="16">
        <v>30</v>
      </c>
      <c r="P1350" s="16" t="b">
        <v>1</v>
      </c>
      <c r="Q1350" s="16">
        <v>0</v>
      </c>
      <c r="R1350" s="16" t="b">
        <v>0</v>
      </c>
      <c r="S1350" s="16">
        <v>101.000000000008</v>
      </c>
      <c r="T1350" s="16" t="s">
        <v>59</v>
      </c>
      <c r="U1350" s="18">
        <v>1445</v>
      </c>
      <c r="V1350" s="16">
        <v>2289</v>
      </c>
      <c r="W1350" s="22">
        <v>1.07</v>
      </c>
    </row>
    <row r="1351" spans="1:23" x14ac:dyDescent="0.3">
      <c r="A1351" s="15">
        <v>1349</v>
      </c>
      <c r="B1351" s="16" t="s">
        <v>56</v>
      </c>
      <c r="C1351" s="17" t="s">
        <v>134</v>
      </c>
      <c r="E1351" s="16">
        <f t="shared" si="282"/>
        <v>5047043454.5517578</v>
      </c>
      <c r="F1351" s="16">
        <v>5</v>
      </c>
      <c r="G1351" s="22">
        <f t="shared" si="279"/>
        <v>6.6465853318864361E+25</v>
      </c>
      <c r="H1351" s="22">
        <f t="shared" si="280"/>
        <v>5058936.75073817</v>
      </c>
      <c r="I1351" s="22">
        <f t="shared" si="281"/>
        <v>1.0726864336086608E+19</v>
      </c>
      <c r="J1351" s="16">
        <v>1</v>
      </c>
      <c r="K1351" s="16">
        <v>11</v>
      </c>
      <c r="L1351" s="16">
        <v>5</v>
      </c>
      <c r="M1351" s="16">
        <v>10000</v>
      </c>
      <c r="N1351" s="16">
        <v>10000</v>
      </c>
      <c r="O1351" s="16">
        <v>30</v>
      </c>
      <c r="P1351" s="16" t="b">
        <v>1</v>
      </c>
      <c r="Q1351" s="16">
        <v>0</v>
      </c>
      <c r="R1351" s="16" t="b">
        <v>0</v>
      </c>
      <c r="S1351" s="16">
        <v>101.000000000008</v>
      </c>
      <c r="T1351" s="16" t="s">
        <v>59</v>
      </c>
      <c r="U1351" s="18">
        <v>1446</v>
      </c>
      <c r="V1351" s="16">
        <v>2291</v>
      </c>
      <c r="W1351" s="22">
        <v>1.07</v>
      </c>
    </row>
    <row r="1352" spans="1:23" x14ac:dyDescent="0.3">
      <c r="A1352" s="19">
        <v>1350</v>
      </c>
      <c r="B1352" s="16" t="s">
        <v>56</v>
      </c>
      <c r="C1352" s="17" t="s">
        <v>134</v>
      </c>
      <c r="E1352" s="12">
        <f t="shared" si="282"/>
        <v>5058650582.8116102</v>
      </c>
      <c r="F1352" s="16">
        <v>5</v>
      </c>
      <c r="G1352" s="22">
        <f t="shared" si="279"/>
        <v>6.687342860607689E+25</v>
      </c>
      <c r="H1352" s="22">
        <f t="shared" si="280"/>
        <v>5066908.3135152953</v>
      </c>
      <c r="I1352" s="22">
        <f t="shared" si="281"/>
        <v>1.0775301883942877E+19</v>
      </c>
      <c r="J1352" s="16">
        <v>1</v>
      </c>
      <c r="K1352" s="16">
        <v>11</v>
      </c>
      <c r="L1352" s="16">
        <v>5</v>
      </c>
      <c r="M1352" s="16">
        <v>10000</v>
      </c>
      <c r="N1352" s="16">
        <v>10000</v>
      </c>
      <c r="O1352" s="16">
        <v>30</v>
      </c>
      <c r="P1352" s="16" t="b">
        <v>1</v>
      </c>
      <c r="Q1352" s="16">
        <v>0</v>
      </c>
      <c r="R1352" s="16" t="b">
        <v>0</v>
      </c>
      <c r="S1352" s="16">
        <v>101.000000000008</v>
      </c>
      <c r="T1352" s="16" t="s">
        <v>59</v>
      </c>
      <c r="U1352" s="18">
        <v>1447</v>
      </c>
      <c r="V1352" s="16">
        <v>2293</v>
      </c>
      <c r="W1352" s="22">
        <v>1.07</v>
      </c>
    </row>
    <row r="1353" spans="1:23" x14ac:dyDescent="0.3">
      <c r="A1353" s="19">
        <v>1351</v>
      </c>
      <c r="B1353" s="16" t="s">
        <v>56</v>
      </c>
      <c r="C1353" s="17" t="s">
        <v>134</v>
      </c>
      <c r="E1353" s="16">
        <f t="shared" si="282"/>
        <v>5070275780.6546974</v>
      </c>
      <c r="F1353" s="16">
        <v>5</v>
      </c>
      <c r="G1353" s="22">
        <f>A1353^8.26+A1353^4+100*A1353+100</f>
        <v>7.231246780216469E+25</v>
      </c>
      <c r="H1353" s="22">
        <f t="shared" si="280"/>
        <v>5074886.5684375353</v>
      </c>
      <c r="I1353" s="22">
        <f t="shared" si="281"/>
        <v>1.0823922043822533E+19</v>
      </c>
      <c r="J1353" s="16">
        <v>1</v>
      </c>
      <c r="K1353" s="16">
        <v>11</v>
      </c>
      <c r="L1353" s="16">
        <v>5</v>
      </c>
      <c r="M1353" s="16">
        <v>10000</v>
      </c>
      <c r="N1353" s="16">
        <v>10000</v>
      </c>
      <c r="O1353" s="16">
        <v>30</v>
      </c>
      <c r="P1353" s="16" t="b">
        <v>1</v>
      </c>
      <c r="Q1353" s="16">
        <v>0</v>
      </c>
      <c r="R1353" s="16" t="b">
        <v>0</v>
      </c>
      <c r="S1353" s="16">
        <v>101.000000000008</v>
      </c>
      <c r="T1353" s="16" t="s">
        <v>59</v>
      </c>
      <c r="U1353" s="18">
        <v>1448</v>
      </c>
      <c r="V1353" s="16">
        <v>2295</v>
      </c>
      <c r="W1353" s="22">
        <v>1.07</v>
      </c>
    </row>
    <row r="1354" spans="1:23" x14ac:dyDescent="0.3">
      <c r="A1354" s="15">
        <v>1352</v>
      </c>
      <c r="B1354" s="16" t="s">
        <v>56</v>
      </c>
      <c r="C1354" s="17" t="s">
        <v>134</v>
      </c>
      <c r="E1354" s="16">
        <f t="shared" si="282"/>
        <v>5081919062.8049202</v>
      </c>
      <c r="F1354" s="16">
        <v>5</v>
      </c>
      <c r="G1354" s="22">
        <f t="shared" ref="G1354:G1362" si="283">A1354^8.26+A1354^4+100*A1354+100</f>
        <v>7.2755775242904158E+25</v>
      </c>
      <c r="H1354" s="22">
        <f t="shared" si="280"/>
        <v>5082871.5161986742</v>
      </c>
      <c r="I1354" s="22">
        <f t="shared" si="281"/>
        <v>1.0872725368249364E+19</v>
      </c>
      <c r="J1354" s="16">
        <v>1</v>
      </c>
      <c r="K1354" s="16">
        <v>11</v>
      </c>
      <c r="L1354" s="16">
        <v>5</v>
      </c>
      <c r="M1354" s="16">
        <v>10000</v>
      </c>
      <c r="N1354" s="16">
        <v>10000</v>
      </c>
      <c r="O1354" s="16">
        <v>30</v>
      </c>
      <c r="P1354" s="16" t="b">
        <v>1</v>
      </c>
      <c r="Q1354" s="16">
        <v>0</v>
      </c>
      <c r="R1354" s="16" t="b">
        <v>0</v>
      </c>
      <c r="S1354" s="16">
        <v>101.000000000008</v>
      </c>
      <c r="T1354" s="16" t="s">
        <v>59</v>
      </c>
      <c r="U1354" s="18">
        <v>1449</v>
      </c>
      <c r="V1354" s="16">
        <v>2297</v>
      </c>
      <c r="W1354" s="22">
        <v>1.07</v>
      </c>
    </row>
    <row r="1355" spans="1:23" x14ac:dyDescent="0.3">
      <c r="A1355" s="19">
        <v>1353</v>
      </c>
      <c r="B1355" s="16" t="s">
        <v>56</v>
      </c>
      <c r="C1355" s="17" t="s">
        <v>134</v>
      </c>
      <c r="E1355" s="16">
        <f t="shared" si="282"/>
        <v>5093580443.987298</v>
      </c>
      <c r="F1355" s="16">
        <v>5</v>
      </c>
      <c r="G1355" s="22">
        <f t="shared" si="283"/>
        <v>7.3201469568171034E+25</v>
      </c>
      <c r="H1355" s="22">
        <f t="shared" si="280"/>
        <v>5090863.1574920416</v>
      </c>
      <c r="I1355" s="22">
        <f t="shared" si="281"/>
        <v>1.092171241100827E+19</v>
      </c>
      <c r="J1355" s="16">
        <v>1</v>
      </c>
      <c r="K1355" s="16">
        <v>11</v>
      </c>
      <c r="L1355" s="16">
        <v>5</v>
      </c>
      <c r="M1355" s="16">
        <v>10000</v>
      </c>
      <c r="N1355" s="16">
        <v>10000</v>
      </c>
      <c r="O1355" s="16">
        <v>30</v>
      </c>
      <c r="P1355" s="16" t="b">
        <v>1</v>
      </c>
      <c r="Q1355" s="16">
        <v>0</v>
      </c>
      <c r="R1355" s="16" t="b">
        <v>0</v>
      </c>
      <c r="S1355" s="16">
        <v>101.000000000008</v>
      </c>
      <c r="T1355" s="16" t="s">
        <v>59</v>
      </c>
      <c r="U1355" s="18">
        <v>1450</v>
      </c>
      <c r="V1355" s="16">
        <v>2299</v>
      </c>
      <c r="W1355" s="22">
        <v>1.07</v>
      </c>
    </row>
    <row r="1356" spans="1:23" x14ac:dyDescent="0.3">
      <c r="A1356" s="15">
        <v>1354</v>
      </c>
      <c r="B1356" s="16" t="s">
        <v>56</v>
      </c>
      <c r="C1356" s="17" t="s">
        <v>134</v>
      </c>
      <c r="E1356" s="16">
        <f t="shared" si="282"/>
        <v>5105259938.9279404</v>
      </c>
      <c r="F1356" s="16">
        <v>5</v>
      </c>
      <c r="G1356" s="22">
        <f t="shared" si="283"/>
        <v>7.3649561851182004E+25</v>
      </c>
      <c r="H1356" s="22">
        <f t="shared" si="280"/>
        <v>5098861.4930105479</v>
      </c>
      <c r="I1356" s="22">
        <f t="shared" si="281"/>
        <v>1.097088372714727E+19</v>
      </c>
      <c r="J1356" s="16">
        <v>1</v>
      </c>
      <c r="K1356" s="16">
        <v>11</v>
      </c>
      <c r="L1356" s="16">
        <v>5</v>
      </c>
      <c r="M1356" s="16">
        <v>10000</v>
      </c>
      <c r="N1356" s="16">
        <v>10000</v>
      </c>
      <c r="O1356" s="16">
        <v>30</v>
      </c>
      <c r="P1356" s="16" t="b">
        <v>1</v>
      </c>
      <c r="Q1356" s="16">
        <v>0</v>
      </c>
      <c r="R1356" s="16" t="b">
        <v>0</v>
      </c>
      <c r="S1356" s="16">
        <v>101.000000000008</v>
      </c>
      <c r="T1356" s="16" t="s">
        <v>59</v>
      </c>
      <c r="U1356" s="18">
        <v>1451</v>
      </c>
      <c r="V1356" s="16">
        <v>2301</v>
      </c>
      <c r="W1356" s="22">
        <v>1.07</v>
      </c>
    </row>
    <row r="1357" spans="1:23" x14ac:dyDescent="0.3">
      <c r="A1357" s="19">
        <v>1355</v>
      </c>
      <c r="B1357" s="16" t="s">
        <v>56</v>
      </c>
      <c r="C1357" s="17" t="s">
        <v>134</v>
      </c>
      <c r="E1357" s="16">
        <f t="shared" si="282"/>
        <v>5116957562.3539743</v>
      </c>
      <c r="F1357" s="16">
        <v>5</v>
      </c>
      <c r="G1357" s="22">
        <f t="shared" si="283"/>
        <v>7.4100063208283495E+25</v>
      </c>
      <c r="H1357" s="22">
        <f t="shared" si="280"/>
        <v>5106866.5234466363</v>
      </c>
      <c r="I1357" s="22">
        <f t="shared" si="281"/>
        <v>1.1020239872979055E+19</v>
      </c>
      <c r="J1357" s="16">
        <v>1</v>
      </c>
      <c r="K1357" s="16">
        <v>11</v>
      </c>
      <c r="L1357" s="16">
        <v>5</v>
      </c>
      <c r="M1357" s="16">
        <v>10000</v>
      </c>
      <c r="N1357" s="16">
        <v>10000</v>
      </c>
      <c r="O1357" s="16">
        <v>30</v>
      </c>
      <c r="P1357" s="16" t="b">
        <v>1</v>
      </c>
      <c r="Q1357" s="16">
        <v>0</v>
      </c>
      <c r="R1357" s="16" t="b">
        <v>0</v>
      </c>
      <c r="S1357" s="16">
        <v>101.000000000008</v>
      </c>
      <c r="T1357" s="16" t="s">
        <v>59</v>
      </c>
      <c r="U1357" s="18">
        <v>1452</v>
      </c>
      <c r="V1357" s="16">
        <v>2303</v>
      </c>
      <c r="W1357" s="22">
        <v>1.07</v>
      </c>
    </row>
    <row r="1358" spans="1:23" x14ac:dyDescent="0.3">
      <c r="A1358" s="19">
        <v>1356</v>
      </c>
      <c r="B1358" s="16" t="s">
        <v>56</v>
      </c>
      <c r="C1358" s="17" t="s">
        <v>134</v>
      </c>
      <c r="E1358" s="16">
        <f t="shared" si="282"/>
        <v>5128673328.9936838</v>
      </c>
      <c r="F1358" s="16">
        <v>5</v>
      </c>
      <c r="G1358" s="22">
        <f t="shared" si="283"/>
        <v>7.4552984799091129E+25</v>
      </c>
      <c r="H1358" s="22">
        <f t="shared" si="280"/>
        <v>5114878.2494923249</v>
      </c>
      <c r="I1358" s="22">
        <f t="shared" si="281"/>
        <v>1.1069781406083561E+19</v>
      </c>
      <c r="J1358" s="16">
        <v>1</v>
      </c>
      <c r="K1358" s="16">
        <v>11</v>
      </c>
      <c r="L1358" s="16">
        <v>5</v>
      </c>
      <c r="M1358" s="16">
        <v>10000</v>
      </c>
      <c r="N1358" s="16">
        <v>10000</v>
      </c>
      <c r="O1358" s="16">
        <v>30</v>
      </c>
      <c r="P1358" s="16" t="b">
        <v>1</v>
      </c>
      <c r="Q1358" s="16">
        <v>0</v>
      </c>
      <c r="R1358" s="16" t="b">
        <v>0</v>
      </c>
      <c r="S1358" s="16">
        <v>101.000000000008</v>
      </c>
      <c r="T1358" s="16" t="s">
        <v>59</v>
      </c>
      <c r="U1358" s="18">
        <v>1453</v>
      </c>
      <c r="V1358" s="16">
        <v>2305</v>
      </c>
      <c r="W1358" s="22">
        <v>1.07</v>
      </c>
    </row>
    <row r="1359" spans="1:23" x14ac:dyDescent="0.3">
      <c r="A1359" s="15">
        <v>1357</v>
      </c>
      <c r="B1359" s="16" t="s">
        <v>56</v>
      </c>
      <c r="C1359" s="17" t="s">
        <v>134</v>
      </c>
      <c r="E1359" s="12">
        <f t="shared" si="282"/>
        <v>5140407253.5764418</v>
      </c>
      <c r="F1359" s="16">
        <v>5</v>
      </c>
      <c r="G1359" s="22">
        <f t="shared" si="283"/>
        <v>7.5008337826627597E+25</v>
      </c>
      <c r="H1359" s="22">
        <f t="shared" si="280"/>
        <v>5122896.6718392046</v>
      </c>
      <c r="I1359" s="22">
        <f t="shared" si="281"/>
        <v>1.1119508885309366E+19</v>
      </c>
      <c r="J1359" s="16">
        <v>1</v>
      </c>
      <c r="K1359" s="16">
        <v>11</v>
      </c>
      <c r="L1359" s="16">
        <v>5</v>
      </c>
      <c r="M1359" s="16">
        <v>10000</v>
      </c>
      <c r="N1359" s="16">
        <v>10000</v>
      </c>
      <c r="O1359" s="16">
        <v>30</v>
      </c>
      <c r="P1359" s="16" t="b">
        <v>1</v>
      </c>
      <c r="Q1359" s="16">
        <v>0</v>
      </c>
      <c r="R1359" s="16" t="b">
        <v>0</v>
      </c>
      <c r="S1359" s="16">
        <v>101.000000000008</v>
      </c>
      <c r="T1359" s="16" t="s">
        <v>59</v>
      </c>
      <c r="U1359" s="18">
        <v>1454</v>
      </c>
      <c r="V1359" s="16">
        <v>2307</v>
      </c>
      <c r="W1359" s="22">
        <v>1.07</v>
      </c>
    </row>
    <row r="1360" spans="1:23" x14ac:dyDescent="0.3">
      <c r="A1360" s="19">
        <v>1358</v>
      </c>
      <c r="B1360" s="16" t="s">
        <v>56</v>
      </c>
      <c r="C1360" s="17" t="s">
        <v>134</v>
      </c>
      <c r="E1360" s="16">
        <f t="shared" si="282"/>
        <v>5152159350.8326616</v>
      </c>
      <c r="F1360" s="16">
        <v>5</v>
      </c>
      <c r="G1360" s="22">
        <f t="shared" si="283"/>
        <v>7.5466133537453441E+25</v>
      </c>
      <c r="H1360" s="22">
        <f t="shared" si="280"/>
        <v>5130921.7911783978</v>
      </c>
      <c r="I1360" s="22">
        <f t="shared" si="281"/>
        <v>1.1169422870775878E+19</v>
      </c>
      <c r="J1360" s="16">
        <v>1</v>
      </c>
      <c r="K1360" s="16">
        <v>11</v>
      </c>
      <c r="L1360" s="16">
        <v>5</v>
      </c>
      <c r="M1360" s="16">
        <v>10000</v>
      </c>
      <c r="N1360" s="16">
        <v>10000</v>
      </c>
      <c r="O1360" s="16">
        <v>30</v>
      </c>
      <c r="P1360" s="16" t="b">
        <v>1</v>
      </c>
      <c r="Q1360" s="16">
        <v>0</v>
      </c>
      <c r="R1360" s="16" t="b">
        <v>0</v>
      </c>
      <c r="S1360" s="16">
        <v>101.000000000008</v>
      </c>
      <c r="T1360" s="16" t="s">
        <v>59</v>
      </c>
      <c r="U1360" s="18">
        <v>1455</v>
      </c>
      <c r="V1360" s="16">
        <v>2309</v>
      </c>
      <c r="W1360" s="22">
        <v>1.07</v>
      </c>
    </row>
    <row r="1361" spans="1:23" x14ac:dyDescent="0.3">
      <c r="A1361" s="15">
        <v>1359</v>
      </c>
      <c r="B1361" s="16" t="s">
        <v>56</v>
      </c>
      <c r="C1361" s="17" t="s">
        <v>134</v>
      </c>
      <c r="E1361" s="12">
        <f t="shared" si="282"/>
        <v>5163929635.4938755</v>
      </c>
      <c r="F1361" s="16">
        <v>5</v>
      </c>
      <c r="G1361" s="22">
        <f t="shared" si="283"/>
        <v>7.5926383221810267E+25</v>
      </c>
      <c r="H1361" s="22">
        <f t="shared" si="280"/>
        <v>5138953.6082006171</v>
      </c>
      <c r="I1361" s="22">
        <f t="shared" si="281"/>
        <v>1.1219523923875271E+19</v>
      </c>
      <c r="J1361" s="16">
        <v>1</v>
      </c>
      <c r="K1361" s="16">
        <v>11</v>
      </c>
      <c r="L1361" s="16">
        <v>5</v>
      </c>
      <c r="M1361" s="16">
        <v>10000</v>
      </c>
      <c r="N1361" s="16">
        <v>10000</v>
      </c>
      <c r="O1361" s="16">
        <v>30</v>
      </c>
      <c r="P1361" s="16" t="b">
        <v>1</v>
      </c>
      <c r="Q1361" s="16">
        <v>0</v>
      </c>
      <c r="R1361" s="16" t="b">
        <v>0</v>
      </c>
      <c r="S1361" s="16">
        <v>101.000000000008</v>
      </c>
      <c r="T1361" s="16" t="s">
        <v>59</v>
      </c>
      <c r="U1361" s="18">
        <v>1456</v>
      </c>
      <c r="V1361" s="16">
        <v>2311</v>
      </c>
      <c r="W1361" s="22">
        <v>1.07</v>
      </c>
    </row>
    <row r="1362" spans="1:23" x14ac:dyDescent="0.3">
      <c r="A1362" s="19">
        <v>1360</v>
      </c>
      <c r="B1362" s="16" t="s">
        <v>56</v>
      </c>
      <c r="C1362" s="17" t="s">
        <v>134</v>
      </c>
      <c r="E1362" s="16">
        <f t="shared" si="282"/>
        <v>5175718122.2926941</v>
      </c>
      <c r="F1362" s="16">
        <v>5</v>
      </c>
      <c r="G1362" s="22">
        <f t="shared" si="283"/>
        <v>7.6389098213755415E+25</v>
      </c>
      <c r="H1362" s="22">
        <f t="shared" si="280"/>
        <v>5146992.1235961188</v>
      </c>
      <c r="I1362" s="22">
        <f t="shared" si="281"/>
        <v>1.1269812607274553E+19</v>
      </c>
      <c r="J1362" s="16">
        <v>1</v>
      </c>
      <c r="K1362" s="16">
        <v>11</v>
      </c>
      <c r="L1362" s="16">
        <v>5</v>
      </c>
      <c r="M1362" s="16">
        <v>10000</v>
      </c>
      <c r="N1362" s="16">
        <v>10000</v>
      </c>
      <c r="O1362" s="16">
        <v>30</v>
      </c>
      <c r="P1362" s="16" t="b">
        <v>1</v>
      </c>
      <c r="Q1362" s="16">
        <v>0</v>
      </c>
      <c r="R1362" s="16" t="b">
        <v>0</v>
      </c>
      <c r="S1362" s="16">
        <v>101.000000000008</v>
      </c>
      <c r="T1362" s="16" t="s">
        <v>59</v>
      </c>
      <c r="U1362" s="18">
        <v>1457</v>
      </c>
      <c r="V1362" s="16">
        <v>2313</v>
      </c>
      <c r="W1362" s="22">
        <v>1.07</v>
      </c>
    </row>
    <row r="1363" spans="1:23" x14ac:dyDescent="0.3">
      <c r="A1363" s="19">
        <v>1361</v>
      </c>
      <c r="B1363" s="16" t="s">
        <v>56</v>
      </c>
      <c r="C1363" s="17" t="s">
        <v>134</v>
      </c>
      <c r="E1363" s="16">
        <f t="shared" si="282"/>
        <v>5187524825.9628077</v>
      </c>
      <c r="F1363" s="16">
        <v>5</v>
      </c>
      <c r="G1363" s="22">
        <f>A1363^8.27+A1363^4+100*A1363+100</f>
        <v>8.2605068453801412E+25</v>
      </c>
      <c r="H1363" s="22">
        <f t="shared" si="280"/>
        <v>5155037.3380547455</v>
      </c>
      <c r="I1363" s="22">
        <f t="shared" si="281"/>
        <v>1.1320289484917244E+19</v>
      </c>
      <c r="J1363" s="16">
        <v>1</v>
      </c>
      <c r="K1363" s="16">
        <v>11</v>
      </c>
      <c r="L1363" s="16">
        <v>5</v>
      </c>
      <c r="M1363" s="16">
        <v>10000</v>
      </c>
      <c r="N1363" s="16">
        <v>10000</v>
      </c>
      <c r="O1363" s="16">
        <v>30</v>
      </c>
      <c r="P1363" s="16" t="b">
        <v>1</v>
      </c>
      <c r="Q1363" s="16">
        <v>0</v>
      </c>
      <c r="R1363" s="16" t="b">
        <v>0</v>
      </c>
      <c r="S1363" s="16">
        <v>101.000000000008</v>
      </c>
      <c r="T1363" s="16" t="s">
        <v>59</v>
      </c>
      <c r="U1363" s="18">
        <v>1458</v>
      </c>
      <c r="V1363" s="16">
        <v>2315</v>
      </c>
      <c r="W1363" s="22">
        <v>1.07</v>
      </c>
    </row>
    <row r="1364" spans="1:23" x14ac:dyDescent="0.3">
      <c r="A1364" s="15">
        <v>1362</v>
      </c>
      <c r="B1364" s="16" t="s">
        <v>56</v>
      </c>
      <c r="C1364" s="17" t="s">
        <v>134</v>
      </c>
      <c r="E1364" s="16">
        <f t="shared" si="282"/>
        <v>5199349761.2389765</v>
      </c>
      <c r="F1364" s="16">
        <v>5</v>
      </c>
      <c r="G1364" s="22">
        <f t="shared" ref="G1364:G1372" si="284">A1364^8.27+A1364^4+100*A1364+100</f>
        <v>8.3108353745601225E+25</v>
      </c>
      <c r="H1364" s="22">
        <f t="shared" si="280"/>
        <v>5163089.2522658734</v>
      </c>
      <c r="I1364" s="22">
        <f t="shared" si="281"/>
        <v>1.1370955122025456E+19</v>
      </c>
      <c r="J1364" s="16">
        <v>1</v>
      </c>
      <c r="K1364" s="16">
        <v>11</v>
      </c>
      <c r="L1364" s="16">
        <v>5</v>
      </c>
      <c r="M1364" s="16">
        <v>10000</v>
      </c>
      <c r="N1364" s="16">
        <v>10000</v>
      </c>
      <c r="O1364" s="16">
        <v>30</v>
      </c>
      <c r="P1364" s="16" t="b">
        <v>1</v>
      </c>
      <c r="Q1364" s="16">
        <v>0</v>
      </c>
      <c r="R1364" s="16" t="b">
        <v>0</v>
      </c>
      <c r="S1364" s="16">
        <v>101.000000000008</v>
      </c>
      <c r="T1364" s="16" t="s">
        <v>59</v>
      </c>
      <c r="U1364" s="18">
        <v>1459</v>
      </c>
      <c r="V1364" s="16">
        <v>2317</v>
      </c>
      <c r="W1364" s="22">
        <v>1.07</v>
      </c>
    </row>
    <row r="1365" spans="1:23" x14ac:dyDescent="0.3">
      <c r="A1365" s="19">
        <v>1363</v>
      </c>
      <c r="B1365" s="16" t="s">
        <v>56</v>
      </c>
      <c r="C1365" s="17" t="s">
        <v>134</v>
      </c>
      <c r="E1365" s="16">
        <f t="shared" si="282"/>
        <v>5211192942.8570814</v>
      </c>
      <c r="F1365" s="16">
        <v>5</v>
      </c>
      <c r="G1365" s="22">
        <f t="shared" si="284"/>
        <v>8.361433262453901E+25</v>
      </c>
      <c r="H1365" s="22">
        <f t="shared" si="280"/>
        <v>5171147.8669184679</v>
      </c>
      <c r="I1365" s="22">
        <f t="shared" si="281"/>
        <v>1.1421810085102066E+19</v>
      </c>
      <c r="J1365" s="16">
        <v>1</v>
      </c>
      <c r="K1365" s="16">
        <v>11</v>
      </c>
      <c r="L1365" s="16">
        <v>5</v>
      </c>
      <c r="M1365" s="16">
        <v>10000</v>
      </c>
      <c r="N1365" s="16">
        <v>10000</v>
      </c>
      <c r="O1365" s="16">
        <v>30</v>
      </c>
      <c r="P1365" s="16" t="b">
        <v>1</v>
      </c>
      <c r="Q1365" s="16">
        <v>0</v>
      </c>
      <c r="R1365" s="16" t="b">
        <v>0</v>
      </c>
      <c r="S1365" s="16">
        <v>101.000000000008</v>
      </c>
      <c r="T1365" s="16" t="s">
        <v>59</v>
      </c>
      <c r="U1365" s="18">
        <v>1460</v>
      </c>
      <c r="V1365" s="16">
        <v>2319</v>
      </c>
      <c r="W1365" s="22">
        <v>1.07</v>
      </c>
    </row>
    <row r="1366" spans="1:23" x14ac:dyDescent="0.3">
      <c r="A1366" s="15">
        <v>1364</v>
      </c>
      <c r="B1366" s="16" t="s">
        <v>56</v>
      </c>
      <c r="C1366" s="17" t="s">
        <v>134</v>
      </c>
      <c r="E1366" s="16">
        <f t="shared" si="282"/>
        <v>5223054385.5540552</v>
      </c>
      <c r="F1366" s="16">
        <v>5</v>
      </c>
      <c r="G1366" s="22">
        <f t="shared" si="284"/>
        <v>8.4123017514617188E+25</v>
      </c>
      <c r="H1366" s="22">
        <f t="shared" si="280"/>
        <v>5179213.1827010391</v>
      </c>
      <c r="I1366" s="22">
        <f t="shared" si="281"/>
        <v>1.1472854941932141E+19</v>
      </c>
      <c r="J1366" s="16">
        <v>1</v>
      </c>
      <c r="K1366" s="16">
        <v>11</v>
      </c>
      <c r="L1366" s="16">
        <v>5</v>
      </c>
      <c r="M1366" s="16">
        <v>10000</v>
      </c>
      <c r="N1366" s="16">
        <v>10000</v>
      </c>
      <c r="O1366" s="16">
        <v>30</v>
      </c>
      <c r="P1366" s="16" t="b">
        <v>1</v>
      </c>
      <c r="Q1366" s="16">
        <v>0</v>
      </c>
      <c r="R1366" s="16" t="b">
        <v>0</v>
      </c>
      <c r="S1366" s="16">
        <v>101.000000000008</v>
      </c>
      <c r="T1366" s="16" t="s">
        <v>59</v>
      </c>
      <c r="U1366" s="18">
        <v>1461</v>
      </c>
      <c r="V1366" s="16">
        <v>2321</v>
      </c>
      <c r="W1366" s="22">
        <v>1.07</v>
      </c>
    </row>
    <row r="1367" spans="1:23" x14ac:dyDescent="0.3">
      <c r="A1367" s="19">
        <v>1365</v>
      </c>
      <c r="B1367" s="16" t="s">
        <v>56</v>
      </c>
      <c r="C1367" s="17" t="s">
        <v>134</v>
      </c>
      <c r="E1367" s="16">
        <f t="shared" si="282"/>
        <v>5234934104.0679092</v>
      </c>
      <c r="F1367" s="16">
        <v>5</v>
      </c>
      <c r="G1367" s="22">
        <f t="shared" si="284"/>
        <v>8.4634420887967855E+25</v>
      </c>
      <c r="H1367" s="22">
        <f t="shared" si="280"/>
        <v>5187285.2003016807</v>
      </c>
      <c r="I1367" s="22">
        <f t="shared" si="281"/>
        <v>1.1524090261585617E+19</v>
      </c>
      <c r="J1367" s="16">
        <v>1</v>
      </c>
      <c r="K1367" s="16">
        <v>11</v>
      </c>
      <c r="L1367" s="16">
        <v>5</v>
      </c>
      <c r="M1367" s="16">
        <v>10000</v>
      </c>
      <c r="N1367" s="16">
        <v>10000</v>
      </c>
      <c r="O1367" s="16">
        <v>30</v>
      </c>
      <c r="P1367" s="16" t="b">
        <v>1</v>
      </c>
      <c r="Q1367" s="16">
        <v>0</v>
      </c>
      <c r="R1367" s="16" t="b">
        <v>0</v>
      </c>
      <c r="S1367" s="16">
        <v>101.000000000008</v>
      </c>
      <c r="T1367" s="16" t="s">
        <v>59</v>
      </c>
      <c r="U1367" s="18">
        <v>1462</v>
      </c>
      <c r="V1367" s="16">
        <v>2323</v>
      </c>
      <c r="W1367" s="22">
        <v>1.07</v>
      </c>
    </row>
    <row r="1368" spans="1:23" x14ac:dyDescent="0.3">
      <c r="A1368" s="19">
        <v>1366</v>
      </c>
      <c r="B1368" s="16" t="s">
        <v>56</v>
      </c>
      <c r="C1368" s="17" t="s">
        <v>134</v>
      </c>
      <c r="E1368" s="12">
        <f t="shared" si="282"/>
        <v>5246832113.1377659</v>
      </c>
      <c r="F1368" s="16">
        <v>5</v>
      </c>
      <c r="G1368" s="22">
        <f t="shared" si="284"/>
        <v>8.5148555265004949E+25</v>
      </c>
      <c r="H1368" s="22">
        <f t="shared" si="280"/>
        <v>5195363.920408058</v>
      </c>
      <c r="I1368" s="22">
        <f t="shared" si="281"/>
        <v>1.1575516614418561E+19</v>
      </c>
      <c r="J1368" s="16">
        <v>1</v>
      </c>
      <c r="K1368" s="16">
        <v>11</v>
      </c>
      <c r="L1368" s="16">
        <v>5</v>
      </c>
      <c r="M1368" s="16">
        <v>10000</v>
      </c>
      <c r="N1368" s="16">
        <v>10000</v>
      </c>
      <c r="O1368" s="16">
        <v>30</v>
      </c>
      <c r="P1368" s="16" t="b">
        <v>1</v>
      </c>
      <c r="Q1368" s="16">
        <v>0</v>
      </c>
      <c r="R1368" s="16" t="b">
        <v>0</v>
      </c>
      <c r="S1368" s="16">
        <v>101.000000000008</v>
      </c>
      <c r="T1368" s="16" t="s">
        <v>59</v>
      </c>
      <c r="U1368" s="18">
        <v>1463</v>
      </c>
      <c r="V1368" s="16">
        <v>2325</v>
      </c>
      <c r="W1368" s="22">
        <v>1.07</v>
      </c>
    </row>
    <row r="1369" spans="1:23" x14ac:dyDescent="0.3">
      <c r="A1369" s="15">
        <v>1367</v>
      </c>
      <c r="B1369" s="16" t="s">
        <v>56</v>
      </c>
      <c r="C1369" s="17" t="s">
        <v>134</v>
      </c>
      <c r="E1369" s="16">
        <f t="shared" si="282"/>
        <v>5258748427.5037689</v>
      </c>
      <c r="F1369" s="16">
        <v>5</v>
      </c>
      <c r="G1369" s="22">
        <f t="shared" si="284"/>
        <v>8.5665433214574453E+25</v>
      </c>
      <c r="H1369" s="22">
        <f t="shared" si="280"/>
        <v>5203449.3437073566</v>
      </c>
      <c r="I1369" s="22">
        <f t="shared" si="281"/>
        <v>1.1627134572075698E+19</v>
      </c>
      <c r="J1369" s="16">
        <v>1</v>
      </c>
      <c r="K1369" s="16">
        <v>11</v>
      </c>
      <c r="L1369" s="16">
        <v>5</v>
      </c>
      <c r="M1369" s="16">
        <v>10000</v>
      </c>
      <c r="N1369" s="16">
        <v>10000</v>
      </c>
      <c r="O1369" s="16">
        <v>30</v>
      </c>
      <c r="P1369" s="16" t="b">
        <v>1</v>
      </c>
      <c r="Q1369" s="16">
        <v>0</v>
      </c>
      <c r="R1369" s="16" t="b">
        <v>0</v>
      </c>
      <c r="S1369" s="16">
        <v>101.000000000008</v>
      </c>
      <c r="T1369" s="16" t="s">
        <v>59</v>
      </c>
      <c r="U1369" s="18">
        <v>1464</v>
      </c>
      <c r="V1369" s="16">
        <v>2327</v>
      </c>
      <c r="W1369" s="22">
        <v>1.07</v>
      </c>
    </row>
    <row r="1370" spans="1:23" x14ac:dyDescent="0.3">
      <c r="A1370" s="19">
        <v>1368</v>
      </c>
      <c r="B1370" s="16" t="s">
        <v>56</v>
      </c>
      <c r="C1370" s="17" t="s">
        <v>134</v>
      </c>
      <c r="E1370" s="12">
        <f t="shared" si="282"/>
        <v>5270683061.9072323</v>
      </c>
      <c r="F1370" s="16">
        <v>5</v>
      </c>
      <c r="G1370" s="22">
        <f t="shared" si="284"/>
        <v>8.6185067354105593E+25</v>
      </c>
      <c r="H1370" s="22">
        <f t="shared" si="280"/>
        <v>5211541.4708864056</v>
      </c>
      <c r="I1370" s="22">
        <f t="shared" si="281"/>
        <v>1.1678944707492002E+19</v>
      </c>
      <c r="J1370" s="16">
        <v>1</v>
      </c>
      <c r="K1370" s="16">
        <v>11</v>
      </c>
      <c r="L1370" s="16">
        <v>5</v>
      </c>
      <c r="M1370" s="16">
        <v>10000</v>
      </c>
      <c r="N1370" s="16">
        <v>10000</v>
      </c>
      <c r="O1370" s="16">
        <v>30</v>
      </c>
      <c r="P1370" s="16" t="b">
        <v>1</v>
      </c>
      <c r="Q1370" s="16">
        <v>0</v>
      </c>
      <c r="R1370" s="16" t="b">
        <v>0</v>
      </c>
      <c r="S1370" s="16">
        <v>101.000000000008</v>
      </c>
      <c r="T1370" s="16" t="s">
        <v>59</v>
      </c>
      <c r="U1370" s="18">
        <v>1465</v>
      </c>
      <c r="V1370" s="16">
        <v>2329</v>
      </c>
      <c r="W1370" s="22">
        <v>1.07</v>
      </c>
    </row>
    <row r="1371" spans="1:23" x14ac:dyDescent="0.3">
      <c r="A1371" s="15">
        <v>1369</v>
      </c>
      <c r="B1371" s="16" t="s">
        <v>56</v>
      </c>
      <c r="C1371" s="17" t="s">
        <v>134</v>
      </c>
      <c r="E1371" s="16">
        <f t="shared" si="282"/>
        <v>5282636031.0904589</v>
      </c>
      <c r="F1371" s="16">
        <v>5</v>
      </c>
      <c r="G1371" s="22">
        <f t="shared" si="284"/>
        <v>8.6707470349765252E+25</v>
      </c>
      <c r="H1371" s="22">
        <f t="shared" si="280"/>
        <v>5219640.302631543</v>
      </c>
      <c r="I1371" s="22">
        <f t="shared" si="281"/>
        <v>1.1730947594894721E+19</v>
      </c>
      <c r="J1371" s="16">
        <v>1</v>
      </c>
      <c r="K1371" s="16">
        <v>11</v>
      </c>
      <c r="L1371" s="16">
        <v>5</v>
      </c>
      <c r="M1371" s="16">
        <v>10000</v>
      </c>
      <c r="N1371" s="16">
        <v>10000</v>
      </c>
      <c r="O1371" s="16">
        <v>30</v>
      </c>
      <c r="P1371" s="16" t="b">
        <v>1</v>
      </c>
      <c r="Q1371" s="16">
        <v>0</v>
      </c>
      <c r="R1371" s="16" t="b">
        <v>0</v>
      </c>
      <c r="S1371" s="16">
        <v>101.000000000008</v>
      </c>
      <c r="T1371" s="16" t="s">
        <v>59</v>
      </c>
      <c r="U1371" s="18">
        <v>1466</v>
      </c>
      <c r="V1371" s="16">
        <v>2331</v>
      </c>
      <c r="W1371" s="22">
        <v>1.07</v>
      </c>
    </row>
    <row r="1372" spans="1:23" x14ac:dyDescent="0.3">
      <c r="A1372" s="19">
        <v>1370</v>
      </c>
      <c r="B1372" s="16" t="s">
        <v>56</v>
      </c>
      <c r="C1372" s="17" t="s">
        <v>134</v>
      </c>
      <c r="E1372" s="16">
        <f t="shared" si="282"/>
        <v>5294607349.7968817</v>
      </c>
      <c r="F1372" s="16">
        <v>5</v>
      </c>
      <c r="G1372" s="22">
        <f t="shared" si="284"/>
        <v>8.7232654916607022E+25</v>
      </c>
      <c r="H1372" s="22">
        <f t="shared" si="280"/>
        <v>5227745.8396286862</v>
      </c>
      <c r="I1372" s="22">
        <f t="shared" si="281"/>
        <v>1.1783143809805584E+19</v>
      </c>
      <c r="J1372" s="16">
        <v>1</v>
      </c>
      <c r="K1372" s="16">
        <v>11</v>
      </c>
      <c r="L1372" s="16">
        <v>5</v>
      </c>
      <c r="M1372" s="16">
        <v>10000</v>
      </c>
      <c r="N1372" s="16">
        <v>10000</v>
      </c>
      <c r="O1372" s="16">
        <v>30</v>
      </c>
      <c r="P1372" s="16" t="b">
        <v>1</v>
      </c>
      <c r="Q1372" s="16">
        <v>0</v>
      </c>
      <c r="R1372" s="16" t="b">
        <v>0</v>
      </c>
      <c r="S1372" s="16">
        <v>101.000000000008</v>
      </c>
      <c r="T1372" s="16" t="s">
        <v>59</v>
      </c>
      <c r="U1372" s="18">
        <v>1467</v>
      </c>
      <c r="V1372" s="16">
        <v>2333</v>
      </c>
      <c r="W1372" s="22">
        <v>1.07</v>
      </c>
    </row>
    <row r="1373" spans="1:23" x14ac:dyDescent="0.3">
      <c r="A1373" s="19">
        <v>1371</v>
      </c>
      <c r="B1373" s="16" t="s">
        <v>56</v>
      </c>
      <c r="C1373" s="17" t="s">
        <v>134</v>
      </c>
      <c r="E1373" s="16">
        <f t="shared" si="282"/>
        <v>5306597032.7709646</v>
      </c>
      <c r="F1373" s="16">
        <v>5</v>
      </c>
      <c r="G1373" s="22">
        <f>A1373^8.28+A1373^4+100*A1373+100</f>
        <v>9.4334407413476911E+25</v>
      </c>
      <c r="H1373" s="22">
        <f t="shared" si="280"/>
        <v>5235858.0825633304</v>
      </c>
      <c r="I1373" s="22">
        <f t="shared" si="281"/>
        <v>1.1835533929042389E+19</v>
      </c>
      <c r="J1373" s="16">
        <v>1</v>
      </c>
      <c r="K1373" s="16">
        <v>11</v>
      </c>
      <c r="L1373" s="16">
        <v>5</v>
      </c>
      <c r="M1373" s="16">
        <v>10000</v>
      </c>
      <c r="N1373" s="16">
        <v>10000</v>
      </c>
      <c r="O1373" s="16">
        <v>30</v>
      </c>
      <c r="P1373" s="16" t="b">
        <v>1</v>
      </c>
      <c r="Q1373" s="16">
        <v>0</v>
      </c>
      <c r="R1373" s="16" t="b">
        <v>0</v>
      </c>
      <c r="S1373" s="16">
        <v>101.000000000008</v>
      </c>
      <c r="T1373" s="16" t="s">
        <v>59</v>
      </c>
      <c r="U1373" s="18">
        <v>1468</v>
      </c>
      <c r="V1373" s="16">
        <v>2335</v>
      </c>
      <c r="W1373" s="22">
        <v>1.07</v>
      </c>
    </row>
    <row r="1374" spans="1:23" x14ac:dyDescent="0.3">
      <c r="A1374" s="15">
        <v>1372</v>
      </c>
      <c r="B1374" s="16" t="s">
        <v>56</v>
      </c>
      <c r="C1374" s="17" t="s">
        <v>134</v>
      </c>
      <c r="E1374" s="16">
        <f t="shared" si="282"/>
        <v>5318605094.7583103</v>
      </c>
      <c r="F1374" s="16">
        <v>5</v>
      </c>
      <c r="G1374" s="22">
        <f t="shared" ref="G1374:G1382" si="285">A1374^8.28+A1374^4+100*A1374+100</f>
        <v>9.49056443580386E+25</v>
      </c>
      <c r="H1374" s="22">
        <f t="shared" si="280"/>
        <v>5243977.0321205482</v>
      </c>
      <c r="I1374" s="22">
        <f t="shared" si="281"/>
        <v>1.1888118530721397E+19</v>
      </c>
      <c r="J1374" s="16">
        <v>1</v>
      </c>
      <c r="K1374" s="16">
        <v>11</v>
      </c>
      <c r="L1374" s="16">
        <v>5</v>
      </c>
      <c r="M1374" s="16">
        <v>10000</v>
      </c>
      <c r="N1374" s="16">
        <v>10000</v>
      </c>
      <c r="O1374" s="16">
        <v>30</v>
      </c>
      <c r="P1374" s="16" t="b">
        <v>1</v>
      </c>
      <c r="Q1374" s="16">
        <v>0</v>
      </c>
      <c r="R1374" s="16" t="b">
        <v>0</v>
      </c>
      <c r="S1374" s="16">
        <v>101.000000000008</v>
      </c>
      <c r="T1374" s="16" t="s">
        <v>59</v>
      </c>
      <c r="U1374" s="18">
        <v>1469</v>
      </c>
      <c r="V1374" s="16">
        <v>2337</v>
      </c>
      <c r="W1374" s="22">
        <v>1.07</v>
      </c>
    </row>
    <row r="1375" spans="1:23" x14ac:dyDescent="0.3">
      <c r="A1375" s="19">
        <v>1373</v>
      </c>
      <c r="B1375" s="16" t="s">
        <v>56</v>
      </c>
      <c r="C1375" s="17" t="s">
        <v>134</v>
      </c>
      <c r="E1375" s="16">
        <f t="shared" si="282"/>
        <v>5330631550.5055723</v>
      </c>
      <c r="F1375" s="16">
        <v>5</v>
      </c>
      <c r="G1375" s="22">
        <f t="shared" si="285"/>
        <v>9.547992041087492E+25</v>
      </c>
      <c r="H1375" s="22">
        <f t="shared" si="280"/>
        <v>5252102.6889849706</v>
      </c>
      <c r="I1375" s="22">
        <f t="shared" si="281"/>
        <v>1.1940898194258999E+19</v>
      </c>
      <c r="J1375" s="16">
        <v>1</v>
      </c>
      <c r="K1375" s="16">
        <v>11</v>
      </c>
      <c r="L1375" s="16">
        <v>5</v>
      </c>
      <c r="M1375" s="16">
        <v>10000</v>
      </c>
      <c r="N1375" s="16">
        <v>10000</v>
      </c>
      <c r="O1375" s="16">
        <v>30</v>
      </c>
      <c r="P1375" s="16" t="b">
        <v>1</v>
      </c>
      <c r="Q1375" s="16">
        <v>0</v>
      </c>
      <c r="R1375" s="16" t="b">
        <v>0</v>
      </c>
      <c r="S1375" s="16">
        <v>101.000000000008</v>
      </c>
      <c r="T1375" s="16" t="s">
        <v>59</v>
      </c>
      <c r="U1375" s="18">
        <v>1470</v>
      </c>
      <c r="V1375" s="16">
        <v>2339</v>
      </c>
      <c r="W1375" s="22">
        <v>1.07</v>
      </c>
    </row>
    <row r="1376" spans="1:23" x14ac:dyDescent="0.3">
      <c r="A1376" s="15">
        <v>1374</v>
      </c>
      <c r="B1376" s="16" t="s">
        <v>56</v>
      </c>
      <c r="C1376" s="17" t="s">
        <v>134</v>
      </c>
      <c r="E1376" s="16">
        <f t="shared" si="282"/>
        <v>5342676414.7604532</v>
      </c>
      <c r="F1376" s="16">
        <v>5</v>
      </c>
      <c r="G1376" s="22">
        <f t="shared" si="285"/>
        <v>9.6057249509562115E+25</v>
      </c>
      <c r="H1376" s="22">
        <f t="shared" si="280"/>
        <v>5260235.0538407937</v>
      </c>
      <c r="I1376" s="22">
        <f t="shared" si="281"/>
        <v>1.1993873500373625E+19</v>
      </c>
      <c r="J1376" s="16">
        <v>1</v>
      </c>
      <c r="K1376" s="16">
        <v>11</v>
      </c>
      <c r="L1376" s="16">
        <v>5</v>
      </c>
      <c r="M1376" s="16">
        <v>10000</v>
      </c>
      <c r="N1376" s="16">
        <v>10000</v>
      </c>
      <c r="O1376" s="16">
        <v>30</v>
      </c>
      <c r="P1376" s="16" t="b">
        <v>1</v>
      </c>
      <c r="Q1376" s="16">
        <v>0</v>
      </c>
      <c r="R1376" s="16" t="b">
        <v>0</v>
      </c>
      <c r="S1376" s="16">
        <v>101.000000000008</v>
      </c>
      <c r="T1376" s="16" t="s">
        <v>59</v>
      </c>
      <c r="U1376" s="18">
        <v>1471</v>
      </c>
      <c r="V1376" s="16">
        <v>2341</v>
      </c>
      <c r="W1376" s="22">
        <v>1.07</v>
      </c>
    </row>
    <row r="1377" spans="1:23" x14ac:dyDescent="0.3">
      <c r="A1377" s="19">
        <v>1375</v>
      </c>
      <c r="B1377" s="16" t="s">
        <v>56</v>
      </c>
      <c r="C1377" s="17" t="s">
        <v>134</v>
      </c>
      <c r="E1377" s="12">
        <f t="shared" si="282"/>
        <v>5354739702.2717323</v>
      </c>
      <c r="F1377" s="16">
        <v>5</v>
      </c>
      <c r="G1377" s="22">
        <f t="shared" si="285"/>
        <v>9.6637645645375564E+25</v>
      </c>
      <c r="H1377" s="22">
        <f t="shared" si="280"/>
        <v>5268374.1273718011</v>
      </c>
      <c r="I1377" s="22">
        <f t="shared" si="281"/>
        <v>1.2047045031088161E+19</v>
      </c>
      <c r="J1377" s="16">
        <v>1</v>
      </c>
      <c r="K1377" s="16">
        <v>11</v>
      </c>
      <c r="L1377" s="16">
        <v>5</v>
      </c>
      <c r="M1377" s="16">
        <v>10000</v>
      </c>
      <c r="N1377" s="16">
        <v>10000</v>
      </c>
      <c r="O1377" s="16">
        <v>30</v>
      </c>
      <c r="P1377" s="16" t="b">
        <v>1</v>
      </c>
      <c r="Q1377" s="16">
        <v>0</v>
      </c>
      <c r="R1377" s="16" t="b">
        <v>0</v>
      </c>
      <c r="S1377" s="16">
        <v>101.000000000008</v>
      </c>
      <c r="T1377" s="16" t="s">
        <v>59</v>
      </c>
      <c r="U1377" s="18">
        <v>1472</v>
      </c>
      <c r="V1377" s="16">
        <v>2343</v>
      </c>
      <c r="W1377" s="22">
        <v>1.07</v>
      </c>
    </row>
    <row r="1378" spans="1:23" x14ac:dyDescent="0.3">
      <c r="A1378" s="19">
        <v>1376</v>
      </c>
      <c r="B1378" s="16" t="s">
        <v>56</v>
      </c>
      <c r="C1378" s="17" t="s">
        <v>134</v>
      </c>
      <c r="E1378" s="16">
        <f t="shared" si="282"/>
        <v>5366821427.78932</v>
      </c>
      <c r="F1378" s="16">
        <v>5</v>
      </c>
      <c r="G1378" s="22">
        <f t="shared" si="285"/>
        <v>9.722112286346285E+25</v>
      </c>
      <c r="H1378" s="22">
        <f t="shared" si="280"/>
        <v>5276519.9102613395</v>
      </c>
      <c r="I1378" s="22">
        <f t="shared" si="281"/>
        <v>1.2100413369731451E+19</v>
      </c>
      <c r="J1378" s="16">
        <v>1</v>
      </c>
      <c r="K1378" s="16">
        <v>11</v>
      </c>
      <c r="L1378" s="16">
        <v>5</v>
      </c>
      <c r="M1378" s="16">
        <v>10000</v>
      </c>
      <c r="N1378" s="16">
        <v>10000</v>
      </c>
      <c r="O1378" s="16">
        <v>30</v>
      </c>
      <c r="P1378" s="16" t="b">
        <v>1</v>
      </c>
      <c r="Q1378" s="16">
        <v>0</v>
      </c>
      <c r="R1378" s="16" t="b">
        <v>0</v>
      </c>
      <c r="S1378" s="16">
        <v>101.000000000008</v>
      </c>
      <c r="T1378" s="16" t="s">
        <v>59</v>
      </c>
      <c r="U1378" s="18">
        <v>1473</v>
      </c>
      <c r="V1378" s="16">
        <v>2345</v>
      </c>
      <c r="W1378" s="22">
        <v>1.07</v>
      </c>
    </row>
    <row r="1379" spans="1:23" x14ac:dyDescent="0.3">
      <c r="A1379" s="15">
        <v>1377</v>
      </c>
      <c r="B1379" s="16" t="s">
        <v>56</v>
      </c>
      <c r="C1379" s="17" t="s">
        <v>134</v>
      </c>
      <c r="E1379" s="12">
        <f t="shared" si="282"/>
        <v>5378921606.0640974</v>
      </c>
      <c r="F1379" s="16">
        <v>5</v>
      </c>
      <c r="G1379" s="22">
        <f t="shared" si="285"/>
        <v>9.7807695263006556E+25</v>
      </c>
      <c r="H1379" s="22">
        <f t="shared" si="280"/>
        <v>5284672.4031923329</v>
      </c>
      <c r="I1379" s="22">
        <f t="shared" si="281"/>
        <v>1.215397910094038E+19</v>
      </c>
      <c r="J1379" s="16">
        <v>1</v>
      </c>
      <c r="K1379" s="16">
        <v>11</v>
      </c>
      <c r="L1379" s="16">
        <v>5</v>
      </c>
      <c r="M1379" s="16">
        <v>10000</v>
      </c>
      <c r="N1379" s="16">
        <v>10000</v>
      </c>
      <c r="O1379" s="16">
        <v>30</v>
      </c>
      <c r="P1379" s="16" t="b">
        <v>1</v>
      </c>
      <c r="Q1379" s="16">
        <v>0</v>
      </c>
      <c r="R1379" s="16" t="b">
        <v>0</v>
      </c>
      <c r="S1379" s="16">
        <v>101.000000000008</v>
      </c>
      <c r="T1379" s="16" t="s">
        <v>59</v>
      </c>
      <c r="U1379" s="18">
        <v>1474</v>
      </c>
      <c r="V1379" s="16">
        <v>2347</v>
      </c>
      <c r="W1379" s="22">
        <v>1.07</v>
      </c>
    </row>
    <row r="1380" spans="1:23" x14ac:dyDescent="0.3">
      <c r="A1380" s="19">
        <v>1378</v>
      </c>
      <c r="B1380" s="16" t="s">
        <v>56</v>
      </c>
      <c r="C1380" s="17" t="s">
        <v>134</v>
      </c>
      <c r="E1380" s="16">
        <f t="shared" si="282"/>
        <v>5391040251.8481598</v>
      </c>
      <c r="F1380" s="16">
        <v>5</v>
      </c>
      <c r="G1380" s="22">
        <f t="shared" si="285"/>
        <v>9.8397376997394968E+25</v>
      </c>
      <c r="H1380" s="22">
        <f t="shared" si="280"/>
        <v>5292831.6068472806</v>
      </c>
      <c r="I1380" s="22">
        <f t="shared" si="281"/>
        <v>1.2207742810662134E+19</v>
      </c>
      <c r="J1380" s="16">
        <v>1</v>
      </c>
      <c r="K1380" s="16">
        <v>11</v>
      </c>
      <c r="L1380" s="16">
        <v>5</v>
      </c>
      <c r="M1380" s="16">
        <v>10000</v>
      </c>
      <c r="N1380" s="16">
        <v>10000</v>
      </c>
      <c r="O1380" s="16">
        <v>30</v>
      </c>
      <c r="P1380" s="16" t="b">
        <v>1</v>
      </c>
      <c r="Q1380" s="16">
        <v>0</v>
      </c>
      <c r="R1380" s="16" t="b">
        <v>0</v>
      </c>
      <c r="S1380" s="16">
        <v>101.000000000008</v>
      </c>
      <c r="T1380" s="16" t="s">
        <v>59</v>
      </c>
      <c r="U1380" s="18">
        <v>1475</v>
      </c>
      <c r="V1380" s="16">
        <v>2349</v>
      </c>
      <c r="W1380" s="22">
        <v>1.07</v>
      </c>
    </row>
    <row r="1381" spans="1:23" x14ac:dyDescent="0.3">
      <c r="A1381" s="15">
        <v>1379</v>
      </c>
      <c r="B1381" s="16" t="s">
        <v>56</v>
      </c>
      <c r="C1381" s="17" t="s">
        <v>134</v>
      </c>
      <c r="E1381" s="16">
        <f t="shared" si="282"/>
        <v>5403177379.8945055</v>
      </c>
      <c r="F1381" s="16">
        <v>5</v>
      </c>
      <c r="G1381" s="22">
        <f t="shared" si="285"/>
        <v>9.8990182274390378E+25</v>
      </c>
      <c r="H1381" s="22">
        <f t="shared" si="280"/>
        <v>5300997.5219082311</v>
      </c>
      <c r="I1381" s="22">
        <f t="shared" si="281"/>
        <v>1.2261705086155887E+19</v>
      </c>
      <c r="J1381" s="16">
        <v>1</v>
      </c>
      <c r="K1381" s="16">
        <v>11</v>
      </c>
      <c r="L1381" s="16">
        <v>5</v>
      </c>
      <c r="M1381" s="16">
        <v>10000</v>
      </c>
      <c r="N1381" s="16">
        <v>10000</v>
      </c>
      <c r="O1381" s="16">
        <v>30</v>
      </c>
      <c r="P1381" s="16" t="b">
        <v>1</v>
      </c>
      <c r="Q1381" s="16">
        <v>0</v>
      </c>
      <c r="R1381" s="16" t="b">
        <v>0</v>
      </c>
      <c r="S1381" s="16">
        <v>101.000000000008</v>
      </c>
      <c r="T1381" s="16" t="s">
        <v>59</v>
      </c>
      <c r="U1381" s="18">
        <v>1476</v>
      </c>
      <c r="V1381" s="16">
        <v>2351</v>
      </c>
      <c r="W1381" s="22">
        <v>1.07</v>
      </c>
    </row>
    <row r="1382" spans="1:23" x14ac:dyDescent="0.3">
      <c r="A1382" s="19">
        <v>1380</v>
      </c>
      <c r="B1382" s="16" t="s">
        <v>56</v>
      </c>
      <c r="C1382" s="17" t="s">
        <v>134</v>
      </c>
      <c r="E1382" s="16">
        <f t="shared" si="282"/>
        <v>5415333004.9573536</v>
      </c>
      <c r="F1382" s="16">
        <v>5</v>
      </c>
      <c r="G1382" s="22">
        <f t="shared" si="285"/>
        <v>9.9586125356299313E+25</v>
      </c>
      <c r="H1382" s="22">
        <f t="shared" si="280"/>
        <v>5309170.1490568416</v>
      </c>
      <c r="I1382" s="22">
        <f t="shared" si="281"/>
        <v>1.2315866515994868E+19</v>
      </c>
      <c r="J1382" s="16">
        <v>1</v>
      </c>
      <c r="K1382" s="16">
        <v>11</v>
      </c>
      <c r="L1382" s="16">
        <v>5</v>
      </c>
      <c r="M1382" s="16">
        <v>10000</v>
      </c>
      <c r="N1382" s="16">
        <v>10000</v>
      </c>
      <c r="O1382" s="16">
        <v>30</v>
      </c>
      <c r="P1382" s="16" t="b">
        <v>1</v>
      </c>
      <c r="Q1382" s="16">
        <v>0</v>
      </c>
      <c r="R1382" s="16" t="b">
        <v>0</v>
      </c>
      <c r="S1382" s="16">
        <v>101.000000000008</v>
      </c>
      <c r="T1382" s="16" t="s">
        <v>59</v>
      </c>
      <c r="U1382" s="18">
        <v>1477</v>
      </c>
      <c r="V1382" s="16">
        <v>2353</v>
      </c>
      <c r="W1382" s="22">
        <v>1.07</v>
      </c>
    </row>
    <row r="1383" spans="1:23" x14ac:dyDescent="0.3">
      <c r="A1383" s="19">
        <v>1381</v>
      </c>
      <c r="B1383" s="16" t="s">
        <v>56</v>
      </c>
      <c r="C1383" s="17" t="s">
        <v>134</v>
      </c>
      <c r="E1383" s="16">
        <f t="shared" si="282"/>
        <v>5427507141.7918968</v>
      </c>
      <c r="F1383" s="16">
        <v>5</v>
      </c>
      <c r="G1383" s="22">
        <f>A1383^8.29+A1383^4+100*A1383+100</f>
        <v>1.0769749339175778E+26</v>
      </c>
      <c r="H1383" s="22">
        <f t="shared" si="280"/>
        <v>5317349.4889743449</v>
      </c>
      <c r="I1383" s="22">
        <f t="shared" si="281"/>
        <v>1.2370227690068421E+19</v>
      </c>
      <c r="J1383" s="16">
        <v>1</v>
      </c>
      <c r="K1383" s="16">
        <v>11</v>
      </c>
      <c r="L1383" s="16">
        <v>5</v>
      </c>
      <c r="M1383" s="16">
        <v>10000</v>
      </c>
      <c r="N1383" s="16">
        <v>10000</v>
      </c>
      <c r="O1383" s="16">
        <v>30</v>
      </c>
      <c r="P1383" s="16" t="b">
        <v>1</v>
      </c>
      <c r="Q1383" s="16">
        <v>0</v>
      </c>
      <c r="R1383" s="16" t="b">
        <v>0</v>
      </c>
      <c r="S1383" s="16">
        <v>101.000000000008</v>
      </c>
      <c r="T1383" s="16" t="s">
        <v>59</v>
      </c>
      <c r="U1383" s="18">
        <v>1478</v>
      </c>
      <c r="V1383" s="16">
        <v>2355</v>
      </c>
      <c r="W1383" s="22">
        <v>1.07</v>
      </c>
    </row>
    <row r="1384" spans="1:23" x14ac:dyDescent="0.3">
      <c r="A1384" s="15">
        <v>1382</v>
      </c>
      <c r="B1384" s="16" t="s">
        <v>56</v>
      </c>
      <c r="C1384" s="17" t="s">
        <v>134</v>
      </c>
      <c r="E1384" s="16">
        <f t="shared" si="282"/>
        <v>5439699805.1544437</v>
      </c>
      <c r="F1384" s="16">
        <v>5</v>
      </c>
      <c r="G1384" s="22">
        <f t="shared" ref="G1384:G1392" si="286">A1384^8.29+A1384^4+100*A1384+100</f>
        <v>1.0834569924441201E+26</v>
      </c>
      <c r="H1384" s="22">
        <f t="shared" si="280"/>
        <v>5325535.5423415015</v>
      </c>
      <c r="I1384" s="22">
        <f t="shared" si="281"/>
        <v>1.2424789199583803E+19</v>
      </c>
      <c r="J1384" s="16">
        <v>1</v>
      </c>
      <c r="K1384" s="16">
        <v>11</v>
      </c>
      <c r="L1384" s="16">
        <v>5</v>
      </c>
      <c r="M1384" s="16">
        <v>10000</v>
      </c>
      <c r="N1384" s="16">
        <v>10000</v>
      </c>
      <c r="O1384" s="16">
        <v>30</v>
      </c>
      <c r="P1384" s="16" t="b">
        <v>1</v>
      </c>
      <c r="Q1384" s="16">
        <v>0</v>
      </c>
      <c r="R1384" s="16" t="b">
        <v>0</v>
      </c>
      <c r="S1384" s="16">
        <v>101.000000000008</v>
      </c>
      <c r="T1384" s="16" t="s">
        <v>59</v>
      </c>
      <c r="U1384" s="18">
        <v>1479</v>
      </c>
      <c r="V1384" s="16">
        <v>2357</v>
      </c>
      <c r="W1384" s="22">
        <v>1.07</v>
      </c>
    </row>
    <row r="1385" spans="1:23" x14ac:dyDescent="0.3">
      <c r="A1385" s="19">
        <v>1383</v>
      </c>
      <c r="B1385" s="16" t="s">
        <v>56</v>
      </c>
      <c r="C1385" s="17" t="s">
        <v>134</v>
      </c>
      <c r="E1385" s="16">
        <f t="shared" si="282"/>
        <v>5451911009.8023415</v>
      </c>
      <c r="F1385" s="16">
        <v>5</v>
      </c>
      <c r="G1385" s="22">
        <f t="shared" si="286"/>
        <v>1.0899733339281453E+26</v>
      </c>
      <c r="H1385" s="22">
        <f t="shared" si="280"/>
        <v>5333728.3098387076</v>
      </c>
      <c r="I1385" s="22">
        <f t="shared" si="281"/>
        <v>1.2479551637068425E+19</v>
      </c>
      <c r="J1385" s="16">
        <v>1</v>
      </c>
      <c r="K1385" s="16">
        <v>11</v>
      </c>
      <c r="L1385" s="16">
        <v>5</v>
      </c>
      <c r="M1385" s="16">
        <v>10000</v>
      </c>
      <c r="N1385" s="16">
        <v>10000</v>
      </c>
      <c r="O1385" s="16">
        <v>30</v>
      </c>
      <c r="P1385" s="16" t="b">
        <v>1</v>
      </c>
      <c r="Q1385" s="16">
        <v>0</v>
      </c>
      <c r="R1385" s="16" t="b">
        <v>0</v>
      </c>
      <c r="S1385" s="16">
        <v>101.000000000008</v>
      </c>
      <c r="T1385" s="16" t="s">
        <v>59</v>
      </c>
      <c r="U1385" s="18">
        <v>1480</v>
      </c>
      <c r="V1385" s="16">
        <v>2359</v>
      </c>
      <c r="W1385" s="22">
        <v>1.07</v>
      </c>
    </row>
    <row r="1386" spans="1:23" x14ac:dyDescent="0.3">
      <c r="A1386" s="15">
        <v>1384</v>
      </c>
      <c r="B1386" s="16" t="s">
        <v>56</v>
      </c>
      <c r="C1386" s="17" t="s">
        <v>134</v>
      </c>
      <c r="E1386" s="12">
        <f t="shared" si="282"/>
        <v>5464140770.4940271</v>
      </c>
      <c r="F1386" s="16">
        <v>5</v>
      </c>
      <c r="G1386" s="22">
        <f t="shared" si="286"/>
        <v>1.0965241147031026E+26</v>
      </c>
      <c r="H1386" s="22">
        <f t="shared" si="280"/>
        <v>5341927.7921458837</v>
      </c>
      <c r="I1386" s="22">
        <f t="shared" si="281"/>
        <v>1.2534515596371487E+19</v>
      </c>
      <c r="J1386" s="16">
        <v>1</v>
      </c>
      <c r="K1386" s="16">
        <v>11</v>
      </c>
      <c r="L1386" s="16">
        <v>5</v>
      </c>
      <c r="M1386" s="16">
        <v>10000</v>
      </c>
      <c r="N1386" s="16">
        <v>10000</v>
      </c>
      <c r="O1386" s="16">
        <v>30</v>
      </c>
      <c r="P1386" s="16" t="b">
        <v>1</v>
      </c>
      <c r="Q1386" s="16">
        <v>0</v>
      </c>
      <c r="R1386" s="16" t="b">
        <v>0</v>
      </c>
      <c r="S1386" s="16">
        <v>101.000000000008</v>
      </c>
      <c r="T1386" s="16" t="s">
        <v>59</v>
      </c>
      <c r="U1386" s="18">
        <v>1481</v>
      </c>
      <c r="V1386" s="16">
        <v>2361</v>
      </c>
      <c r="W1386" s="22">
        <v>1.07</v>
      </c>
    </row>
    <row r="1387" spans="1:23" x14ac:dyDescent="0.3">
      <c r="A1387" s="19">
        <v>1385</v>
      </c>
      <c r="B1387" s="16" t="s">
        <v>56</v>
      </c>
      <c r="C1387" s="17" t="s">
        <v>134</v>
      </c>
      <c r="E1387" s="16">
        <f t="shared" si="282"/>
        <v>5476389101.9890089</v>
      </c>
      <c r="F1387" s="16">
        <v>5</v>
      </c>
      <c r="G1387" s="22">
        <f t="shared" si="286"/>
        <v>1.1031094917015991E+26</v>
      </c>
      <c r="H1387" s="22">
        <f t="shared" si="280"/>
        <v>5350133.9899425842</v>
      </c>
      <c r="I1387" s="22">
        <f t="shared" si="281"/>
        <v>1.2589681672666661E+19</v>
      </c>
      <c r="J1387" s="16">
        <v>1</v>
      </c>
      <c r="K1387" s="16">
        <v>11</v>
      </c>
      <c r="L1387" s="16">
        <v>5</v>
      </c>
      <c r="M1387" s="16">
        <v>10000</v>
      </c>
      <c r="N1387" s="16">
        <v>10000</v>
      </c>
      <c r="O1387" s="16">
        <v>30</v>
      </c>
      <c r="P1387" s="16" t="b">
        <v>1</v>
      </c>
      <c r="Q1387" s="16">
        <v>0</v>
      </c>
      <c r="R1387" s="16" t="b">
        <v>0</v>
      </c>
      <c r="S1387" s="16">
        <v>101.000000000008</v>
      </c>
      <c r="T1387" s="16" t="s">
        <v>59</v>
      </c>
      <c r="U1387" s="18">
        <v>1482</v>
      </c>
      <c r="V1387" s="16">
        <v>2363</v>
      </c>
      <c r="W1387" s="22">
        <v>1.07</v>
      </c>
    </row>
    <row r="1388" spans="1:23" x14ac:dyDescent="0.3">
      <c r="A1388" s="19">
        <v>1386</v>
      </c>
      <c r="B1388" s="16" t="s">
        <v>56</v>
      </c>
      <c r="C1388" s="17" t="s">
        <v>134</v>
      </c>
      <c r="E1388" s="12">
        <f t="shared" si="282"/>
        <v>5488656019.0478401</v>
      </c>
      <c r="F1388" s="16">
        <v>5</v>
      </c>
      <c r="G1388" s="22">
        <f t="shared" si="286"/>
        <v>1.1097296224571792E+26</v>
      </c>
      <c r="H1388" s="22">
        <f t="shared" si="280"/>
        <v>5358346.9039078932</v>
      </c>
      <c r="I1388" s="22">
        <f t="shared" si="281"/>
        <v>1.2645050462452945E+19</v>
      </c>
      <c r="J1388" s="16">
        <v>1</v>
      </c>
      <c r="K1388" s="16">
        <v>11</v>
      </c>
      <c r="L1388" s="16">
        <v>5</v>
      </c>
      <c r="M1388" s="16">
        <v>10000</v>
      </c>
      <c r="N1388" s="16">
        <v>10000</v>
      </c>
      <c r="O1388" s="16">
        <v>30</v>
      </c>
      <c r="P1388" s="16" t="b">
        <v>1</v>
      </c>
      <c r="Q1388" s="16">
        <v>0</v>
      </c>
      <c r="R1388" s="16" t="b">
        <v>0</v>
      </c>
      <c r="S1388" s="16">
        <v>101.000000000008</v>
      </c>
      <c r="T1388" s="16" t="s">
        <v>59</v>
      </c>
      <c r="U1388" s="18">
        <v>1483</v>
      </c>
      <c r="V1388" s="16">
        <v>2365</v>
      </c>
      <c r="W1388" s="22">
        <v>1.07</v>
      </c>
    </row>
    <row r="1389" spans="1:23" x14ac:dyDescent="0.3">
      <c r="A1389" s="15">
        <v>1387</v>
      </c>
      <c r="B1389" s="16" t="s">
        <v>56</v>
      </c>
      <c r="C1389" s="17" t="s">
        <v>134</v>
      </c>
      <c r="E1389" s="16">
        <f t="shared" si="282"/>
        <v>5500941536.4321556</v>
      </c>
      <c r="F1389" s="16">
        <v>5</v>
      </c>
      <c r="G1389" s="22">
        <f t="shared" si="286"/>
        <v>1.1163846651062703E+26</v>
      </c>
      <c r="H1389" s="22">
        <f t="shared" si="280"/>
        <v>5366566.5347204898</v>
      </c>
      <c r="I1389" s="22">
        <f t="shared" si="281"/>
        <v>1.2700622563557868E+19</v>
      </c>
      <c r="J1389" s="16">
        <v>1</v>
      </c>
      <c r="K1389" s="16">
        <v>11</v>
      </c>
      <c r="L1389" s="16">
        <v>5</v>
      </c>
      <c r="M1389" s="16">
        <v>10000</v>
      </c>
      <c r="N1389" s="16">
        <v>10000</v>
      </c>
      <c r="O1389" s="16">
        <v>30</v>
      </c>
      <c r="P1389" s="16" t="b">
        <v>1</v>
      </c>
      <c r="Q1389" s="16">
        <v>0</v>
      </c>
      <c r="R1389" s="16" t="b">
        <v>0</v>
      </c>
      <c r="S1389" s="16">
        <v>101.000000000008</v>
      </c>
      <c r="T1389" s="16" t="s">
        <v>59</v>
      </c>
      <c r="U1389" s="18">
        <v>1484</v>
      </c>
      <c r="V1389" s="16">
        <v>2367</v>
      </c>
      <c r="W1389" s="22">
        <v>1.07</v>
      </c>
    </row>
    <row r="1390" spans="1:23" x14ac:dyDescent="0.3">
      <c r="A1390" s="19">
        <v>1388</v>
      </c>
      <c r="B1390" s="16" t="s">
        <v>56</v>
      </c>
      <c r="C1390" s="17" t="s">
        <v>134</v>
      </c>
      <c r="E1390" s="16">
        <f t="shared" si="282"/>
        <v>5513245668.9046698</v>
      </c>
      <c r="F1390" s="16">
        <v>5</v>
      </c>
      <c r="G1390" s="22">
        <f t="shared" si="286"/>
        <v>1.1230747783900034E+26</v>
      </c>
      <c r="H1390" s="22">
        <f t="shared" si="280"/>
        <v>5374792.8830586448</v>
      </c>
      <c r="I1390" s="22">
        <f t="shared" si="281"/>
        <v>1.27563985751388E+19</v>
      </c>
      <c r="J1390" s="16">
        <v>1</v>
      </c>
      <c r="K1390" s="16">
        <v>11</v>
      </c>
      <c r="L1390" s="16">
        <v>5</v>
      </c>
      <c r="M1390" s="16">
        <v>10000</v>
      </c>
      <c r="N1390" s="16">
        <v>10000</v>
      </c>
      <c r="O1390" s="16">
        <v>30</v>
      </c>
      <c r="P1390" s="16" t="b">
        <v>1</v>
      </c>
      <c r="Q1390" s="16">
        <v>0</v>
      </c>
      <c r="R1390" s="16" t="b">
        <v>0</v>
      </c>
      <c r="S1390" s="16">
        <v>101.000000000008</v>
      </c>
      <c r="T1390" s="16" t="s">
        <v>59</v>
      </c>
      <c r="U1390" s="18">
        <v>1485</v>
      </c>
      <c r="V1390" s="16">
        <v>2369</v>
      </c>
      <c r="W1390" s="22">
        <v>1.07</v>
      </c>
    </row>
    <row r="1391" spans="1:23" x14ac:dyDescent="0.3">
      <c r="A1391" s="15">
        <v>1389</v>
      </c>
      <c r="B1391" s="16" t="s">
        <v>56</v>
      </c>
      <c r="C1391" s="17" t="s">
        <v>134</v>
      </c>
      <c r="E1391" s="16">
        <f t="shared" si="282"/>
        <v>5525568431.2291164</v>
      </c>
      <c r="F1391" s="16">
        <v>5</v>
      </c>
      <c r="G1391" s="22">
        <f t="shared" si="286"/>
        <v>1.129800121656113E+26</v>
      </c>
      <c r="H1391" s="22">
        <f t="shared" si="280"/>
        <v>5383025.9496001853</v>
      </c>
      <c r="I1391" s="22">
        <f t="shared" si="281"/>
        <v>1.2812379097685012E+19</v>
      </c>
      <c r="J1391" s="16">
        <v>1</v>
      </c>
      <c r="K1391" s="16">
        <v>11</v>
      </c>
      <c r="L1391" s="16">
        <v>5</v>
      </c>
      <c r="M1391" s="16">
        <v>10000</v>
      </c>
      <c r="N1391" s="16">
        <v>10000</v>
      </c>
      <c r="O1391" s="16">
        <v>30</v>
      </c>
      <c r="P1391" s="16" t="b">
        <v>1</v>
      </c>
      <c r="Q1391" s="16">
        <v>0</v>
      </c>
      <c r="R1391" s="16" t="b">
        <v>0</v>
      </c>
      <c r="S1391" s="16">
        <v>101.000000000008</v>
      </c>
      <c r="T1391" s="16" t="s">
        <v>59</v>
      </c>
      <c r="U1391" s="18">
        <v>1486</v>
      </c>
      <c r="V1391" s="16">
        <v>2371</v>
      </c>
      <c r="W1391" s="22">
        <v>1.07</v>
      </c>
    </row>
    <row r="1392" spans="1:23" x14ac:dyDescent="0.3">
      <c r="A1392" s="19">
        <v>1390</v>
      </c>
      <c r="B1392" s="16" t="s">
        <v>56</v>
      </c>
      <c r="C1392" s="17" t="s">
        <v>134</v>
      </c>
      <c r="E1392" s="16">
        <f t="shared" si="282"/>
        <v>5537909838.1703024</v>
      </c>
      <c r="F1392" s="16">
        <v>5</v>
      </c>
      <c r="G1392" s="22">
        <f t="shared" si="286"/>
        <v>1.1365608548607732E+26</v>
      </c>
      <c r="H1392" s="22">
        <f t="shared" si="280"/>
        <v>5391265.7350225206</v>
      </c>
      <c r="I1392" s="22">
        <f t="shared" si="281"/>
        <v>1.2868564733019613E+19</v>
      </c>
      <c r="J1392" s="16">
        <v>1</v>
      </c>
      <c r="K1392" s="16">
        <v>11</v>
      </c>
      <c r="L1392" s="16">
        <v>5</v>
      </c>
      <c r="M1392" s="16">
        <v>10000</v>
      </c>
      <c r="N1392" s="16">
        <v>10000</v>
      </c>
      <c r="O1392" s="16">
        <v>30</v>
      </c>
      <c r="P1392" s="16" t="b">
        <v>1</v>
      </c>
      <c r="Q1392" s="16">
        <v>0</v>
      </c>
      <c r="R1392" s="16" t="b">
        <v>0</v>
      </c>
      <c r="S1392" s="16">
        <v>101.000000000008</v>
      </c>
      <c r="T1392" s="16" t="s">
        <v>59</v>
      </c>
      <c r="U1392" s="18">
        <v>1487</v>
      </c>
      <c r="V1392" s="16">
        <v>2373</v>
      </c>
      <c r="W1392" s="22">
        <v>1.07</v>
      </c>
    </row>
    <row r="1393" spans="1:23" x14ac:dyDescent="0.3">
      <c r="A1393" s="19">
        <v>1391</v>
      </c>
      <c r="B1393" s="16" t="s">
        <v>56</v>
      </c>
      <c r="C1393" s="17" t="s">
        <v>134</v>
      </c>
      <c r="E1393" s="16">
        <f t="shared" si="282"/>
        <v>5550269904.4941692</v>
      </c>
      <c r="F1393" s="16">
        <v>5</v>
      </c>
      <c r="G1393" s="22">
        <f>A1393^8.3+A1393^4+100*A1393+100</f>
        <v>1.2291791330876753E+26</v>
      </c>
      <c r="H1393" s="22">
        <f t="shared" si="280"/>
        <v>5399512.2400026787</v>
      </c>
      <c r="I1393" s="22">
        <f t="shared" si="281"/>
        <v>1.2924956084302055E+19</v>
      </c>
      <c r="J1393" s="16">
        <v>1</v>
      </c>
      <c r="K1393" s="16">
        <v>11</v>
      </c>
      <c r="L1393" s="16">
        <v>5</v>
      </c>
      <c r="M1393" s="16">
        <v>10000</v>
      </c>
      <c r="N1393" s="16">
        <v>10000</v>
      </c>
      <c r="O1393" s="16">
        <v>30</v>
      </c>
      <c r="P1393" s="16" t="b">
        <v>1</v>
      </c>
      <c r="Q1393" s="16">
        <v>0</v>
      </c>
      <c r="R1393" s="16" t="b">
        <v>0</v>
      </c>
      <c r="S1393" s="16">
        <v>101.000000000008</v>
      </c>
      <c r="T1393" s="16" t="s">
        <v>59</v>
      </c>
      <c r="U1393" s="18">
        <v>1488</v>
      </c>
      <c r="V1393" s="16">
        <v>2375</v>
      </c>
      <c r="W1393" s="22">
        <v>1.07</v>
      </c>
    </row>
    <row r="1394" spans="1:23" x14ac:dyDescent="0.3">
      <c r="A1394" s="15">
        <v>1392</v>
      </c>
      <c r="B1394" s="16" t="s">
        <v>56</v>
      </c>
      <c r="C1394" s="17" t="s">
        <v>134</v>
      </c>
      <c r="E1394" s="16">
        <f t="shared" si="282"/>
        <v>5562648644.9676285</v>
      </c>
      <c r="F1394" s="16">
        <v>5</v>
      </c>
      <c r="G1394" s="22">
        <f>A1394^8.31+A1394^4+100*A1394+100</f>
        <v>1.3293582805752495E+26</v>
      </c>
      <c r="H1394" s="22">
        <f t="shared" si="280"/>
        <v>5407765.4652172243</v>
      </c>
      <c r="I1394" s="22">
        <f t="shared" si="281"/>
        <v>1.2981553756029549E+19</v>
      </c>
      <c r="J1394" s="16">
        <v>1</v>
      </c>
      <c r="K1394" s="16">
        <v>11</v>
      </c>
      <c r="L1394" s="16">
        <v>5</v>
      </c>
      <c r="M1394" s="16">
        <v>10000</v>
      </c>
      <c r="N1394" s="16">
        <v>10000</v>
      </c>
      <c r="O1394" s="16">
        <v>30</v>
      </c>
      <c r="P1394" s="16" t="b">
        <v>1</v>
      </c>
      <c r="Q1394" s="16">
        <v>0</v>
      </c>
      <c r="R1394" s="16" t="b">
        <v>0</v>
      </c>
      <c r="S1394" s="16">
        <v>101.000000000008</v>
      </c>
      <c r="T1394" s="16" t="s">
        <v>59</v>
      </c>
      <c r="U1394" s="18">
        <v>1489</v>
      </c>
      <c r="V1394" s="16">
        <v>2377</v>
      </c>
      <c r="W1394" s="22">
        <v>1.07</v>
      </c>
    </row>
    <row r="1395" spans="1:23" x14ac:dyDescent="0.3">
      <c r="A1395" s="19">
        <v>1393</v>
      </c>
      <c r="B1395" s="16" t="s">
        <v>56</v>
      </c>
      <c r="C1395" s="17" t="s">
        <v>134</v>
      </c>
      <c r="E1395" s="12">
        <f t="shared" si="282"/>
        <v>5575046074.3586655</v>
      </c>
      <c r="F1395" s="16">
        <v>5</v>
      </c>
      <c r="G1395" s="22">
        <f>A1395^8.32+A1395^4+100*A1395+100</f>
        <v>1.4377166048931484E+26</v>
      </c>
      <c r="H1395" s="22">
        <f t="shared" si="280"/>
        <v>5416025.4113423107</v>
      </c>
      <c r="I1395" s="22">
        <f t="shared" si="281"/>
        <v>1.3038358354039116E+19</v>
      </c>
      <c r="J1395" s="16">
        <v>1</v>
      </c>
      <c r="K1395" s="16">
        <v>11</v>
      </c>
      <c r="L1395" s="16">
        <v>5</v>
      </c>
      <c r="M1395" s="16">
        <v>10000</v>
      </c>
      <c r="N1395" s="16">
        <v>10000</v>
      </c>
      <c r="O1395" s="16">
        <v>30</v>
      </c>
      <c r="P1395" s="16" t="b">
        <v>1</v>
      </c>
      <c r="Q1395" s="16">
        <v>0</v>
      </c>
      <c r="R1395" s="16" t="b">
        <v>0</v>
      </c>
      <c r="S1395" s="16">
        <v>101.000000000008</v>
      </c>
      <c r="T1395" s="16" t="s">
        <v>59</v>
      </c>
      <c r="U1395" s="18">
        <v>1490</v>
      </c>
      <c r="V1395" s="16">
        <v>2379</v>
      </c>
      <c r="W1395" s="22">
        <v>1.07</v>
      </c>
    </row>
    <row r="1396" spans="1:23" x14ac:dyDescent="0.3">
      <c r="A1396" s="15">
        <v>1394</v>
      </c>
      <c r="B1396" s="16" t="s">
        <v>56</v>
      </c>
      <c r="C1396" s="17" t="s">
        <v>134</v>
      </c>
      <c r="E1396" s="16">
        <f t="shared" si="282"/>
        <v>5587462207.4364319</v>
      </c>
      <c r="F1396" s="16">
        <v>5</v>
      </c>
      <c r="G1396" s="22">
        <f>A1396^8.33+A1396^4+100*A1396+100</f>
        <v>1.5549230639603262E+26</v>
      </c>
      <c r="H1396" s="22">
        <f t="shared" si="280"/>
        <v>5424292.0790537056</v>
      </c>
      <c r="I1396" s="22">
        <f t="shared" si="281"/>
        <v>1.3095370485510283E+19</v>
      </c>
      <c r="J1396" s="16">
        <v>1</v>
      </c>
      <c r="K1396" s="16">
        <v>11</v>
      </c>
      <c r="L1396" s="16">
        <v>5</v>
      </c>
      <c r="M1396" s="16">
        <v>10000</v>
      </c>
      <c r="N1396" s="16">
        <v>10000</v>
      </c>
      <c r="O1396" s="16">
        <v>30</v>
      </c>
      <c r="P1396" s="16" t="b">
        <v>1</v>
      </c>
      <c r="Q1396" s="16">
        <v>0</v>
      </c>
      <c r="R1396" s="16" t="b">
        <v>0</v>
      </c>
      <c r="S1396" s="16">
        <v>101.000000000008</v>
      </c>
      <c r="T1396" s="16" t="s">
        <v>59</v>
      </c>
      <c r="U1396" s="18">
        <v>1491</v>
      </c>
      <c r="V1396" s="16">
        <v>2381</v>
      </c>
      <c r="W1396" s="22">
        <v>1.07</v>
      </c>
    </row>
    <row r="1397" spans="1:23" x14ac:dyDescent="0.3">
      <c r="A1397" s="19">
        <v>1395</v>
      </c>
      <c r="B1397" s="16" t="s">
        <v>56</v>
      </c>
      <c r="C1397" s="17" t="s">
        <v>134</v>
      </c>
      <c r="E1397" s="12">
        <f t="shared" si="282"/>
        <v>5599897058.9709682</v>
      </c>
      <c r="F1397" s="16">
        <v>5</v>
      </c>
      <c r="G1397" s="22">
        <f>A1397^8.34+A1397^4+100*A1397+100</f>
        <v>1.6817014222123642E+26</v>
      </c>
      <c r="H1397" s="22">
        <f t="shared" si="280"/>
        <v>5432565.4690267164</v>
      </c>
      <c r="I1397" s="22">
        <f t="shared" si="281"/>
        <v>1.315259075896586E+19</v>
      </c>
      <c r="J1397" s="16">
        <v>1</v>
      </c>
      <c r="K1397" s="16">
        <v>11</v>
      </c>
      <c r="L1397" s="16">
        <v>5</v>
      </c>
      <c r="M1397" s="16">
        <v>10000</v>
      </c>
      <c r="N1397" s="16">
        <v>10000</v>
      </c>
      <c r="O1397" s="16">
        <v>30</v>
      </c>
      <c r="P1397" s="16" t="b">
        <v>1</v>
      </c>
      <c r="Q1397" s="16">
        <v>0</v>
      </c>
      <c r="R1397" s="16" t="b">
        <v>0</v>
      </c>
      <c r="S1397" s="16">
        <v>101.000000000008</v>
      </c>
      <c r="T1397" s="16" t="s">
        <v>59</v>
      </c>
      <c r="U1397" s="18">
        <v>1492</v>
      </c>
      <c r="V1397" s="16">
        <v>2383</v>
      </c>
      <c r="W1397" s="22">
        <v>1.07</v>
      </c>
    </row>
    <row r="1398" spans="1:23" x14ac:dyDescent="0.3">
      <c r="A1398" s="19">
        <v>1396</v>
      </c>
      <c r="B1398" s="16" t="s">
        <v>56</v>
      </c>
      <c r="C1398" s="17" t="s">
        <v>134</v>
      </c>
      <c r="E1398" s="16">
        <f t="shared" si="282"/>
        <v>5612350643.7335262</v>
      </c>
      <c r="F1398" s="16">
        <v>5</v>
      </c>
      <c r="G1398" s="22">
        <f>A1398^8.35+A1398^4+100*A1398+100</f>
        <v>1.8188347483740002E+26</v>
      </c>
      <c r="H1398" s="22">
        <f t="shared" si="280"/>
        <v>5440845.5819362663</v>
      </c>
      <c r="I1398" s="22">
        <f t="shared" si="281"/>
        <v>1.3210019784275378E+19</v>
      </c>
      <c r="J1398" s="16">
        <v>1</v>
      </c>
      <c r="K1398" s="16">
        <v>11</v>
      </c>
      <c r="L1398" s="16">
        <v>5</v>
      </c>
      <c r="M1398" s="16">
        <v>10000</v>
      </c>
      <c r="N1398" s="16">
        <v>10000</v>
      </c>
      <c r="O1398" s="16">
        <v>30</v>
      </c>
      <c r="P1398" s="16" t="b">
        <v>1</v>
      </c>
      <c r="Q1398" s="16">
        <v>0</v>
      </c>
      <c r="R1398" s="16" t="b">
        <v>0</v>
      </c>
      <c r="S1398" s="16">
        <v>101.000000000008</v>
      </c>
      <c r="T1398" s="16" t="s">
        <v>59</v>
      </c>
      <c r="U1398" s="18">
        <v>1493</v>
      </c>
      <c r="V1398" s="16">
        <v>2385</v>
      </c>
      <c r="W1398" s="22">
        <v>1.07</v>
      </c>
    </row>
    <row r="1399" spans="1:23" x14ac:dyDescent="0.3">
      <c r="A1399" s="15">
        <v>1397</v>
      </c>
      <c r="B1399" s="16" t="s">
        <v>56</v>
      </c>
      <c r="C1399" s="17" t="s">
        <v>134</v>
      </c>
      <c r="E1399" s="16">
        <f t="shared" si="282"/>
        <v>5624822976.4963446</v>
      </c>
      <c r="F1399" s="16">
        <v>5</v>
      </c>
      <c r="G1399" s="22">
        <f>A1399^8.36+A1399^4+100*A1399+100</f>
        <v>1.9671702829599916E+26</v>
      </c>
      <c r="H1399" s="22">
        <f t="shared" si="280"/>
        <v>5449132.4184568403</v>
      </c>
      <c r="I1399" s="22">
        <f t="shared" si="281"/>
        <v>1.326765817265587E+19</v>
      </c>
      <c r="J1399" s="16">
        <v>1</v>
      </c>
      <c r="K1399" s="16">
        <v>11</v>
      </c>
      <c r="L1399" s="16">
        <v>5</v>
      </c>
      <c r="M1399" s="16">
        <v>10000</v>
      </c>
      <c r="N1399" s="16">
        <v>10000</v>
      </c>
      <c r="O1399" s="16">
        <v>30</v>
      </c>
      <c r="P1399" s="16" t="b">
        <v>1</v>
      </c>
      <c r="Q1399" s="16">
        <v>0</v>
      </c>
      <c r="R1399" s="16" t="b">
        <v>0</v>
      </c>
      <c r="S1399" s="16">
        <v>101.000000000008</v>
      </c>
      <c r="T1399" s="16" t="s">
        <v>59</v>
      </c>
      <c r="U1399" s="18">
        <v>1494</v>
      </c>
      <c r="V1399" s="16">
        <v>2387</v>
      </c>
      <c r="W1399" s="22">
        <v>1.07</v>
      </c>
    </row>
    <row r="1400" spans="1:23" x14ac:dyDescent="0.3">
      <c r="A1400" s="19">
        <v>1398</v>
      </c>
      <c r="B1400" s="16" t="s">
        <v>56</v>
      </c>
      <c r="C1400" s="17" t="s">
        <v>134</v>
      </c>
      <c r="E1400" s="16">
        <f t="shared" si="282"/>
        <v>5637314072.0327091</v>
      </c>
      <c r="F1400" s="16">
        <v>5</v>
      </c>
      <c r="G1400" s="22">
        <f>A1400^8.37+A1400^4+100*A1400+100</f>
        <v>2.1276247059464156E+26</v>
      </c>
      <c r="H1400" s="22">
        <f t="shared" si="280"/>
        <v>5457425.9792625271</v>
      </c>
      <c r="I1400" s="22">
        <f t="shared" si="281"/>
        <v>1.3325506536674574E+19</v>
      </c>
      <c r="J1400" s="16">
        <v>1</v>
      </c>
      <c r="K1400" s="16">
        <v>11</v>
      </c>
      <c r="L1400" s="16">
        <v>5</v>
      </c>
      <c r="M1400" s="16">
        <v>10000</v>
      </c>
      <c r="N1400" s="16">
        <v>10000</v>
      </c>
      <c r="O1400" s="16">
        <v>30</v>
      </c>
      <c r="P1400" s="16" t="b">
        <v>1</v>
      </c>
      <c r="Q1400" s="16">
        <v>0</v>
      </c>
      <c r="R1400" s="16" t="b">
        <v>0</v>
      </c>
      <c r="S1400" s="16">
        <v>101.000000000008</v>
      </c>
      <c r="T1400" s="16" t="s">
        <v>59</v>
      </c>
      <c r="U1400" s="18">
        <v>1495</v>
      </c>
      <c r="V1400" s="16">
        <v>2389</v>
      </c>
      <c r="W1400" s="22">
        <v>1.07</v>
      </c>
    </row>
    <row r="1401" spans="1:23" x14ac:dyDescent="0.3">
      <c r="A1401" s="15">
        <v>1399</v>
      </c>
      <c r="B1401" s="16" t="s">
        <v>56</v>
      </c>
      <c r="C1401" s="17" t="s">
        <v>134</v>
      </c>
      <c r="E1401" s="16">
        <f t="shared" si="282"/>
        <v>5649823945.1170158</v>
      </c>
      <c r="F1401" s="16">
        <v>5</v>
      </c>
      <c r="G1401" s="22">
        <f>A1401^8.38+A1401^4+100*A1401+100</f>
        <v>2.3011898375655617E+26</v>
      </c>
      <c r="H1401" s="22">
        <f t="shared" si="280"/>
        <v>5465726.2650270024</v>
      </c>
      <c r="I1401" s="22">
        <f t="shared" si="281"/>
        <v>1.3383565490250836E+19</v>
      </c>
      <c r="J1401" s="16">
        <v>1</v>
      </c>
      <c r="K1401" s="16">
        <v>11</v>
      </c>
      <c r="L1401" s="16">
        <v>5</v>
      </c>
      <c r="M1401" s="16">
        <v>10000</v>
      </c>
      <c r="N1401" s="16">
        <v>10000</v>
      </c>
      <c r="O1401" s="16">
        <v>30</v>
      </c>
      <c r="P1401" s="16" t="b">
        <v>1</v>
      </c>
      <c r="Q1401" s="16">
        <v>0</v>
      </c>
      <c r="R1401" s="16" t="b">
        <v>0</v>
      </c>
      <c r="S1401" s="16">
        <v>101.000000000008</v>
      </c>
      <c r="T1401" s="16" t="s">
        <v>59</v>
      </c>
      <c r="U1401" s="18">
        <v>1496</v>
      </c>
      <c r="V1401" s="16">
        <v>2391</v>
      </c>
      <c r="W1401" s="22">
        <v>1.07</v>
      </c>
    </row>
    <row r="1402" spans="1:23" x14ac:dyDescent="0.3">
      <c r="A1402" s="20">
        <v>1400</v>
      </c>
      <c r="B1402" s="16" t="s">
        <v>56</v>
      </c>
      <c r="C1402" s="17" t="s">
        <v>134</v>
      </c>
      <c r="E1402" s="16">
        <f t="shared" si="282"/>
        <v>5662352610.5246716</v>
      </c>
      <c r="F1402" s="16">
        <v>5</v>
      </c>
      <c r="G1402" s="22">
        <f>A1402^8.39+A1402^4+100*A1402+100</f>
        <v>2.4889388078944222E+26</v>
      </c>
      <c r="H1402" s="22">
        <f t="shared" si="280"/>
        <v>5474033.2764234794</v>
      </c>
      <c r="I1402" s="22">
        <f t="shared" si="281"/>
        <v>1.3441835648657791E+19</v>
      </c>
      <c r="J1402" s="16">
        <v>1</v>
      </c>
      <c r="K1402" s="16">
        <v>11</v>
      </c>
      <c r="L1402" s="16">
        <v>5</v>
      </c>
      <c r="M1402" s="16">
        <v>10000</v>
      </c>
      <c r="N1402" s="16">
        <v>10000</v>
      </c>
      <c r="O1402" s="16">
        <v>30</v>
      </c>
      <c r="P1402" s="16" t="b">
        <v>1</v>
      </c>
      <c r="Q1402" s="16">
        <v>0</v>
      </c>
      <c r="R1402" s="16" t="b">
        <v>0</v>
      </c>
      <c r="S1402" s="16">
        <v>101.000000000008</v>
      </c>
      <c r="T1402" s="16" t="s">
        <v>59</v>
      </c>
      <c r="U1402" s="18">
        <v>1497</v>
      </c>
      <c r="V1402" s="16">
        <v>2393</v>
      </c>
      <c r="W1402" s="22">
        <v>1.07</v>
      </c>
    </row>
    <row r="1403" spans="1:23" x14ac:dyDescent="0.3">
      <c r="A1403" s="15">
        <v>1401</v>
      </c>
      <c r="B1403" s="16" t="s">
        <v>56</v>
      </c>
      <c r="C1403" s="17" t="s">
        <v>137</v>
      </c>
      <c r="E1403" s="12">
        <f t="shared" si="282"/>
        <v>5674900083.0321331</v>
      </c>
      <c r="F1403" s="16">
        <v>5</v>
      </c>
      <c r="G1403" s="22">
        <f>A1403^8.4+A1403^4+100*A1403+100</f>
        <v>2.6920327338508385E+26</v>
      </c>
      <c r="H1403" s="22">
        <f>(A1403^2.14+50+50*A1403)*2</f>
        <v>10964694.028249677</v>
      </c>
      <c r="I1403" s="22">
        <f>(A1403^6.08+A1403^4+1000*A1403+100)*2</f>
        <v>2.7000635257049661E+19</v>
      </c>
      <c r="J1403" s="16">
        <v>1</v>
      </c>
      <c r="K1403" s="16">
        <v>11</v>
      </c>
      <c r="L1403" s="16">
        <v>5</v>
      </c>
      <c r="M1403" s="16">
        <v>10000</v>
      </c>
      <c r="N1403" s="16">
        <v>10000</v>
      </c>
      <c r="O1403" s="16">
        <v>30</v>
      </c>
      <c r="P1403" s="16" t="b">
        <v>1</v>
      </c>
      <c r="Q1403" s="16">
        <v>0</v>
      </c>
      <c r="R1403" s="16" t="b">
        <v>0</v>
      </c>
      <c r="S1403" s="16">
        <v>101.000000000008</v>
      </c>
      <c r="T1403" s="16" t="s">
        <v>59</v>
      </c>
      <c r="U1403" s="18">
        <v>1498</v>
      </c>
      <c r="V1403" s="16">
        <v>2395</v>
      </c>
      <c r="W1403" s="22">
        <v>1.07</v>
      </c>
    </row>
    <row r="1404" spans="1:23" x14ac:dyDescent="0.3">
      <c r="A1404" s="19">
        <v>1402</v>
      </c>
      <c r="B1404" s="16" t="s">
        <v>56</v>
      </c>
      <c r="C1404" s="17" t="s">
        <v>137</v>
      </c>
      <c r="E1404" s="16">
        <f t="shared" si="282"/>
        <v>5687466377.4170074</v>
      </c>
      <c r="F1404" s="16">
        <v>5</v>
      </c>
      <c r="G1404" s="22">
        <f t="shared" ref="G1404:G1412" si="287">A1404^8.4+A1404^4+100*A1404+100</f>
        <v>2.708216093207669E+26</v>
      </c>
      <c r="H1404" s="22">
        <f t="shared" ref="H1404:H1467" si="288">(A1404^2.14+50+50*A1404)*2</f>
        <v>10981334.957606981</v>
      </c>
      <c r="I1404" s="22">
        <f>(A1404^6.08+A1404^4+1000*A1404+100)*2</f>
        <v>2.7118024095678976E+19</v>
      </c>
      <c r="J1404" s="16">
        <v>1</v>
      </c>
      <c r="K1404" s="16">
        <v>11</v>
      </c>
      <c r="L1404" s="16">
        <v>5</v>
      </c>
      <c r="M1404" s="16">
        <v>10000</v>
      </c>
      <c r="N1404" s="16">
        <v>10000</v>
      </c>
      <c r="O1404" s="16">
        <v>30</v>
      </c>
      <c r="P1404" s="16" t="b">
        <v>1</v>
      </c>
      <c r="Q1404" s="16">
        <v>0</v>
      </c>
      <c r="R1404" s="16" t="b">
        <v>0</v>
      </c>
      <c r="S1404" s="16">
        <v>101.000000000008</v>
      </c>
      <c r="T1404" s="16" t="s">
        <v>59</v>
      </c>
      <c r="U1404" s="18">
        <v>1499</v>
      </c>
      <c r="V1404" s="16">
        <v>2397</v>
      </c>
      <c r="W1404" s="22">
        <v>1.07</v>
      </c>
    </row>
    <row r="1405" spans="1:23" x14ac:dyDescent="0.3">
      <c r="A1405" s="15">
        <v>1403</v>
      </c>
      <c r="B1405" s="16" t="s">
        <v>56</v>
      </c>
      <c r="C1405" s="17" t="s">
        <v>136</v>
      </c>
      <c r="E1405" s="12">
        <f t="shared" si="282"/>
        <v>5700051508.457798</v>
      </c>
      <c r="F1405" s="16">
        <v>5</v>
      </c>
      <c r="G1405" s="22">
        <f t="shared" si="287"/>
        <v>2.7244850969562539E+26</v>
      </c>
      <c r="H1405" s="22">
        <f t="shared" si="288"/>
        <v>10997989.342262859</v>
      </c>
      <c r="I1405" s="22">
        <f t="shared" ref="I1405:I1468" si="289">(A1405^6.08+A1405^4+1000*A1405+100)*2</f>
        <v>2.7235839051898487E+19</v>
      </c>
      <c r="J1405" s="16">
        <v>1</v>
      </c>
      <c r="K1405" s="16">
        <v>11</v>
      </c>
      <c r="L1405" s="16">
        <v>5</v>
      </c>
      <c r="M1405" s="16">
        <v>10000</v>
      </c>
      <c r="N1405" s="16">
        <v>10000</v>
      </c>
      <c r="O1405" s="16">
        <v>30</v>
      </c>
      <c r="P1405" s="16" t="b">
        <v>1</v>
      </c>
      <c r="Q1405" s="16">
        <v>0</v>
      </c>
      <c r="R1405" s="16" t="b">
        <v>0</v>
      </c>
      <c r="S1405" s="16">
        <v>101.000000000008</v>
      </c>
      <c r="T1405" s="16" t="s">
        <v>59</v>
      </c>
      <c r="U1405" s="18">
        <v>1500</v>
      </c>
      <c r="V1405" s="16">
        <v>2399</v>
      </c>
      <c r="W1405" s="22">
        <v>1.07</v>
      </c>
    </row>
    <row r="1406" spans="1:23" x14ac:dyDescent="0.3">
      <c r="A1406" s="19">
        <v>1404</v>
      </c>
      <c r="B1406" s="16" t="s">
        <v>56</v>
      </c>
      <c r="C1406" s="17" t="s">
        <v>136</v>
      </c>
      <c r="E1406" s="16">
        <f t="shared" si="282"/>
        <v>5712655490.9341831</v>
      </c>
      <c r="F1406" s="16">
        <v>5</v>
      </c>
      <c r="G1406" s="22">
        <f t="shared" si="287"/>
        <v>2.7408401368088012E+26</v>
      </c>
      <c r="H1406" s="22">
        <f t="shared" si="288"/>
        <v>11014657.183560541</v>
      </c>
      <c r="I1406" s="22">
        <f t="shared" si="289"/>
        <v>2.7354081367127388E+19</v>
      </c>
      <c r="J1406" s="16">
        <v>1</v>
      </c>
      <c r="K1406" s="16">
        <v>11</v>
      </c>
      <c r="L1406" s="16">
        <v>5</v>
      </c>
      <c r="M1406" s="16">
        <v>10000</v>
      </c>
      <c r="N1406" s="16">
        <v>10000</v>
      </c>
      <c r="O1406" s="16">
        <v>30</v>
      </c>
      <c r="P1406" s="16" t="b">
        <v>1</v>
      </c>
      <c r="Q1406" s="16">
        <v>0</v>
      </c>
      <c r="R1406" s="16" t="b">
        <v>0</v>
      </c>
      <c r="S1406" s="16">
        <v>101.000000000008</v>
      </c>
      <c r="T1406" s="16" t="s">
        <v>59</v>
      </c>
      <c r="U1406" s="18">
        <v>1501</v>
      </c>
      <c r="V1406" s="16">
        <v>2401</v>
      </c>
      <c r="W1406" s="22">
        <v>1.07</v>
      </c>
    </row>
    <row r="1407" spans="1:23" x14ac:dyDescent="0.3">
      <c r="A1407" s="15">
        <v>1405</v>
      </c>
      <c r="B1407" s="16" t="s">
        <v>56</v>
      </c>
      <c r="C1407" s="17" t="s">
        <v>136</v>
      </c>
      <c r="E1407" s="16">
        <f t="shared" si="282"/>
        <v>5725278339.6268768</v>
      </c>
      <c r="F1407" s="16">
        <v>5</v>
      </c>
      <c r="G1407" s="22">
        <f t="shared" si="287"/>
        <v>2.7572816059881366E+26</v>
      </c>
      <c r="H1407" s="22">
        <f t="shared" si="288"/>
        <v>11031338.482842397</v>
      </c>
      <c r="I1407" s="22">
        <f t="shared" si="289"/>
        <v>2.7472752285513331E+19</v>
      </c>
      <c r="J1407" s="16">
        <v>1</v>
      </c>
      <c r="K1407" s="16">
        <v>11</v>
      </c>
      <c r="L1407" s="16">
        <v>5</v>
      </c>
      <c r="M1407" s="16">
        <v>10000</v>
      </c>
      <c r="N1407" s="16">
        <v>10000</v>
      </c>
      <c r="O1407" s="16">
        <v>30</v>
      </c>
      <c r="P1407" s="16" t="b">
        <v>1</v>
      </c>
      <c r="Q1407" s="16">
        <v>0</v>
      </c>
      <c r="R1407" s="16" t="b">
        <v>0</v>
      </c>
      <c r="S1407" s="16">
        <v>101.000000000008</v>
      </c>
      <c r="T1407" s="16" t="s">
        <v>59</v>
      </c>
      <c r="U1407" s="18">
        <v>1502</v>
      </c>
      <c r="V1407" s="16">
        <v>2403</v>
      </c>
      <c r="W1407" s="22">
        <v>1.07</v>
      </c>
    </row>
    <row r="1408" spans="1:23" x14ac:dyDescent="0.3">
      <c r="A1408" s="19">
        <v>1406</v>
      </c>
      <c r="B1408" s="16" t="s">
        <v>56</v>
      </c>
      <c r="C1408" s="17" t="s">
        <v>136</v>
      </c>
      <c r="E1408" s="16">
        <f t="shared" si="282"/>
        <v>5737920069.3176365</v>
      </c>
      <c r="F1408" s="16">
        <v>5</v>
      </c>
      <c r="G1408" s="22">
        <f t="shared" si="287"/>
        <v>2.7738098992323815E+26</v>
      </c>
      <c r="H1408" s="22">
        <f t="shared" si="288"/>
        <v>11048033.241449993</v>
      </c>
      <c r="I1408" s="22">
        <f t="shared" si="289"/>
        <v>2.7591853053936357E+19</v>
      </c>
      <c r="J1408" s="16">
        <v>1</v>
      </c>
      <c r="K1408" s="16">
        <v>11</v>
      </c>
      <c r="L1408" s="16">
        <v>5</v>
      </c>
      <c r="M1408" s="16">
        <v>10000</v>
      </c>
      <c r="N1408" s="16">
        <v>10000</v>
      </c>
      <c r="O1408" s="16">
        <v>30</v>
      </c>
      <c r="P1408" s="16" t="b">
        <v>1</v>
      </c>
      <c r="Q1408" s="16">
        <v>0</v>
      </c>
      <c r="R1408" s="16" t="b">
        <v>0</v>
      </c>
      <c r="S1408" s="16">
        <v>101.000000000008</v>
      </c>
      <c r="T1408" s="16" t="s">
        <v>59</v>
      </c>
      <c r="U1408" s="18">
        <v>1503</v>
      </c>
      <c r="V1408" s="16">
        <v>2405</v>
      </c>
      <c r="W1408" s="22">
        <v>1.07</v>
      </c>
    </row>
    <row r="1409" spans="1:23" x14ac:dyDescent="0.3">
      <c r="A1409" s="15">
        <v>1407</v>
      </c>
      <c r="B1409" s="16" t="s">
        <v>56</v>
      </c>
      <c r="C1409" s="17" t="s">
        <v>136</v>
      </c>
      <c r="E1409" s="16">
        <f t="shared" si="282"/>
        <v>5750580694.7892199</v>
      </c>
      <c r="F1409" s="16">
        <v>5</v>
      </c>
      <c r="G1409" s="22">
        <f t="shared" si="287"/>
        <v>2.7904254127996445E+26</v>
      </c>
      <c r="H1409" s="22">
        <f t="shared" si="288"/>
        <v>11064741.460724032</v>
      </c>
      <c r="I1409" s="22">
        <f t="shared" si="289"/>
        <v>2.7711384922012389E+19</v>
      </c>
      <c r="J1409" s="16">
        <v>1</v>
      </c>
      <c r="K1409" s="16">
        <v>11</v>
      </c>
      <c r="L1409" s="16">
        <v>5</v>
      </c>
      <c r="M1409" s="16">
        <v>10000</v>
      </c>
      <c r="N1409" s="16">
        <v>10000</v>
      </c>
      <c r="O1409" s="16">
        <v>30</v>
      </c>
      <c r="P1409" s="16" t="b">
        <v>1</v>
      </c>
      <c r="Q1409" s="16">
        <v>0</v>
      </c>
      <c r="R1409" s="16" t="b">
        <v>0</v>
      </c>
      <c r="S1409" s="16">
        <v>101.000000000008</v>
      </c>
      <c r="T1409" s="16" t="s">
        <v>59</v>
      </c>
      <c r="U1409" s="18">
        <v>1504</v>
      </c>
      <c r="V1409" s="16">
        <v>2407</v>
      </c>
      <c r="W1409" s="22">
        <v>1.07</v>
      </c>
    </row>
    <row r="1410" spans="1:23" x14ac:dyDescent="0.3">
      <c r="A1410" s="19">
        <v>1408</v>
      </c>
      <c r="B1410" s="16" t="s">
        <v>56</v>
      </c>
      <c r="C1410" s="17" t="s">
        <v>136</v>
      </c>
      <c r="E1410" s="16">
        <f t="shared" ref="E1410:E1473" si="290">A1410^3.1</f>
        <v>5763260230.825489</v>
      </c>
      <c r="F1410" s="16">
        <v>5</v>
      </c>
      <c r="G1410" s="22">
        <f t="shared" si="287"/>
        <v>2.807128544472963E+26</v>
      </c>
      <c r="H1410" s="22">
        <f t="shared" si="288"/>
        <v>11081463.142004455</v>
      </c>
      <c r="I1410" s="22">
        <f t="shared" si="289"/>
        <v>2.783134914209833E+19</v>
      </c>
      <c r="J1410" s="16">
        <v>1</v>
      </c>
      <c r="K1410" s="16">
        <v>11</v>
      </c>
      <c r="L1410" s="16">
        <v>5</v>
      </c>
      <c r="M1410" s="16">
        <v>10000</v>
      </c>
      <c r="N1410" s="16">
        <v>10000</v>
      </c>
      <c r="O1410" s="16">
        <v>30</v>
      </c>
      <c r="P1410" s="16" t="b">
        <v>1</v>
      </c>
      <c r="Q1410" s="16">
        <v>0</v>
      </c>
      <c r="R1410" s="16" t="b">
        <v>0</v>
      </c>
      <c r="S1410" s="16">
        <v>101.000000000008</v>
      </c>
      <c r="T1410" s="16" t="s">
        <v>59</v>
      </c>
      <c r="U1410" s="18">
        <v>1505</v>
      </c>
      <c r="V1410" s="16">
        <v>2409</v>
      </c>
      <c r="W1410" s="22">
        <v>1.07</v>
      </c>
    </row>
    <row r="1411" spans="1:23" x14ac:dyDescent="0.3">
      <c r="A1411" s="15">
        <v>1409</v>
      </c>
      <c r="B1411" s="16" t="s">
        <v>56</v>
      </c>
      <c r="C1411" s="17" t="s">
        <v>136</v>
      </c>
      <c r="E1411" s="12">
        <f t="shared" si="290"/>
        <v>5775958692.21138</v>
      </c>
      <c r="F1411" s="16">
        <v>5</v>
      </c>
      <c r="G1411" s="22">
        <f t="shared" si="287"/>
        <v>2.8239196935648995E+26</v>
      </c>
      <c r="H1411" s="22">
        <f t="shared" si="288"/>
        <v>11098198.286630329</v>
      </c>
      <c r="I1411" s="22">
        <f t="shared" si="289"/>
        <v>2.7951746969295159E+19</v>
      </c>
      <c r="J1411" s="16">
        <v>1</v>
      </c>
      <c r="K1411" s="16">
        <v>11</v>
      </c>
      <c r="L1411" s="16">
        <v>5</v>
      </c>
      <c r="M1411" s="16">
        <v>10000</v>
      </c>
      <c r="N1411" s="16">
        <v>10000</v>
      </c>
      <c r="O1411" s="16">
        <v>30</v>
      </c>
      <c r="P1411" s="16" t="b">
        <v>1</v>
      </c>
      <c r="Q1411" s="16">
        <v>0</v>
      </c>
      <c r="R1411" s="16" t="b">
        <v>0</v>
      </c>
      <c r="S1411" s="16">
        <v>101.000000000008</v>
      </c>
      <c r="T1411" s="16" t="s">
        <v>59</v>
      </c>
      <c r="U1411" s="18">
        <v>1506</v>
      </c>
      <c r="V1411" s="16">
        <v>2411</v>
      </c>
      <c r="W1411" s="22">
        <v>1.07</v>
      </c>
    </row>
    <row r="1412" spans="1:23" x14ac:dyDescent="0.3">
      <c r="A1412" s="19">
        <v>1410</v>
      </c>
      <c r="B1412" s="16" t="s">
        <v>56</v>
      </c>
      <c r="C1412" s="17" t="s">
        <v>136</v>
      </c>
      <c r="E1412" s="16">
        <f t="shared" si="290"/>
        <v>5788676093.7328377</v>
      </c>
      <c r="F1412" s="16">
        <v>5</v>
      </c>
      <c r="G1412" s="22">
        <f t="shared" si="287"/>
        <v>2.8407992609224859E+26</v>
      </c>
      <c r="H1412" s="22">
        <f t="shared" si="288"/>
        <v>11114946.895939969</v>
      </c>
      <c r="I1412" s="22">
        <f t="shared" si="289"/>
        <v>2.807257966145307E+19</v>
      </c>
      <c r="J1412" s="16">
        <v>1</v>
      </c>
      <c r="K1412" s="16">
        <v>11</v>
      </c>
      <c r="L1412" s="16">
        <v>5</v>
      </c>
      <c r="M1412" s="16">
        <v>10000</v>
      </c>
      <c r="N1412" s="16">
        <v>10000</v>
      </c>
      <c r="O1412" s="16">
        <v>30</v>
      </c>
      <c r="P1412" s="16" t="b">
        <v>1</v>
      </c>
      <c r="Q1412" s="16">
        <v>0</v>
      </c>
      <c r="R1412" s="16" t="b">
        <v>0</v>
      </c>
      <c r="S1412" s="16">
        <v>101.000000000008</v>
      </c>
      <c r="T1412" s="16" t="s">
        <v>59</v>
      </c>
      <c r="U1412" s="18">
        <v>1507</v>
      </c>
      <c r="V1412" s="16">
        <v>2413</v>
      </c>
      <c r="W1412" s="22">
        <v>1.07</v>
      </c>
    </row>
    <row r="1413" spans="1:23" x14ac:dyDescent="0.3">
      <c r="A1413" s="15">
        <v>1411</v>
      </c>
      <c r="B1413" s="16" t="s">
        <v>56</v>
      </c>
      <c r="C1413" s="17" t="s">
        <v>136</v>
      </c>
      <c r="E1413" s="12">
        <f t="shared" si="290"/>
        <v>5801412450.1768417</v>
      </c>
      <c r="F1413" s="16">
        <v>5</v>
      </c>
      <c r="G1413" s="22">
        <f>A1413^8.41+A1413^4+100*A1413+100</f>
        <v>3.0727143290334415E+26</v>
      </c>
      <c r="H1413" s="22">
        <f t="shared" si="288"/>
        <v>11131708.97127079</v>
      </c>
      <c r="I1413" s="22">
        <f t="shared" si="289"/>
        <v>2.8193848479173796E+19</v>
      </c>
      <c r="J1413" s="16">
        <v>1</v>
      </c>
      <c r="K1413" s="16">
        <v>11</v>
      </c>
      <c r="L1413" s="16">
        <v>5</v>
      </c>
      <c r="M1413" s="16">
        <v>10000</v>
      </c>
      <c r="N1413" s="16">
        <v>10000</v>
      </c>
      <c r="O1413" s="16">
        <v>30</v>
      </c>
      <c r="P1413" s="16" t="b">
        <v>1</v>
      </c>
      <c r="Q1413" s="16">
        <v>0</v>
      </c>
      <c r="R1413" s="16" t="b">
        <v>0</v>
      </c>
      <c r="S1413" s="16">
        <v>101.000000000008</v>
      </c>
      <c r="T1413" s="16" t="s">
        <v>59</v>
      </c>
      <c r="U1413" s="18">
        <v>1508</v>
      </c>
      <c r="V1413" s="16">
        <v>2415</v>
      </c>
      <c r="W1413" s="22">
        <v>1.07</v>
      </c>
    </row>
    <row r="1414" spans="1:23" x14ac:dyDescent="0.3">
      <c r="A1414" s="19">
        <v>1412</v>
      </c>
      <c r="B1414" s="16" t="s">
        <v>56</v>
      </c>
      <c r="C1414" s="17" t="s">
        <v>136</v>
      </c>
      <c r="E1414" s="16">
        <f t="shared" si="290"/>
        <v>5814167776.3314352</v>
      </c>
      <c r="F1414" s="16">
        <v>5</v>
      </c>
      <c r="G1414" s="22">
        <f t="shared" ref="G1414:G1422" si="291">A1414^8.41+A1414^4+100*A1414+100</f>
        <v>3.0910768272409484E+26</v>
      </c>
      <c r="H1414" s="22">
        <f t="shared" si="288"/>
        <v>11148484.513959451</v>
      </c>
      <c r="I1414" s="22">
        <f t="shared" si="289"/>
        <v>2.83155546858165E+19</v>
      </c>
      <c r="J1414" s="16">
        <v>1</v>
      </c>
      <c r="K1414" s="16">
        <v>11</v>
      </c>
      <c r="L1414" s="16">
        <v>5</v>
      </c>
      <c r="M1414" s="16">
        <v>10000</v>
      </c>
      <c r="N1414" s="16">
        <v>10000</v>
      </c>
      <c r="O1414" s="16">
        <v>30</v>
      </c>
      <c r="P1414" s="16" t="b">
        <v>1</v>
      </c>
      <c r="Q1414" s="16">
        <v>0</v>
      </c>
      <c r="R1414" s="16" t="b">
        <v>0</v>
      </c>
      <c r="S1414" s="16">
        <v>101.000000000008</v>
      </c>
      <c r="T1414" s="16" t="s">
        <v>59</v>
      </c>
      <c r="U1414" s="18">
        <v>1509</v>
      </c>
      <c r="V1414" s="16">
        <v>2417</v>
      </c>
      <c r="W1414" s="22">
        <v>1.07</v>
      </c>
    </row>
    <row r="1415" spans="1:23" x14ac:dyDescent="0.3">
      <c r="A1415" s="15">
        <v>1413</v>
      </c>
      <c r="B1415" s="16" t="s">
        <v>56</v>
      </c>
      <c r="C1415" s="17" t="s">
        <v>136</v>
      </c>
      <c r="E1415" s="16">
        <f t="shared" si="290"/>
        <v>5826942086.9857864</v>
      </c>
      <c r="F1415" s="16">
        <v>5</v>
      </c>
      <c r="G1415" s="22">
        <f t="shared" si="291"/>
        <v>3.1095359428246245E+26</v>
      </c>
      <c r="H1415" s="22">
        <f t="shared" si="288"/>
        <v>11165273.525341805</v>
      </c>
      <c r="I1415" s="22">
        <f t="shared" si="289"/>
        <v>2.843769954750095E+19</v>
      </c>
      <c r="J1415" s="16">
        <v>1</v>
      </c>
      <c r="K1415" s="16">
        <v>11</v>
      </c>
      <c r="L1415" s="16">
        <v>5</v>
      </c>
      <c r="M1415" s="16">
        <v>10000</v>
      </c>
      <c r="N1415" s="16">
        <v>10000</v>
      </c>
      <c r="O1415" s="16">
        <v>30</v>
      </c>
      <c r="P1415" s="16" t="b">
        <v>1</v>
      </c>
      <c r="Q1415" s="16">
        <v>0</v>
      </c>
      <c r="R1415" s="16" t="b">
        <v>0</v>
      </c>
      <c r="S1415" s="16">
        <v>101.000000000008</v>
      </c>
      <c r="T1415" s="16" t="s">
        <v>59</v>
      </c>
      <c r="U1415" s="18">
        <v>1510</v>
      </c>
      <c r="V1415" s="16">
        <v>2419</v>
      </c>
      <c r="W1415" s="22">
        <v>1.07</v>
      </c>
    </row>
    <row r="1416" spans="1:23" x14ac:dyDescent="0.3">
      <c r="A1416" s="19">
        <v>1414</v>
      </c>
      <c r="B1416" s="16" t="s">
        <v>56</v>
      </c>
      <c r="C1416" s="17" t="s">
        <v>136</v>
      </c>
      <c r="E1416" s="16">
        <f t="shared" si="290"/>
        <v>5839735396.9299698</v>
      </c>
      <c r="F1416" s="16">
        <v>5</v>
      </c>
      <c r="G1416" s="22">
        <f t="shared" si="291"/>
        <v>3.1280921152354348E+26</v>
      </c>
      <c r="H1416" s="22">
        <f t="shared" si="288"/>
        <v>11182076.006752841</v>
      </c>
      <c r="I1416" s="22">
        <f t="shared" si="289"/>
        <v>2.8560284333111419E+19</v>
      </c>
      <c r="J1416" s="16">
        <v>1</v>
      </c>
      <c r="K1416" s="16">
        <v>11</v>
      </c>
      <c r="L1416" s="16">
        <v>5</v>
      </c>
      <c r="M1416" s="16">
        <v>10000</v>
      </c>
      <c r="N1416" s="16">
        <v>10000</v>
      </c>
      <c r="O1416" s="16">
        <v>30</v>
      </c>
      <c r="P1416" s="16" t="b">
        <v>1</v>
      </c>
      <c r="Q1416" s="16">
        <v>0</v>
      </c>
      <c r="R1416" s="16" t="b">
        <v>0</v>
      </c>
      <c r="S1416" s="16">
        <v>101.000000000008</v>
      </c>
      <c r="T1416" s="16" t="s">
        <v>59</v>
      </c>
      <c r="U1416" s="18">
        <v>1511</v>
      </c>
      <c r="V1416" s="16">
        <v>2421</v>
      </c>
      <c r="W1416" s="22">
        <v>1.07</v>
      </c>
    </row>
    <row r="1417" spans="1:23" x14ac:dyDescent="0.3">
      <c r="A1417" s="15">
        <v>1415</v>
      </c>
      <c r="B1417" s="16" t="s">
        <v>56</v>
      </c>
      <c r="C1417" s="17" t="s">
        <v>136</v>
      </c>
      <c r="E1417" s="16">
        <f t="shared" si="290"/>
        <v>5852547720.9552355</v>
      </c>
      <c r="F1417" s="16">
        <v>5</v>
      </c>
      <c r="G1417" s="22">
        <f t="shared" si="291"/>
        <v>3.1467457856101414E+26</v>
      </c>
      <c r="H1417" s="22">
        <f t="shared" si="288"/>
        <v>11198891.959526805</v>
      </c>
      <c r="I1417" s="22">
        <f t="shared" si="289"/>
        <v>2.868331031430187E+19</v>
      </c>
      <c r="J1417" s="16">
        <v>1</v>
      </c>
      <c r="K1417" s="16">
        <v>11</v>
      </c>
      <c r="L1417" s="16">
        <v>5</v>
      </c>
      <c r="M1417" s="16">
        <v>10000</v>
      </c>
      <c r="N1417" s="16">
        <v>10000</v>
      </c>
      <c r="O1417" s="16">
        <v>30</v>
      </c>
      <c r="P1417" s="16" t="b">
        <v>1</v>
      </c>
      <c r="Q1417" s="16">
        <v>0</v>
      </c>
      <c r="R1417" s="16" t="b">
        <v>0</v>
      </c>
      <c r="S1417" s="16">
        <v>101.000000000008</v>
      </c>
      <c r="T1417" s="16" t="s">
        <v>59</v>
      </c>
      <c r="U1417" s="18">
        <v>1512</v>
      </c>
      <c r="V1417" s="16">
        <v>2423</v>
      </c>
      <c r="W1417" s="22">
        <v>1.07</v>
      </c>
    </row>
    <row r="1418" spans="1:23" x14ac:dyDescent="0.3">
      <c r="A1418" s="19">
        <v>1416</v>
      </c>
      <c r="B1418" s="16" t="s">
        <v>56</v>
      </c>
      <c r="C1418" s="17" t="s">
        <v>136</v>
      </c>
      <c r="E1418" s="16">
        <f t="shared" si="290"/>
        <v>5865379073.8537722</v>
      </c>
      <c r="F1418" s="16">
        <v>5</v>
      </c>
      <c r="G1418" s="22">
        <f t="shared" si="291"/>
        <v>3.1654973967765057E+26</v>
      </c>
      <c r="H1418" s="22">
        <f t="shared" si="288"/>
        <v>11215721.384997008</v>
      </c>
      <c r="I1418" s="22">
        <f t="shared" si="289"/>
        <v>2.8806778765497852E+19</v>
      </c>
      <c r="J1418" s="16">
        <v>1</v>
      </c>
      <c r="K1418" s="16">
        <v>11</v>
      </c>
      <c r="L1418" s="16">
        <v>5</v>
      </c>
      <c r="M1418" s="16">
        <v>10000</v>
      </c>
      <c r="N1418" s="16">
        <v>10000</v>
      </c>
      <c r="O1418" s="16">
        <v>30</v>
      </c>
      <c r="P1418" s="16" t="b">
        <v>1</v>
      </c>
      <c r="Q1418" s="16">
        <v>0</v>
      </c>
      <c r="R1418" s="16" t="b">
        <v>0</v>
      </c>
      <c r="S1418" s="16">
        <v>101.000000000008</v>
      </c>
      <c r="T1418" s="16" t="s">
        <v>59</v>
      </c>
      <c r="U1418" s="18">
        <v>1513</v>
      </c>
      <c r="V1418" s="16">
        <v>2425</v>
      </c>
      <c r="W1418" s="22">
        <v>1.07</v>
      </c>
    </row>
    <row r="1419" spans="1:23" x14ac:dyDescent="0.3">
      <c r="A1419" s="15">
        <v>1417</v>
      </c>
      <c r="B1419" s="16" t="s">
        <v>56</v>
      </c>
      <c r="C1419" s="17" t="s">
        <v>136</v>
      </c>
      <c r="E1419" s="12">
        <f t="shared" si="290"/>
        <v>5878229470.4189138</v>
      </c>
      <c r="F1419" s="16">
        <v>5</v>
      </c>
      <c r="G1419" s="22">
        <f t="shared" si="291"/>
        <v>3.1843473932586117E+26</v>
      </c>
      <c r="H1419" s="22">
        <f t="shared" si="288"/>
        <v>11232564.284496119</v>
      </c>
      <c r="I1419" s="22">
        <f t="shared" si="289"/>
        <v>2.8930690963903529E+19</v>
      </c>
      <c r="J1419" s="16">
        <v>1</v>
      </c>
      <c r="K1419" s="16">
        <v>11</v>
      </c>
      <c r="L1419" s="16">
        <v>5</v>
      </c>
      <c r="M1419" s="16">
        <v>10000</v>
      </c>
      <c r="N1419" s="16">
        <v>10000</v>
      </c>
      <c r="O1419" s="16">
        <v>30</v>
      </c>
      <c r="P1419" s="16" t="b">
        <v>1</v>
      </c>
      <c r="Q1419" s="16">
        <v>0</v>
      </c>
      <c r="R1419" s="16" t="b">
        <v>0</v>
      </c>
      <c r="S1419" s="16">
        <v>101.000000000008</v>
      </c>
      <c r="T1419" s="16" t="s">
        <v>59</v>
      </c>
      <c r="U1419" s="18">
        <v>1514</v>
      </c>
      <c r="V1419" s="16">
        <v>2427</v>
      </c>
      <c r="W1419" s="22">
        <v>1.07</v>
      </c>
    </row>
    <row r="1420" spans="1:23" x14ac:dyDescent="0.3">
      <c r="A1420" s="19">
        <v>1418</v>
      </c>
      <c r="B1420" s="16" t="s">
        <v>56</v>
      </c>
      <c r="C1420" s="17" t="s">
        <v>136</v>
      </c>
      <c r="E1420" s="16">
        <f t="shared" si="290"/>
        <v>5891098925.4449425</v>
      </c>
      <c r="F1420" s="16">
        <v>5</v>
      </c>
      <c r="G1420" s="22">
        <f t="shared" si="291"/>
        <v>3.2032962212821362E+26</v>
      </c>
      <c r="H1420" s="22">
        <f t="shared" si="288"/>
        <v>11249420.659355873</v>
      </c>
      <c r="I1420" s="22">
        <f t="shared" si="289"/>
        <v>2.9055048189502747E+19</v>
      </c>
      <c r="J1420" s="16">
        <v>1</v>
      </c>
      <c r="K1420" s="16">
        <v>11</v>
      </c>
      <c r="L1420" s="16">
        <v>5</v>
      </c>
      <c r="M1420" s="16">
        <v>10000</v>
      </c>
      <c r="N1420" s="16">
        <v>10000</v>
      </c>
      <c r="O1420" s="16">
        <v>30</v>
      </c>
      <c r="P1420" s="16" t="b">
        <v>1</v>
      </c>
      <c r="Q1420" s="16">
        <v>0</v>
      </c>
      <c r="R1420" s="16" t="b">
        <v>0</v>
      </c>
      <c r="S1420" s="16">
        <v>101.000000000008</v>
      </c>
      <c r="T1420" s="16" t="s">
        <v>59</v>
      </c>
      <c r="U1420" s="18">
        <v>1515</v>
      </c>
      <c r="V1420" s="16">
        <v>2429</v>
      </c>
      <c r="W1420" s="22">
        <v>1.07</v>
      </c>
    </row>
    <row r="1421" spans="1:23" x14ac:dyDescent="0.3">
      <c r="A1421" s="15">
        <v>1419</v>
      </c>
      <c r="B1421" s="16" t="s">
        <v>56</v>
      </c>
      <c r="C1421" s="17" t="s">
        <v>136</v>
      </c>
      <c r="E1421" s="12">
        <f t="shared" si="290"/>
        <v>5903987453.7272797</v>
      </c>
      <c r="F1421" s="16">
        <v>5</v>
      </c>
      <c r="G1421" s="22">
        <f t="shared" si="291"/>
        <v>3.2223443287797043E+26</v>
      </c>
      <c r="H1421" s="22">
        <f t="shared" si="288"/>
        <v>11266290.510907238</v>
      </c>
      <c r="I1421" s="22">
        <f t="shared" si="289"/>
        <v>2.9179851725065499E+19</v>
      </c>
      <c r="J1421" s="16">
        <v>1</v>
      </c>
      <c r="K1421" s="16">
        <v>11</v>
      </c>
      <c r="L1421" s="16">
        <v>5</v>
      </c>
      <c r="M1421" s="16">
        <v>10000</v>
      </c>
      <c r="N1421" s="16">
        <v>10000</v>
      </c>
      <c r="O1421" s="16">
        <v>30</v>
      </c>
      <c r="P1421" s="16" t="b">
        <v>1</v>
      </c>
      <c r="Q1421" s="16">
        <v>0</v>
      </c>
      <c r="R1421" s="16" t="b">
        <v>0</v>
      </c>
      <c r="S1421" s="16">
        <v>101.000000000008</v>
      </c>
      <c r="T1421" s="16" t="s">
        <v>59</v>
      </c>
      <c r="U1421" s="18">
        <v>1516</v>
      </c>
      <c r="V1421" s="16">
        <v>2431</v>
      </c>
      <c r="W1421" s="22">
        <v>1.07</v>
      </c>
    </row>
    <row r="1422" spans="1:23" x14ac:dyDescent="0.3">
      <c r="A1422" s="19">
        <v>1420</v>
      </c>
      <c r="B1422" s="16" t="s">
        <v>56</v>
      </c>
      <c r="C1422" s="17" t="s">
        <v>136</v>
      </c>
      <c r="E1422" s="16">
        <f t="shared" si="290"/>
        <v>5916895070.0623274</v>
      </c>
      <c r="F1422" s="16">
        <v>5</v>
      </c>
      <c r="G1422" s="22">
        <f t="shared" si="291"/>
        <v>3.2414921653961584E+26</v>
      </c>
      <c r="H1422" s="22">
        <f t="shared" si="288"/>
        <v>11283173.840480369</v>
      </c>
      <c r="I1422" s="22">
        <f t="shared" si="289"/>
        <v>2.9305102856150819E+19</v>
      </c>
      <c r="J1422" s="16">
        <v>1</v>
      </c>
      <c r="K1422" s="16">
        <v>11</v>
      </c>
      <c r="L1422" s="16">
        <v>5</v>
      </c>
      <c r="M1422" s="16">
        <v>10000</v>
      </c>
      <c r="N1422" s="16">
        <v>10000</v>
      </c>
      <c r="O1422" s="16">
        <v>30</v>
      </c>
      <c r="P1422" s="16" t="b">
        <v>1</v>
      </c>
      <c r="Q1422" s="16">
        <v>0</v>
      </c>
      <c r="R1422" s="16" t="b">
        <v>0</v>
      </c>
      <c r="S1422" s="16">
        <v>101.000000000008</v>
      </c>
      <c r="T1422" s="16" t="s">
        <v>59</v>
      </c>
      <c r="U1422" s="18">
        <v>1517</v>
      </c>
      <c r="V1422" s="16">
        <v>2433</v>
      </c>
      <c r="W1422" s="22">
        <v>1.07</v>
      </c>
    </row>
    <row r="1423" spans="1:23" x14ac:dyDescent="0.3">
      <c r="A1423" s="15">
        <v>1421</v>
      </c>
      <c r="B1423" s="16" t="s">
        <v>56</v>
      </c>
      <c r="C1423" s="17" t="s">
        <v>136</v>
      </c>
      <c r="E1423" s="16">
        <f t="shared" si="290"/>
        <v>5929821789.2475338</v>
      </c>
      <c r="F1423" s="16">
        <v>5</v>
      </c>
      <c r="G1423" s="22">
        <f>A1423^8.42+A1423^4+100*A1423+100</f>
        <v>3.5062440058727779E+26</v>
      </c>
      <c r="H1423" s="22">
        <f t="shared" si="288"/>
        <v>11300070.649404632</v>
      </c>
      <c r="I1423" s="22">
        <f t="shared" si="289"/>
        <v>2.9430802871110803E+19</v>
      </c>
      <c r="J1423" s="16">
        <v>1</v>
      </c>
      <c r="K1423" s="16">
        <v>11</v>
      </c>
      <c r="L1423" s="16">
        <v>5</v>
      </c>
      <c r="M1423" s="16">
        <v>10000</v>
      </c>
      <c r="N1423" s="16">
        <v>10000</v>
      </c>
      <c r="O1423" s="16">
        <v>30</v>
      </c>
      <c r="P1423" s="16" t="b">
        <v>1</v>
      </c>
      <c r="Q1423" s="16">
        <v>0</v>
      </c>
      <c r="R1423" s="16" t="b">
        <v>0</v>
      </c>
      <c r="S1423" s="16">
        <v>101.000000000008</v>
      </c>
      <c r="T1423" s="16" t="s">
        <v>59</v>
      </c>
      <c r="U1423" s="18">
        <v>1518</v>
      </c>
      <c r="V1423" s="16">
        <v>2435</v>
      </c>
      <c r="W1423" s="22">
        <v>1.07</v>
      </c>
    </row>
    <row r="1424" spans="1:23" x14ac:dyDescent="0.3">
      <c r="A1424" s="19">
        <v>1422</v>
      </c>
      <c r="B1424" s="16" t="s">
        <v>56</v>
      </c>
      <c r="C1424" s="17" t="s">
        <v>136</v>
      </c>
      <c r="E1424" s="16">
        <f t="shared" si="290"/>
        <v>5942767626.0814266</v>
      </c>
      <c r="F1424" s="16">
        <v>5</v>
      </c>
      <c r="G1424" s="22">
        <f t="shared" ref="G1424:G1432" si="292">A1424^8.42+A1424^4+100*A1424+100</f>
        <v>3.5270742446919996E+26</v>
      </c>
      <c r="H1424" s="22">
        <f t="shared" si="288"/>
        <v>11316980.939008545</v>
      </c>
      <c r="I1424" s="22">
        <f t="shared" si="289"/>
        <v>2.955695306109578E+19</v>
      </c>
      <c r="J1424" s="16">
        <v>1</v>
      </c>
      <c r="K1424" s="16">
        <v>11</v>
      </c>
      <c r="L1424" s="16">
        <v>5</v>
      </c>
      <c r="M1424" s="16">
        <v>10000</v>
      </c>
      <c r="N1424" s="16">
        <v>10000</v>
      </c>
      <c r="O1424" s="16">
        <v>30</v>
      </c>
      <c r="P1424" s="16" t="b">
        <v>1</v>
      </c>
      <c r="Q1424" s="16">
        <v>0</v>
      </c>
      <c r="R1424" s="16" t="b">
        <v>0</v>
      </c>
      <c r="S1424" s="16">
        <v>101.000000000008</v>
      </c>
      <c r="T1424" s="16" t="s">
        <v>59</v>
      </c>
      <c r="U1424" s="18">
        <v>1519</v>
      </c>
      <c r="V1424" s="16">
        <v>2437</v>
      </c>
      <c r="W1424" s="22">
        <v>1.07</v>
      </c>
    </row>
    <row r="1425" spans="1:23" x14ac:dyDescent="0.3">
      <c r="A1425" s="15">
        <v>1423</v>
      </c>
      <c r="B1425" s="16" t="s">
        <v>56</v>
      </c>
      <c r="C1425" s="17" t="s">
        <v>136</v>
      </c>
      <c r="E1425" s="16">
        <f t="shared" si="290"/>
        <v>5955732595.363533</v>
      </c>
      <c r="F1425" s="16">
        <v>5</v>
      </c>
      <c r="G1425" s="22">
        <f t="shared" si="292"/>
        <v>3.548013459803651E+26</v>
      </c>
      <c r="H1425" s="22">
        <f t="shared" si="288"/>
        <v>11333904.710619899</v>
      </c>
      <c r="I1425" s="22">
        <f t="shared" si="289"/>
        <v>2.9683554720057115E+19</v>
      </c>
      <c r="J1425" s="16">
        <v>1</v>
      </c>
      <c r="K1425" s="16">
        <v>11</v>
      </c>
      <c r="L1425" s="16">
        <v>5</v>
      </c>
      <c r="M1425" s="16">
        <v>10000</v>
      </c>
      <c r="N1425" s="16">
        <v>10000</v>
      </c>
      <c r="O1425" s="16">
        <v>30</v>
      </c>
      <c r="P1425" s="16" t="b">
        <v>1</v>
      </c>
      <c r="Q1425" s="16">
        <v>0</v>
      </c>
      <c r="R1425" s="16" t="b">
        <v>0</v>
      </c>
      <c r="S1425" s="16">
        <v>101.000000000008</v>
      </c>
      <c r="T1425" s="16" t="s">
        <v>59</v>
      </c>
      <c r="U1425" s="18">
        <v>1520</v>
      </c>
      <c r="V1425" s="16">
        <v>2439</v>
      </c>
      <c r="W1425" s="22">
        <v>1.07</v>
      </c>
    </row>
    <row r="1426" spans="1:23" x14ac:dyDescent="0.3">
      <c r="A1426" s="19">
        <v>1424</v>
      </c>
      <c r="B1426" s="16" t="s">
        <v>56</v>
      </c>
      <c r="C1426" s="17" t="s">
        <v>136</v>
      </c>
      <c r="E1426" s="16">
        <f t="shared" si="290"/>
        <v>5968716711.8944292</v>
      </c>
      <c r="F1426" s="16">
        <v>5</v>
      </c>
      <c r="G1426" s="22">
        <f t="shared" si="292"/>
        <v>3.5690621441488288E+26</v>
      </c>
      <c r="H1426" s="22">
        <f t="shared" si="288"/>
        <v>11350841.965565596</v>
      </c>
      <c r="I1426" s="22">
        <f t="shared" si="289"/>
        <v>2.9810609144751755E+19</v>
      </c>
      <c r="J1426" s="16">
        <v>1</v>
      </c>
      <c r="K1426" s="16">
        <v>11</v>
      </c>
      <c r="L1426" s="16">
        <v>5</v>
      </c>
      <c r="M1426" s="16">
        <v>10000</v>
      </c>
      <c r="N1426" s="16">
        <v>10000</v>
      </c>
      <c r="O1426" s="16">
        <v>30</v>
      </c>
      <c r="P1426" s="16" t="b">
        <v>1</v>
      </c>
      <c r="Q1426" s="16">
        <v>0</v>
      </c>
      <c r="R1426" s="16" t="b">
        <v>0</v>
      </c>
      <c r="S1426" s="16">
        <v>101.000000000008</v>
      </c>
      <c r="T1426" s="16" t="s">
        <v>59</v>
      </c>
      <c r="U1426" s="18">
        <v>1521</v>
      </c>
      <c r="V1426" s="16">
        <v>2441</v>
      </c>
      <c r="W1426" s="22">
        <v>1.07</v>
      </c>
    </row>
    <row r="1427" spans="1:23" x14ac:dyDescent="0.3">
      <c r="A1427" s="15">
        <v>1425</v>
      </c>
      <c r="B1427" s="16" t="s">
        <v>56</v>
      </c>
      <c r="C1427" s="17" t="s">
        <v>136</v>
      </c>
      <c r="E1427" s="12">
        <f t="shared" si="290"/>
        <v>5981719990.475771</v>
      </c>
      <c r="F1427" s="16">
        <v>5</v>
      </c>
      <c r="G1427" s="22">
        <f t="shared" si="292"/>
        <v>3.5902207925497029E+26</v>
      </c>
      <c r="H1427" s="22">
        <f t="shared" si="288"/>
        <v>11367792.705171797</v>
      </c>
      <c r="I1427" s="22">
        <f t="shared" si="289"/>
        <v>2.9938117634746696E+19</v>
      </c>
      <c r="J1427" s="16">
        <v>1</v>
      </c>
      <c r="K1427" s="16">
        <v>11</v>
      </c>
      <c r="L1427" s="16">
        <v>5</v>
      </c>
      <c r="M1427" s="16">
        <v>10000</v>
      </c>
      <c r="N1427" s="16">
        <v>10000</v>
      </c>
      <c r="O1427" s="16">
        <v>30</v>
      </c>
      <c r="P1427" s="16" t="b">
        <v>1</v>
      </c>
      <c r="Q1427" s="16">
        <v>0</v>
      </c>
      <c r="R1427" s="16" t="b">
        <v>0</v>
      </c>
      <c r="S1427" s="16">
        <v>101.000000000008</v>
      </c>
      <c r="T1427" s="16" t="s">
        <v>59</v>
      </c>
      <c r="U1427" s="18">
        <v>1522</v>
      </c>
      <c r="V1427" s="16">
        <v>2443</v>
      </c>
      <c r="W1427" s="22">
        <v>1.07</v>
      </c>
    </row>
    <row r="1428" spans="1:23" x14ac:dyDescent="0.3">
      <c r="A1428" s="19">
        <v>1426</v>
      </c>
      <c r="B1428" s="16" t="s">
        <v>56</v>
      </c>
      <c r="C1428" s="17" t="s">
        <v>136</v>
      </c>
      <c r="E1428" s="16">
        <f t="shared" si="290"/>
        <v>5994742445.9101944</v>
      </c>
      <c r="F1428" s="16">
        <v>5</v>
      </c>
      <c r="G1428" s="22">
        <f t="shared" si="292"/>
        <v>3.6114899017153894E+26</v>
      </c>
      <c r="H1428" s="22">
        <f t="shared" si="288"/>
        <v>11384756.930763837</v>
      </c>
      <c r="I1428" s="22">
        <f t="shared" si="289"/>
        <v>3.006608149242273E+19</v>
      </c>
      <c r="J1428" s="16">
        <v>1</v>
      </c>
      <c r="K1428" s="16">
        <v>11</v>
      </c>
      <c r="L1428" s="16">
        <v>5</v>
      </c>
      <c r="M1428" s="16">
        <v>10000</v>
      </c>
      <c r="N1428" s="16">
        <v>10000</v>
      </c>
      <c r="O1428" s="16">
        <v>30</v>
      </c>
      <c r="P1428" s="16" t="b">
        <v>1</v>
      </c>
      <c r="Q1428" s="16">
        <v>0</v>
      </c>
      <c r="R1428" s="16" t="b">
        <v>0</v>
      </c>
      <c r="S1428" s="16">
        <v>101.000000000008</v>
      </c>
      <c r="T1428" s="16" t="s">
        <v>59</v>
      </c>
      <c r="U1428" s="18">
        <v>1523</v>
      </c>
      <c r="V1428" s="16">
        <v>2445</v>
      </c>
      <c r="W1428" s="22">
        <v>1.07</v>
      </c>
    </row>
    <row r="1429" spans="1:23" x14ac:dyDescent="0.3">
      <c r="A1429" s="15">
        <v>1427</v>
      </c>
      <c r="B1429" s="16" t="s">
        <v>56</v>
      </c>
      <c r="C1429" s="17" t="s">
        <v>136</v>
      </c>
      <c r="E1429" s="12">
        <f t="shared" si="290"/>
        <v>6007784093.0014324</v>
      </c>
      <c r="F1429" s="16">
        <v>5</v>
      </c>
      <c r="G1429" s="22">
        <f t="shared" si="292"/>
        <v>3.6328699702479489E+26</v>
      </c>
      <c r="H1429" s="22">
        <f t="shared" si="288"/>
        <v>11401734.64366623</v>
      </c>
      <c r="I1429" s="22">
        <f t="shared" si="289"/>
        <v>3.0194502022978933E+19</v>
      </c>
      <c r="J1429" s="16">
        <v>1</v>
      </c>
      <c r="K1429" s="16">
        <v>11</v>
      </c>
      <c r="L1429" s="16">
        <v>5</v>
      </c>
      <c r="M1429" s="16">
        <v>10000</v>
      </c>
      <c r="N1429" s="16">
        <v>10000</v>
      </c>
      <c r="O1429" s="16">
        <v>30</v>
      </c>
      <c r="P1429" s="16" t="b">
        <v>1</v>
      </c>
      <c r="Q1429" s="16">
        <v>0</v>
      </c>
      <c r="R1429" s="16" t="b">
        <v>0</v>
      </c>
      <c r="S1429" s="16">
        <v>101.000000000008</v>
      </c>
      <c r="T1429" s="16" t="s">
        <v>59</v>
      </c>
      <c r="U1429" s="18">
        <v>1524</v>
      </c>
      <c r="V1429" s="16">
        <v>2447</v>
      </c>
      <c r="W1429" s="22">
        <v>1.07</v>
      </c>
    </row>
    <row r="1430" spans="1:23" x14ac:dyDescent="0.3">
      <c r="A1430" s="19">
        <v>1428</v>
      </c>
      <c r="B1430" s="16" t="s">
        <v>56</v>
      </c>
      <c r="C1430" s="17" t="s">
        <v>136</v>
      </c>
      <c r="E1430" s="16">
        <f t="shared" si="290"/>
        <v>6020844946.5541935</v>
      </c>
      <c r="F1430" s="16">
        <v>5</v>
      </c>
      <c r="G1430" s="22">
        <f t="shared" si="292"/>
        <v>3.6543614986480397E+26</v>
      </c>
      <c r="H1430" s="22">
        <f t="shared" si="288"/>
        <v>11418725.845202761</v>
      </c>
      <c r="I1430" s="22">
        <f t="shared" si="289"/>
        <v>3.0323380534436176E+19</v>
      </c>
      <c r="J1430" s="16">
        <v>1</v>
      </c>
      <c r="K1430" s="16">
        <v>11</v>
      </c>
      <c r="L1430" s="16">
        <v>5</v>
      </c>
      <c r="M1430" s="16">
        <v>10000</v>
      </c>
      <c r="N1430" s="16">
        <v>10000</v>
      </c>
      <c r="O1430" s="16">
        <v>30</v>
      </c>
      <c r="P1430" s="16" t="b">
        <v>1</v>
      </c>
      <c r="Q1430" s="16">
        <v>0</v>
      </c>
      <c r="R1430" s="16" t="b">
        <v>0</v>
      </c>
      <c r="S1430" s="16">
        <v>101.000000000008</v>
      </c>
      <c r="T1430" s="16" t="s">
        <v>59</v>
      </c>
      <c r="U1430" s="18">
        <v>1525</v>
      </c>
      <c r="V1430" s="16">
        <v>2449</v>
      </c>
      <c r="W1430" s="22">
        <v>1.07</v>
      </c>
    </row>
    <row r="1431" spans="1:23" x14ac:dyDescent="0.3">
      <c r="A1431" s="15">
        <v>1429</v>
      </c>
      <c r="B1431" s="16" t="s">
        <v>56</v>
      </c>
      <c r="C1431" s="17" t="s">
        <v>136</v>
      </c>
      <c r="E1431" s="16">
        <f t="shared" si="290"/>
        <v>6033925021.3742809</v>
      </c>
      <c r="F1431" s="16">
        <v>5</v>
      </c>
      <c r="G1431" s="22">
        <f t="shared" si="292"/>
        <v>3.6759649893209916E+26</v>
      </c>
      <c r="H1431" s="22">
        <f t="shared" si="288"/>
        <v>11435730.536696348</v>
      </c>
      <c r="I1431" s="22">
        <f t="shared" si="289"/>
        <v>3.045271833764164E+19</v>
      </c>
      <c r="J1431" s="16">
        <v>1</v>
      </c>
      <c r="K1431" s="16">
        <v>11</v>
      </c>
      <c r="L1431" s="16">
        <v>5</v>
      </c>
      <c r="M1431" s="16">
        <v>10000</v>
      </c>
      <c r="N1431" s="16">
        <v>10000</v>
      </c>
      <c r="O1431" s="16">
        <v>30</v>
      </c>
      <c r="P1431" s="16" t="b">
        <v>1</v>
      </c>
      <c r="Q1431" s="16">
        <v>0</v>
      </c>
      <c r="R1431" s="16" t="b">
        <v>0</v>
      </c>
      <c r="S1431" s="16">
        <v>101.000000000008</v>
      </c>
      <c r="T1431" s="16" t="s">
        <v>59</v>
      </c>
      <c r="U1431" s="18">
        <v>1526</v>
      </c>
      <c r="V1431" s="16">
        <v>2451</v>
      </c>
      <c r="W1431" s="22">
        <v>1.07</v>
      </c>
    </row>
    <row r="1432" spans="1:23" x14ac:dyDescent="0.3">
      <c r="A1432" s="19">
        <v>1430</v>
      </c>
      <c r="B1432" s="16" t="s">
        <v>56</v>
      </c>
      <c r="C1432" s="17" t="s">
        <v>136</v>
      </c>
      <c r="E1432" s="16">
        <f t="shared" si="290"/>
        <v>6047024332.2684908</v>
      </c>
      <c r="F1432" s="16">
        <v>5</v>
      </c>
      <c r="G1432" s="22">
        <f t="shared" si="292"/>
        <v>3.6976809465825895E+26</v>
      </c>
      <c r="H1432" s="22">
        <f t="shared" si="288"/>
        <v>11452748.71946913</v>
      </c>
      <c r="I1432" s="22">
        <f t="shared" si="289"/>
        <v>3.0582516746272989E+19</v>
      </c>
      <c r="J1432" s="16">
        <v>1</v>
      </c>
      <c r="K1432" s="16">
        <v>11</v>
      </c>
      <c r="L1432" s="16">
        <v>5</v>
      </c>
      <c r="M1432" s="16">
        <v>10000</v>
      </c>
      <c r="N1432" s="16">
        <v>10000</v>
      </c>
      <c r="O1432" s="16">
        <v>30</v>
      </c>
      <c r="P1432" s="16" t="b">
        <v>1</v>
      </c>
      <c r="Q1432" s="16">
        <v>0</v>
      </c>
      <c r="R1432" s="16" t="b">
        <v>0</v>
      </c>
      <c r="S1432" s="16">
        <v>101.000000000008</v>
      </c>
      <c r="T1432" s="16" t="s">
        <v>59</v>
      </c>
      <c r="U1432" s="18">
        <v>1527</v>
      </c>
      <c r="V1432" s="16">
        <v>2453</v>
      </c>
      <c r="W1432" s="22">
        <v>1.07</v>
      </c>
    </row>
    <row r="1433" spans="1:23" x14ac:dyDescent="0.3">
      <c r="A1433" s="15">
        <v>1431</v>
      </c>
      <c r="B1433" s="16" t="s">
        <v>56</v>
      </c>
      <c r="C1433" s="17" t="s">
        <v>136</v>
      </c>
      <c r="E1433" s="16">
        <f t="shared" si="290"/>
        <v>6060142894.0447111</v>
      </c>
      <c r="F1433" s="16">
        <v>5</v>
      </c>
      <c r="G1433" s="22">
        <f>A1433^8.43+A1433^4+100*A1433+100</f>
        <v>3.9998353341726905E+26</v>
      </c>
      <c r="H1433" s="22">
        <f t="shared" si="288"/>
        <v>11469780.394842492</v>
      </c>
      <c r="I1433" s="22">
        <f t="shared" si="289"/>
        <v>3.0712777076842459E+19</v>
      </c>
      <c r="J1433" s="16">
        <v>1</v>
      </c>
      <c r="K1433" s="16">
        <v>11</v>
      </c>
      <c r="L1433" s="16">
        <v>5</v>
      </c>
      <c r="M1433" s="16">
        <v>10000</v>
      </c>
      <c r="N1433" s="16">
        <v>10000</v>
      </c>
      <c r="O1433" s="16">
        <v>30</v>
      </c>
      <c r="P1433" s="16" t="b">
        <v>1</v>
      </c>
      <c r="Q1433" s="16">
        <v>0</v>
      </c>
      <c r="R1433" s="16" t="b">
        <v>0</v>
      </c>
      <c r="S1433" s="16">
        <v>101.000000000008</v>
      </c>
      <c r="T1433" s="16" t="s">
        <v>59</v>
      </c>
      <c r="U1433" s="18">
        <v>1528</v>
      </c>
      <c r="V1433" s="16">
        <v>2455</v>
      </c>
      <c r="W1433" s="22">
        <v>1.07</v>
      </c>
    </row>
    <row r="1434" spans="1:23" x14ac:dyDescent="0.3">
      <c r="A1434" s="19">
        <v>1432</v>
      </c>
      <c r="B1434" s="16" t="s">
        <v>56</v>
      </c>
      <c r="C1434" s="17" t="s">
        <v>136</v>
      </c>
      <c r="E1434" s="16">
        <f t="shared" si="290"/>
        <v>6073280721.5117979</v>
      </c>
      <c r="F1434" s="16">
        <v>5</v>
      </c>
      <c r="G1434" s="22">
        <f t="shared" ref="G1434:G1442" si="293">A1434^8.43+A1434^4+100*A1434+100</f>
        <v>4.0234595686525742E+26</v>
      </c>
      <c r="H1434" s="22">
        <f t="shared" si="288"/>
        <v>11486825.564136958</v>
      </c>
      <c r="I1434" s="22">
        <f t="shared" si="289"/>
        <v>3.0843500648700617E+19</v>
      </c>
      <c r="J1434" s="16">
        <v>1</v>
      </c>
      <c r="K1434" s="16">
        <v>11</v>
      </c>
      <c r="L1434" s="16">
        <v>5</v>
      </c>
      <c r="M1434" s="16">
        <v>10000</v>
      </c>
      <c r="N1434" s="16">
        <v>10000</v>
      </c>
      <c r="O1434" s="16">
        <v>30</v>
      </c>
      <c r="P1434" s="16" t="b">
        <v>1</v>
      </c>
      <c r="Q1434" s="16">
        <v>0</v>
      </c>
      <c r="R1434" s="16" t="b">
        <v>0</v>
      </c>
      <c r="S1434" s="16">
        <v>101.000000000008</v>
      </c>
      <c r="T1434" s="16" t="s">
        <v>59</v>
      </c>
      <c r="U1434" s="18">
        <v>1529</v>
      </c>
      <c r="V1434" s="16">
        <v>2457</v>
      </c>
      <c r="W1434" s="22">
        <v>1.07</v>
      </c>
    </row>
    <row r="1435" spans="1:23" x14ac:dyDescent="0.3">
      <c r="A1435" s="15">
        <v>1433</v>
      </c>
      <c r="B1435" s="16" t="s">
        <v>56</v>
      </c>
      <c r="C1435" s="17" t="s">
        <v>136</v>
      </c>
      <c r="E1435" s="12">
        <f t="shared" si="290"/>
        <v>6086437829.479702</v>
      </c>
      <c r="F1435" s="16">
        <v>5</v>
      </c>
      <c r="G1435" s="22">
        <f t="shared" si="293"/>
        <v>4.0472066971126534E+26</v>
      </c>
      <c r="H1435" s="22">
        <f t="shared" si="288"/>
        <v>11503884.228672298</v>
      </c>
      <c r="I1435" s="22">
        <f t="shared" si="289"/>
        <v>3.0974688784040866E+19</v>
      </c>
      <c r="J1435" s="16">
        <v>1</v>
      </c>
      <c r="K1435" s="16">
        <v>11</v>
      </c>
      <c r="L1435" s="16">
        <v>5</v>
      </c>
      <c r="M1435" s="16">
        <v>10000</v>
      </c>
      <c r="N1435" s="16">
        <v>10000</v>
      </c>
      <c r="O1435" s="16">
        <v>30</v>
      </c>
      <c r="P1435" s="16" t="b">
        <v>1</v>
      </c>
      <c r="Q1435" s="16">
        <v>0</v>
      </c>
      <c r="R1435" s="16" t="b">
        <v>0</v>
      </c>
      <c r="S1435" s="16">
        <v>101.000000000008</v>
      </c>
      <c r="T1435" s="16" t="s">
        <v>59</v>
      </c>
      <c r="U1435" s="18">
        <v>1530</v>
      </c>
      <c r="V1435" s="16">
        <v>2459</v>
      </c>
      <c r="W1435" s="22">
        <v>1.07</v>
      </c>
    </row>
    <row r="1436" spans="1:23" x14ac:dyDescent="0.3">
      <c r="A1436" s="19">
        <v>1434</v>
      </c>
      <c r="B1436" s="16" t="s">
        <v>56</v>
      </c>
      <c r="C1436" s="17" t="s">
        <v>136</v>
      </c>
      <c r="E1436" s="16">
        <f t="shared" si="290"/>
        <v>6099614232.7593384</v>
      </c>
      <c r="F1436" s="16">
        <v>5</v>
      </c>
      <c r="G1436" s="22">
        <f t="shared" si="293"/>
        <v>4.0710772724214545E+26</v>
      </c>
      <c r="H1436" s="22">
        <f t="shared" si="288"/>
        <v>11520956.389767479</v>
      </c>
      <c r="I1436" s="22">
        <f t="shared" si="289"/>
        <v>3.1106342807903699E+19</v>
      </c>
      <c r="J1436" s="16">
        <v>1</v>
      </c>
      <c r="K1436" s="16">
        <v>11</v>
      </c>
      <c r="L1436" s="16">
        <v>5</v>
      </c>
      <c r="M1436" s="16">
        <v>10000</v>
      </c>
      <c r="N1436" s="16">
        <v>10000</v>
      </c>
      <c r="O1436" s="16">
        <v>30</v>
      </c>
      <c r="P1436" s="16" t="b">
        <v>1</v>
      </c>
      <c r="Q1436" s="16">
        <v>0</v>
      </c>
      <c r="R1436" s="16" t="b">
        <v>0</v>
      </c>
      <c r="S1436" s="16">
        <v>101.000000000008</v>
      </c>
      <c r="T1436" s="16" t="s">
        <v>59</v>
      </c>
      <c r="U1436" s="18">
        <v>1531</v>
      </c>
      <c r="V1436" s="16">
        <v>2461</v>
      </c>
      <c r="W1436" s="22">
        <v>1.07</v>
      </c>
    </row>
    <row r="1437" spans="1:23" x14ac:dyDescent="0.3">
      <c r="A1437" s="15">
        <v>1435</v>
      </c>
      <c r="B1437" s="16" t="s">
        <v>56</v>
      </c>
      <c r="C1437" s="17" t="s">
        <v>136</v>
      </c>
      <c r="E1437" s="12">
        <f t="shared" si="290"/>
        <v>6112809946.1627378</v>
      </c>
      <c r="F1437" s="16">
        <v>5</v>
      </c>
      <c r="G1437" s="22">
        <f t="shared" si="293"/>
        <v>4.0950718495464373E+26</v>
      </c>
      <c r="H1437" s="22">
        <f t="shared" si="288"/>
        <v>11538042.048740733</v>
      </c>
      <c r="I1437" s="22">
        <f t="shared" si="289"/>
        <v>3.1238464048180531E+19</v>
      </c>
      <c r="J1437" s="16">
        <v>1</v>
      </c>
      <c r="K1437" s="16">
        <v>11</v>
      </c>
      <c r="L1437" s="16">
        <v>5</v>
      </c>
      <c r="M1437" s="16">
        <v>10000</v>
      </c>
      <c r="N1437" s="16">
        <v>10000</v>
      </c>
      <c r="O1437" s="16">
        <v>30</v>
      </c>
      <c r="P1437" s="16" t="b">
        <v>1</v>
      </c>
      <c r="Q1437" s="16">
        <v>0</v>
      </c>
      <c r="R1437" s="16" t="b">
        <v>0</v>
      </c>
      <c r="S1437" s="16">
        <v>101.000000000008</v>
      </c>
      <c r="T1437" s="16" t="s">
        <v>59</v>
      </c>
      <c r="U1437" s="18">
        <v>1532</v>
      </c>
      <c r="V1437" s="16">
        <v>2463</v>
      </c>
      <c r="W1437" s="22">
        <v>1.07</v>
      </c>
    </row>
    <row r="1438" spans="1:23" x14ac:dyDescent="0.3">
      <c r="A1438" s="19">
        <v>1436</v>
      </c>
      <c r="B1438" s="16" t="s">
        <v>56</v>
      </c>
      <c r="C1438" s="17" t="s">
        <v>136</v>
      </c>
      <c r="E1438" s="16">
        <f t="shared" si="290"/>
        <v>6126024984.5028973</v>
      </c>
      <c r="F1438" s="16">
        <v>5</v>
      </c>
      <c r="G1438" s="22">
        <f t="shared" si="293"/>
        <v>4.1191909855603886E+26</v>
      </c>
      <c r="H1438" s="22">
        <f t="shared" si="288"/>
        <v>11555141.206909359</v>
      </c>
      <c r="I1438" s="22">
        <f t="shared" si="289"/>
        <v>3.1371053835617731E+19</v>
      </c>
      <c r="J1438" s="16">
        <v>1</v>
      </c>
      <c r="K1438" s="16">
        <v>11</v>
      </c>
      <c r="L1438" s="16">
        <v>5</v>
      </c>
      <c r="M1438" s="16">
        <v>10000</v>
      </c>
      <c r="N1438" s="16">
        <v>10000</v>
      </c>
      <c r="O1438" s="16">
        <v>30</v>
      </c>
      <c r="P1438" s="16" t="b">
        <v>1</v>
      </c>
      <c r="Q1438" s="16">
        <v>0</v>
      </c>
      <c r="R1438" s="16" t="b">
        <v>0</v>
      </c>
      <c r="S1438" s="16">
        <v>101.000000000008</v>
      </c>
      <c r="T1438" s="16" t="s">
        <v>59</v>
      </c>
      <c r="U1438" s="18">
        <v>1533</v>
      </c>
      <c r="V1438" s="16">
        <v>2465</v>
      </c>
      <c r="W1438" s="22">
        <v>1.07</v>
      </c>
    </row>
    <row r="1439" spans="1:23" x14ac:dyDescent="0.3">
      <c r="A1439" s="15">
        <v>1437</v>
      </c>
      <c r="B1439" s="16" t="s">
        <v>56</v>
      </c>
      <c r="C1439" s="17" t="s">
        <v>136</v>
      </c>
      <c r="E1439" s="16">
        <f t="shared" si="290"/>
        <v>6139259362.5939064</v>
      </c>
      <c r="F1439" s="16">
        <v>5</v>
      </c>
      <c r="G1439" s="22">
        <f t="shared" si="293"/>
        <v>4.1434352396481445E+26</v>
      </c>
      <c r="H1439" s="22">
        <f t="shared" si="288"/>
        <v>11572253.865590019</v>
      </c>
      <c r="I1439" s="22">
        <f t="shared" si="289"/>
        <v>3.1504113503821156E+19</v>
      </c>
      <c r="J1439" s="16">
        <v>1</v>
      </c>
      <c r="K1439" s="16">
        <v>11</v>
      </c>
      <c r="L1439" s="16">
        <v>5</v>
      </c>
      <c r="M1439" s="16">
        <v>10000</v>
      </c>
      <c r="N1439" s="16">
        <v>10000</v>
      </c>
      <c r="O1439" s="16">
        <v>30</v>
      </c>
      <c r="P1439" s="16" t="b">
        <v>1</v>
      </c>
      <c r="Q1439" s="16">
        <v>0</v>
      </c>
      <c r="R1439" s="16" t="b">
        <v>0</v>
      </c>
      <c r="S1439" s="16">
        <v>101.000000000008</v>
      </c>
      <c r="T1439" s="16" t="s">
        <v>59</v>
      </c>
      <c r="U1439" s="18">
        <v>1534</v>
      </c>
      <c r="V1439" s="16">
        <v>2467</v>
      </c>
      <c r="W1439" s="22">
        <v>1.07</v>
      </c>
    </row>
    <row r="1440" spans="1:23" x14ac:dyDescent="0.3">
      <c r="A1440" s="19">
        <v>1438</v>
      </c>
      <c r="B1440" s="16" t="s">
        <v>56</v>
      </c>
      <c r="C1440" s="17" t="s">
        <v>136</v>
      </c>
      <c r="E1440" s="16">
        <f t="shared" si="290"/>
        <v>6152513095.2508249</v>
      </c>
      <c r="F1440" s="16">
        <v>5</v>
      </c>
      <c r="G1440" s="22">
        <f t="shared" si="293"/>
        <v>4.1678051731129795E+26</v>
      </c>
      <c r="H1440" s="22">
        <f t="shared" si="288"/>
        <v>11589380.026098514</v>
      </c>
      <c r="I1440" s="22">
        <f t="shared" si="289"/>
        <v>3.1637644389260415E+19</v>
      </c>
      <c r="J1440" s="16">
        <v>1</v>
      </c>
      <c r="K1440" s="16">
        <v>11</v>
      </c>
      <c r="L1440" s="16">
        <v>5</v>
      </c>
      <c r="M1440" s="16">
        <v>10000</v>
      </c>
      <c r="N1440" s="16">
        <v>10000</v>
      </c>
      <c r="O1440" s="16">
        <v>30</v>
      </c>
      <c r="P1440" s="16" t="b">
        <v>1</v>
      </c>
      <c r="Q1440" s="16">
        <v>0</v>
      </c>
      <c r="R1440" s="16" t="b">
        <v>0</v>
      </c>
      <c r="S1440" s="16">
        <v>101.000000000008</v>
      </c>
      <c r="T1440" s="16" t="s">
        <v>59</v>
      </c>
      <c r="U1440" s="18">
        <v>1535</v>
      </c>
      <c r="V1440" s="16">
        <v>2469</v>
      </c>
      <c r="W1440" s="22">
        <v>1.07</v>
      </c>
    </row>
    <row r="1441" spans="1:23" x14ac:dyDescent="0.3">
      <c r="A1441" s="15">
        <v>1439</v>
      </c>
      <c r="B1441" s="16" t="s">
        <v>56</v>
      </c>
      <c r="C1441" s="17" t="s">
        <v>136</v>
      </c>
      <c r="E1441" s="16">
        <f t="shared" si="290"/>
        <v>6165786197.2897825</v>
      </c>
      <c r="F1441" s="16">
        <v>5</v>
      </c>
      <c r="G1441" s="22">
        <f t="shared" si="293"/>
        <v>4.1923013493831045E+26</v>
      </c>
      <c r="H1441" s="22">
        <f t="shared" si="288"/>
        <v>11606519.68974985</v>
      </c>
      <c r="I1441" s="22">
        <f t="shared" si="289"/>
        <v>3.177164783127183E+19</v>
      </c>
      <c r="J1441" s="16">
        <v>1</v>
      </c>
      <c r="K1441" s="16">
        <v>11</v>
      </c>
      <c r="L1441" s="16">
        <v>5</v>
      </c>
      <c r="M1441" s="16">
        <v>10000</v>
      </c>
      <c r="N1441" s="16">
        <v>10000</v>
      </c>
      <c r="O1441" s="16">
        <v>30</v>
      </c>
      <c r="P1441" s="16" t="b">
        <v>1</v>
      </c>
      <c r="Q1441" s="16">
        <v>0</v>
      </c>
      <c r="R1441" s="16" t="b">
        <v>0</v>
      </c>
      <c r="S1441" s="16">
        <v>101.000000000008</v>
      </c>
      <c r="T1441" s="16" t="s">
        <v>59</v>
      </c>
      <c r="U1441" s="18">
        <v>1536</v>
      </c>
      <c r="V1441" s="16">
        <v>2471</v>
      </c>
      <c r="W1441" s="22">
        <v>1.07</v>
      </c>
    </row>
    <row r="1442" spans="1:23" x14ac:dyDescent="0.3">
      <c r="A1442" s="19">
        <v>1440</v>
      </c>
      <c r="B1442" s="16" t="s">
        <v>56</v>
      </c>
      <c r="C1442" s="17" t="s">
        <v>136</v>
      </c>
      <c r="E1442" s="16">
        <f t="shared" si="290"/>
        <v>6179078683.5279274</v>
      </c>
      <c r="F1442" s="16">
        <v>5</v>
      </c>
      <c r="G1442" s="22">
        <f t="shared" si="293"/>
        <v>4.2169243340184419E+26</v>
      </c>
      <c r="H1442" s="22">
        <f t="shared" si="288"/>
        <v>11623672.857858302</v>
      </c>
      <c r="I1442" s="22">
        <f t="shared" si="289"/>
        <v>3.1906125172064518E+19</v>
      </c>
      <c r="J1442" s="16">
        <v>1</v>
      </c>
      <c r="K1442" s="16">
        <v>11</v>
      </c>
      <c r="L1442" s="16">
        <v>5</v>
      </c>
      <c r="M1442" s="16">
        <v>10000</v>
      </c>
      <c r="N1442" s="16">
        <v>10000</v>
      </c>
      <c r="O1442" s="16">
        <v>30</v>
      </c>
      <c r="P1442" s="16" t="b">
        <v>1</v>
      </c>
      <c r="Q1442" s="16">
        <v>0</v>
      </c>
      <c r="R1442" s="16" t="b">
        <v>0</v>
      </c>
      <c r="S1442" s="16">
        <v>101.000000000008</v>
      </c>
      <c r="T1442" s="16" t="s">
        <v>59</v>
      </c>
      <c r="U1442" s="18">
        <v>1537</v>
      </c>
      <c r="V1442" s="16">
        <v>2473</v>
      </c>
      <c r="W1442" s="22">
        <v>1.07</v>
      </c>
    </row>
    <row r="1443" spans="1:23" x14ac:dyDescent="0.3">
      <c r="A1443" s="15">
        <v>1441</v>
      </c>
      <c r="B1443" s="16" t="s">
        <v>56</v>
      </c>
      <c r="C1443" s="17" t="s">
        <v>136</v>
      </c>
      <c r="E1443" s="12">
        <f t="shared" si="290"/>
        <v>6192390568.783412</v>
      </c>
      <c r="F1443" s="16">
        <v>5</v>
      </c>
      <c r="G1443" s="22">
        <f>A1443^8.44+A1443^4+100*A1443+100</f>
        <v>4.5616714042621794E+26</v>
      </c>
      <c r="H1443" s="22">
        <f t="shared" si="288"/>
        <v>11640839.531737274</v>
      </c>
      <c r="I1443" s="22">
        <f t="shared" si="289"/>
        <v>3.2041077756722475E+19</v>
      </c>
      <c r="J1443" s="16">
        <v>1</v>
      </c>
      <c r="K1443" s="16">
        <v>11</v>
      </c>
      <c r="L1443" s="16">
        <v>5</v>
      </c>
      <c r="M1443" s="16">
        <v>10000</v>
      </c>
      <c r="N1443" s="16">
        <v>10000</v>
      </c>
      <c r="O1443" s="16">
        <v>30</v>
      </c>
      <c r="P1443" s="16" t="b">
        <v>1</v>
      </c>
      <c r="Q1443" s="16">
        <v>0</v>
      </c>
      <c r="R1443" s="16" t="b">
        <v>0</v>
      </c>
      <c r="S1443" s="16">
        <v>101.000000000008</v>
      </c>
      <c r="T1443" s="16" t="s">
        <v>59</v>
      </c>
      <c r="U1443" s="18">
        <v>1538</v>
      </c>
      <c r="V1443" s="16">
        <v>2475</v>
      </c>
      <c r="W1443" s="22">
        <v>1.07</v>
      </c>
    </row>
    <row r="1444" spans="1:23" x14ac:dyDescent="0.3">
      <c r="A1444" s="19">
        <v>1442</v>
      </c>
      <c r="B1444" s="16" t="s">
        <v>56</v>
      </c>
      <c r="C1444" s="17" t="s">
        <v>136</v>
      </c>
      <c r="E1444" s="16">
        <f t="shared" si="290"/>
        <v>6205721867.8754997</v>
      </c>
      <c r="F1444" s="16">
        <v>5</v>
      </c>
      <c r="G1444" s="22">
        <f t="shared" ref="G1444:G1452" si="294">A1444^8.44+A1444^4+100*A1444+100</f>
        <v>4.5884583893250231E+26</v>
      </c>
      <c r="H1444" s="22">
        <f t="shared" si="288"/>
        <v>11658019.712699503</v>
      </c>
      <c r="I1444" s="22">
        <f t="shared" si="289"/>
        <v>3.2176506933211095E+19</v>
      </c>
      <c r="J1444" s="16">
        <v>1</v>
      </c>
      <c r="K1444" s="16">
        <v>11</v>
      </c>
      <c r="L1444" s="16">
        <v>5</v>
      </c>
      <c r="M1444" s="16">
        <v>10000</v>
      </c>
      <c r="N1444" s="16">
        <v>10000</v>
      </c>
      <c r="O1444" s="16">
        <v>30</v>
      </c>
      <c r="P1444" s="16" t="b">
        <v>1</v>
      </c>
      <c r="Q1444" s="16">
        <v>0</v>
      </c>
      <c r="R1444" s="16" t="b">
        <v>0</v>
      </c>
      <c r="S1444" s="16">
        <v>101.000000000008</v>
      </c>
      <c r="T1444" s="16" t="s">
        <v>59</v>
      </c>
      <c r="U1444" s="18">
        <v>1539</v>
      </c>
      <c r="V1444" s="16">
        <v>2477</v>
      </c>
      <c r="W1444" s="22">
        <v>1.07</v>
      </c>
    </row>
    <row r="1445" spans="1:23" x14ac:dyDescent="0.3">
      <c r="A1445" s="15">
        <v>1443</v>
      </c>
      <c r="B1445" s="16" t="s">
        <v>56</v>
      </c>
      <c r="C1445" s="17" t="s">
        <v>136</v>
      </c>
      <c r="E1445" s="12">
        <f t="shared" si="290"/>
        <v>6219072595.6243982</v>
      </c>
      <c r="F1445" s="16">
        <v>5</v>
      </c>
      <c r="G1445" s="22">
        <f t="shared" si="294"/>
        <v>4.6153839389803376E+26</v>
      </c>
      <c r="H1445" s="22">
        <f t="shared" si="288"/>
        <v>11675213.402056815</v>
      </c>
      <c r="I1445" s="22">
        <f t="shared" si="289"/>
        <v>3.2312414052378604E+19</v>
      </c>
      <c r="J1445" s="16">
        <v>1</v>
      </c>
      <c r="K1445" s="16">
        <v>11</v>
      </c>
      <c r="L1445" s="16">
        <v>5</v>
      </c>
      <c r="M1445" s="16">
        <v>10000</v>
      </c>
      <c r="N1445" s="16">
        <v>10000</v>
      </c>
      <c r="O1445" s="16">
        <v>30</v>
      </c>
      <c r="P1445" s="16" t="b">
        <v>1</v>
      </c>
      <c r="Q1445" s="16">
        <v>0</v>
      </c>
      <c r="R1445" s="16" t="b">
        <v>0</v>
      </c>
      <c r="S1445" s="16">
        <v>101.000000000008</v>
      </c>
      <c r="T1445" s="16" t="s">
        <v>59</v>
      </c>
      <c r="U1445" s="18">
        <v>1540</v>
      </c>
      <c r="V1445" s="16">
        <v>2479</v>
      </c>
      <c r="W1445" s="22">
        <v>1.07</v>
      </c>
    </row>
    <row r="1446" spans="1:23" x14ac:dyDescent="0.3">
      <c r="A1446" s="19">
        <v>1444</v>
      </c>
      <c r="B1446" s="16" t="s">
        <v>56</v>
      </c>
      <c r="C1446" s="17" t="s">
        <v>136</v>
      </c>
      <c r="E1446" s="16">
        <f t="shared" si="290"/>
        <v>6232442766.8513393</v>
      </c>
      <c r="F1446" s="16">
        <v>5</v>
      </c>
      <c r="G1446" s="22">
        <f t="shared" si="294"/>
        <v>4.6424486732284591E+26</v>
      </c>
      <c r="H1446" s="22">
        <f t="shared" si="288"/>
        <v>11692420.60112031</v>
      </c>
      <c r="I1446" s="22">
        <f t="shared" si="289"/>
        <v>3.2448800467962376E+19</v>
      </c>
      <c r="J1446" s="16">
        <v>1</v>
      </c>
      <c r="K1446" s="16">
        <v>11</v>
      </c>
      <c r="L1446" s="16">
        <v>5</v>
      </c>
      <c r="M1446" s="16">
        <v>10000</v>
      </c>
      <c r="N1446" s="16">
        <v>10000</v>
      </c>
      <c r="O1446" s="16">
        <v>30</v>
      </c>
      <c r="P1446" s="16" t="b">
        <v>1</v>
      </c>
      <c r="Q1446" s="16">
        <v>0</v>
      </c>
      <c r="R1446" s="16" t="b">
        <v>0</v>
      </c>
      <c r="S1446" s="16">
        <v>101.000000000008</v>
      </c>
      <c r="T1446" s="16" t="s">
        <v>59</v>
      </c>
      <c r="U1446" s="18">
        <v>1541</v>
      </c>
      <c r="V1446" s="16">
        <v>2481</v>
      </c>
      <c r="W1446" s="22">
        <v>1.07</v>
      </c>
    </row>
    <row r="1447" spans="1:23" x14ac:dyDescent="0.3">
      <c r="A1447" s="15">
        <v>1445</v>
      </c>
      <c r="B1447" s="16" t="s">
        <v>56</v>
      </c>
      <c r="C1447" s="17" t="s">
        <v>136</v>
      </c>
      <c r="E1447" s="16">
        <f t="shared" si="290"/>
        <v>6245832396.3786831</v>
      </c>
      <c r="F1447" s="16">
        <v>5</v>
      </c>
      <c r="G1447" s="22">
        <f t="shared" si="294"/>
        <v>4.6696532144115758E+26</v>
      </c>
      <c r="H1447" s="22">
        <f t="shared" si="288"/>
        <v>11709641.311200386</v>
      </c>
      <c r="I1447" s="22">
        <f t="shared" si="289"/>
        <v>3.2585667536592392E+19</v>
      </c>
      <c r="J1447" s="16">
        <v>1</v>
      </c>
      <c r="K1447" s="16">
        <v>11</v>
      </c>
      <c r="L1447" s="16">
        <v>5</v>
      </c>
      <c r="M1447" s="16">
        <v>10000</v>
      </c>
      <c r="N1447" s="16">
        <v>10000</v>
      </c>
      <c r="O1447" s="16">
        <v>30</v>
      </c>
      <c r="P1447" s="16" t="b">
        <v>1</v>
      </c>
      <c r="Q1447" s="16">
        <v>0</v>
      </c>
      <c r="R1447" s="16" t="b">
        <v>0</v>
      </c>
      <c r="S1447" s="16">
        <v>101.000000000008</v>
      </c>
      <c r="T1447" s="16" t="s">
        <v>59</v>
      </c>
      <c r="U1447" s="18">
        <v>1542</v>
      </c>
      <c r="V1447" s="16">
        <v>2483</v>
      </c>
      <c r="W1447" s="22">
        <v>1.07</v>
      </c>
    </row>
    <row r="1448" spans="1:23" x14ac:dyDescent="0.3">
      <c r="A1448" s="19">
        <v>1446</v>
      </c>
      <c r="B1448" s="16" t="s">
        <v>56</v>
      </c>
      <c r="C1448" s="17" t="s">
        <v>136</v>
      </c>
      <c r="E1448" s="16">
        <f t="shared" si="290"/>
        <v>6259241499.029686</v>
      </c>
      <c r="F1448" s="16">
        <v>5</v>
      </c>
      <c r="G1448" s="22">
        <f t="shared" si="294"/>
        <v>4.6969981872207988E+26</v>
      </c>
      <c r="H1448" s="22">
        <f t="shared" si="288"/>
        <v>11726875.533606492</v>
      </c>
      <c r="I1448" s="22">
        <f t="shared" si="289"/>
        <v>3.2723016617794847E+19</v>
      </c>
      <c r="J1448" s="16">
        <v>1</v>
      </c>
      <c r="K1448" s="16">
        <v>11</v>
      </c>
      <c r="L1448" s="16">
        <v>5</v>
      </c>
      <c r="M1448" s="16">
        <v>10000</v>
      </c>
      <c r="N1448" s="16">
        <v>10000</v>
      </c>
      <c r="O1448" s="16">
        <v>30</v>
      </c>
      <c r="P1448" s="16" t="b">
        <v>1</v>
      </c>
      <c r="Q1448" s="16">
        <v>0</v>
      </c>
      <c r="R1448" s="16" t="b">
        <v>0</v>
      </c>
      <c r="S1448" s="16">
        <v>101.000000000008</v>
      </c>
      <c r="T1448" s="16" t="s">
        <v>59</v>
      </c>
      <c r="U1448" s="18">
        <v>1543</v>
      </c>
      <c r="V1448" s="16">
        <v>2485</v>
      </c>
      <c r="W1448" s="22">
        <v>1.07</v>
      </c>
    </row>
    <row r="1449" spans="1:23" x14ac:dyDescent="0.3">
      <c r="A1449" s="15">
        <v>1447</v>
      </c>
      <c r="B1449" s="16" t="s">
        <v>56</v>
      </c>
      <c r="C1449" s="17" t="s">
        <v>136</v>
      </c>
      <c r="E1449" s="16">
        <f t="shared" si="290"/>
        <v>6272670089.6287136</v>
      </c>
      <c r="F1449" s="16">
        <v>5</v>
      </c>
      <c r="G1449" s="22">
        <f t="shared" si="294"/>
        <v>4.7244842187034024E+26</v>
      </c>
      <c r="H1449" s="22">
        <f t="shared" si="288"/>
        <v>11744123.269647438</v>
      </c>
      <c r="I1449" s="22">
        <f t="shared" si="289"/>
        <v>3.2860849073997464E+19</v>
      </c>
      <c r="J1449" s="16">
        <v>1</v>
      </c>
      <c r="K1449" s="16">
        <v>11</v>
      </c>
      <c r="L1449" s="16">
        <v>5</v>
      </c>
      <c r="M1449" s="16">
        <v>10000</v>
      </c>
      <c r="N1449" s="16">
        <v>10000</v>
      </c>
      <c r="O1449" s="16">
        <v>30</v>
      </c>
      <c r="P1449" s="16" t="b">
        <v>1</v>
      </c>
      <c r="Q1449" s="16">
        <v>0</v>
      </c>
      <c r="R1449" s="16" t="b">
        <v>0</v>
      </c>
      <c r="S1449" s="16">
        <v>101.000000000008</v>
      </c>
      <c r="T1449" s="16" t="s">
        <v>59</v>
      </c>
      <c r="U1449" s="18">
        <v>1544</v>
      </c>
      <c r="V1449" s="16">
        <v>2487</v>
      </c>
      <c r="W1449" s="22">
        <v>1.07</v>
      </c>
    </row>
    <row r="1450" spans="1:23" x14ac:dyDescent="0.3">
      <c r="A1450" s="19">
        <v>1448</v>
      </c>
      <c r="B1450" s="16" t="s">
        <v>56</v>
      </c>
      <c r="C1450" s="17" t="s">
        <v>136</v>
      </c>
      <c r="E1450" s="16">
        <f t="shared" si="290"/>
        <v>6286118183.0011473</v>
      </c>
      <c r="F1450" s="16">
        <v>5</v>
      </c>
      <c r="G1450" s="22">
        <f t="shared" si="294"/>
        <v>4.7521119382702254E+26</v>
      </c>
      <c r="H1450" s="22">
        <f t="shared" si="288"/>
        <v>11761384.520631222</v>
      </c>
      <c r="I1450" s="22">
        <f t="shared" si="289"/>
        <v>3.2999166270532407E+19</v>
      </c>
      <c r="J1450" s="16">
        <v>1</v>
      </c>
      <c r="K1450" s="16">
        <v>11</v>
      </c>
      <c r="L1450" s="16">
        <v>5</v>
      </c>
      <c r="M1450" s="16">
        <v>10000</v>
      </c>
      <c r="N1450" s="16">
        <v>10000</v>
      </c>
      <c r="O1450" s="16">
        <v>30</v>
      </c>
      <c r="P1450" s="16" t="b">
        <v>1</v>
      </c>
      <c r="Q1450" s="16">
        <v>0</v>
      </c>
      <c r="R1450" s="16" t="b">
        <v>0</v>
      </c>
      <c r="S1450" s="16">
        <v>101.000000000008</v>
      </c>
      <c r="T1450" s="16" t="s">
        <v>59</v>
      </c>
      <c r="U1450" s="18">
        <v>1545</v>
      </c>
      <c r="V1450" s="16">
        <v>2489</v>
      </c>
      <c r="W1450" s="22">
        <v>1.07</v>
      </c>
    </row>
    <row r="1451" spans="1:23" x14ac:dyDescent="0.3">
      <c r="A1451" s="15">
        <v>1449</v>
      </c>
      <c r="B1451" s="16" t="s">
        <v>56</v>
      </c>
      <c r="C1451" s="17" t="s">
        <v>136</v>
      </c>
      <c r="E1451" s="12">
        <f t="shared" si="290"/>
        <v>6299585793.9733772</v>
      </c>
      <c r="F1451" s="16">
        <v>5</v>
      </c>
      <c r="G1451" s="22">
        <f t="shared" si="294"/>
        <v>4.7798819777027526E+26</v>
      </c>
      <c r="H1451" s="22">
        <f t="shared" si="288"/>
        <v>11778659.287865018</v>
      </c>
      <c r="I1451" s="22">
        <f t="shared" si="289"/>
        <v>3.3137969575641608E+19</v>
      </c>
      <c r="J1451" s="16">
        <v>1</v>
      </c>
      <c r="K1451" s="16">
        <v>11</v>
      </c>
      <c r="L1451" s="16">
        <v>5</v>
      </c>
      <c r="M1451" s="16">
        <v>10000</v>
      </c>
      <c r="N1451" s="16">
        <v>10000</v>
      </c>
      <c r="O1451" s="16">
        <v>30</v>
      </c>
      <c r="P1451" s="16" t="b">
        <v>1</v>
      </c>
      <c r="Q1451" s="16">
        <v>0</v>
      </c>
      <c r="R1451" s="16" t="b">
        <v>0</v>
      </c>
      <c r="S1451" s="16">
        <v>101.000000000008</v>
      </c>
      <c r="T1451" s="16" t="s">
        <v>59</v>
      </c>
      <c r="U1451" s="18">
        <v>1546</v>
      </c>
      <c r="V1451" s="16">
        <v>2491</v>
      </c>
      <c r="W1451" s="22">
        <v>1.07</v>
      </c>
    </row>
    <row r="1452" spans="1:23" x14ac:dyDescent="0.3">
      <c r="A1452" s="19">
        <v>1450</v>
      </c>
      <c r="B1452" s="16" t="s">
        <v>56</v>
      </c>
      <c r="C1452" s="17" t="s">
        <v>136</v>
      </c>
      <c r="E1452" s="16">
        <f t="shared" si="290"/>
        <v>6313072937.3727903</v>
      </c>
      <c r="F1452" s="16">
        <v>5</v>
      </c>
      <c r="G1452" s="22">
        <f t="shared" si="294"/>
        <v>4.8077949711605145E+26</v>
      </c>
      <c r="H1452" s="22">
        <f t="shared" si="288"/>
        <v>11795947.572655296</v>
      </c>
      <c r="I1452" s="22">
        <f t="shared" si="289"/>
        <v>3.3277260360480387E+19</v>
      </c>
      <c r="J1452" s="16">
        <v>1</v>
      </c>
      <c r="K1452" s="16">
        <v>11</v>
      </c>
      <c r="L1452" s="16">
        <v>5</v>
      </c>
      <c r="M1452" s="16">
        <v>10000</v>
      </c>
      <c r="N1452" s="16">
        <v>10000</v>
      </c>
      <c r="O1452" s="16">
        <v>30</v>
      </c>
      <c r="P1452" s="16" t="b">
        <v>1</v>
      </c>
      <c r="Q1452" s="16">
        <v>0</v>
      </c>
      <c r="R1452" s="16" t="b">
        <v>0</v>
      </c>
      <c r="S1452" s="16">
        <v>101.000000000008</v>
      </c>
      <c r="T1452" s="16" t="s">
        <v>59</v>
      </c>
      <c r="U1452" s="18">
        <v>1547</v>
      </c>
      <c r="V1452" s="16">
        <v>2493</v>
      </c>
      <c r="W1452" s="22">
        <v>1.07</v>
      </c>
    </row>
    <row r="1453" spans="1:23" x14ac:dyDescent="0.3">
      <c r="A1453" s="15">
        <v>1451</v>
      </c>
      <c r="B1453" s="16" t="s">
        <v>56</v>
      </c>
      <c r="C1453" s="17" t="s">
        <v>136</v>
      </c>
      <c r="E1453" s="12">
        <f t="shared" si="290"/>
        <v>6326579628.0278788</v>
      </c>
      <c r="F1453" s="16">
        <v>5</v>
      </c>
      <c r="G1453" s="22">
        <f>A1453^8.45+A1453^4+100*A1453+100</f>
        <v>5.2010333085342718E+26</v>
      </c>
      <c r="H1453" s="22">
        <f t="shared" si="288"/>
        <v>11813249.376307672</v>
      </c>
      <c r="I1453" s="22">
        <f t="shared" si="289"/>
        <v>3.3417039999121408E+19</v>
      </c>
      <c r="J1453" s="16">
        <v>1</v>
      </c>
      <c r="K1453" s="16">
        <v>11</v>
      </c>
      <c r="L1453" s="16">
        <v>5</v>
      </c>
      <c r="M1453" s="16">
        <v>10000</v>
      </c>
      <c r="N1453" s="16">
        <v>10000</v>
      </c>
      <c r="O1453" s="16">
        <v>30</v>
      </c>
      <c r="P1453" s="16" t="b">
        <v>1</v>
      </c>
      <c r="Q1453" s="16">
        <v>0</v>
      </c>
      <c r="R1453" s="16" t="b">
        <v>0</v>
      </c>
      <c r="S1453" s="16">
        <v>101.000000000008</v>
      </c>
      <c r="T1453" s="16" t="s">
        <v>59</v>
      </c>
      <c r="U1453" s="18">
        <v>1548</v>
      </c>
      <c r="V1453" s="16">
        <v>2495</v>
      </c>
      <c r="W1453" s="22">
        <v>1.07</v>
      </c>
    </row>
    <row r="1454" spans="1:23" x14ac:dyDescent="0.3">
      <c r="A1454" s="19">
        <v>1452</v>
      </c>
      <c r="B1454" s="16" t="s">
        <v>56</v>
      </c>
      <c r="C1454" s="17" t="s">
        <v>136</v>
      </c>
      <c r="E1454" s="16">
        <f t="shared" si="290"/>
        <v>6340105880.7680769</v>
      </c>
      <c r="F1454" s="16">
        <v>5</v>
      </c>
      <c r="G1454" s="22">
        <f t="shared" ref="G1454:G1462" si="295">A1454^8.45+A1454^4+100*A1454+100</f>
        <v>5.2313997618467395E+26</v>
      </c>
      <c r="H1454" s="22">
        <f t="shared" si="288"/>
        <v>11830564.700127063</v>
      </c>
      <c r="I1454" s="22">
        <f t="shared" si="289"/>
        <v>3.3557309868559471E+19</v>
      </c>
      <c r="J1454" s="16">
        <v>1</v>
      </c>
      <c r="K1454" s="16">
        <v>11</v>
      </c>
      <c r="L1454" s="16">
        <v>5</v>
      </c>
      <c r="M1454" s="16">
        <v>10000</v>
      </c>
      <c r="N1454" s="16">
        <v>10000</v>
      </c>
      <c r="O1454" s="16">
        <v>30</v>
      </c>
      <c r="P1454" s="16" t="b">
        <v>1</v>
      </c>
      <c r="Q1454" s="16">
        <v>0</v>
      </c>
      <c r="R1454" s="16" t="b">
        <v>0</v>
      </c>
      <c r="S1454" s="16">
        <v>101.000000000008</v>
      </c>
      <c r="T1454" s="16" t="s">
        <v>59</v>
      </c>
      <c r="U1454" s="18">
        <v>1549</v>
      </c>
      <c r="V1454" s="16">
        <v>2497</v>
      </c>
      <c r="W1454" s="22">
        <v>1.07</v>
      </c>
    </row>
    <row r="1455" spans="1:23" x14ac:dyDescent="0.3">
      <c r="A1455" s="15">
        <v>1453</v>
      </c>
      <c r="B1455" s="16" t="s">
        <v>56</v>
      </c>
      <c r="C1455" s="17" t="s">
        <v>136</v>
      </c>
      <c r="E1455" s="16">
        <f t="shared" si="290"/>
        <v>6353651710.4238415</v>
      </c>
      <c r="F1455" s="16">
        <v>5</v>
      </c>
      <c r="G1455" s="22">
        <f t="shared" si="295"/>
        <v>5.2619224213567611E+26</v>
      </c>
      <c r="H1455" s="22">
        <f t="shared" si="288"/>
        <v>11847893.545417542</v>
      </c>
      <c r="I1455" s="22">
        <f t="shared" si="289"/>
        <v>3.3698071348714975E+19</v>
      </c>
      <c r="J1455" s="16">
        <v>1</v>
      </c>
      <c r="K1455" s="16">
        <v>11</v>
      </c>
      <c r="L1455" s="16">
        <v>5</v>
      </c>
      <c r="M1455" s="16">
        <v>10000</v>
      </c>
      <c r="N1455" s="16">
        <v>10000</v>
      </c>
      <c r="O1455" s="16">
        <v>30</v>
      </c>
      <c r="P1455" s="16" t="b">
        <v>1</v>
      </c>
      <c r="Q1455" s="16">
        <v>0</v>
      </c>
      <c r="R1455" s="16" t="b">
        <v>0</v>
      </c>
      <c r="S1455" s="16">
        <v>101.000000000008</v>
      </c>
      <c r="T1455" s="16" t="s">
        <v>59</v>
      </c>
      <c r="U1455" s="18">
        <v>1550</v>
      </c>
      <c r="V1455" s="16">
        <v>2499</v>
      </c>
      <c r="W1455" s="22">
        <v>1.07</v>
      </c>
    </row>
    <row r="1456" spans="1:23" x14ac:dyDescent="0.3">
      <c r="A1456" s="19">
        <v>1454</v>
      </c>
      <c r="B1456" s="16" t="s">
        <v>56</v>
      </c>
      <c r="C1456" s="17" t="s">
        <v>136</v>
      </c>
      <c r="E1456" s="16">
        <f t="shared" si="290"/>
        <v>6367217131.8267612</v>
      </c>
      <c r="F1456" s="16">
        <v>5</v>
      </c>
      <c r="G1456" s="22">
        <f t="shared" si="295"/>
        <v>5.2926019822587802E+26</v>
      </c>
      <c r="H1456" s="22">
        <f t="shared" si="288"/>
        <v>11865235.91348251</v>
      </c>
      <c r="I1456" s="22">
        <f t="shared" si="289"/>
        <v>3.3839325822439268E+19</v>
      </c>
      <c r="J1456" s="16">
        <v>1</v>
      </c>
      <c r="K1456" s="16">
        <v>11</v>
      </c>
      <c r="L1456" s="16">
        <v>5</v>
      </c>
      <c r="M1456" s="16">
        <v>10000</v>
      </c>
      <c r="N1456" s="16">
        <v>10000</v>
      </c>
      <c r="O1456" s="16">
        <v>30</v>
      </c>
      <c r="P1456" s="16" t="b">
        <v>1</v>
      </c>
      <c r="Q1456" s="16">
        <v>0</v>
      </c>
      <c r="R1456" s="16" t="b">
        <v>0</v>
      </c>
      <c r="S1456" s="16">
        <v>101.000000000008</v>
      </c>
      <c r="T1456" s="16" t="s">
        <v>59</v>
      </c>
      <c r="U1456" s="18">
        <v>1551</v>
      </c>
      <c r="V1456" s="16">
        <v>2501</v>
      </c>
      <c r="W1456" s="22">
        <v>1.07</v>
      </c>
    </row>
    <row r="1457" spans="1:23" x14ac:dyDescent="0.3">
      <c r="A1457" s="15">
        <v>1455</v>
      </c>
      <c r="B1457" s="16" t="s">
        <v>56</v>
      </c>
      <c r="C1457" s="17" t="s">
        <v>136</v>
      </c>
      <c r="E1457" s="16">
        <f t="shared" si="290"/>
        <v>6380802159.8093004</v>
      </c>
      <c r="F1457" s="16">
        <v>5</v>
      </c>
      <c r="G1457" s="22">
        <f t="shared" si="295"/>
        <v>5.3234391423596717E+26</v>
      </c>
      <c r="H1457" s="22">
        <f t="shared" si="288"/>
        <v>11882591.805624478</v>
      </c>
      <c r="I1457" s="22">
        <f t="shared" si="289"/>
        <v>3.3981074675517346E+19</v>
      </c>
      <c r="J1457" s="16">
        <v>1</v>
      </c>
      <c r="K1457" s="16">
        <v>11</v>
      </c>
      <c r="L1457" s="16">
        <v>5</v>
      </c>
      <c r="M1457" s="16">
        <v>10000</v>
      </c>
      <c r="N1457" s="16">
        <v>10000</v>
      </c>
      <c r="O1457" s="16">
        <v>30</v>
      </c>
      <c r="P1457" s="16" t="b">
        <v>1</v>
      </c>
      <c r="Q1457" s="16">
        <v>0</v>
      </c>
      <c r="R1457" s="16" t="b">
        <v>0</v>
      </c>
      <c r="S1457" s="16">
        <v>101.000000000008</v>
      </c>
      <c r="T1457" s="16" t="s">
        <v>59</v>
      </c>
      <c r="U1457" s="18">
        <v>1552</v>
      </c>
      <c r="V1457" s="16">
        <v>2503</v>
      </c>
      <c r="W1457" s="22">
        <v>1.07</v>
      </c>
    </row>
    <row r="1458" spans="1:23" x14ac:dyDescent="0.3">
      <c r="A1458" s="19">
        <v>1456</v>
      </c>
      <c r="B1458" s="16" t="s">
        <v>56</v>
      </c>
      <c r="C1458" s="17" t="s">
        <v>136</v>
      </c>
      <c r="E1458" s="16">
        <f t="shared" si="290"/>
        <v>6394406809.2049961</v>
      </c>
      <c r="F1458" s="16">
        <v>5</v>
      </c>
      <c r="G1458" s="22">
        <f t="shared" si="295"/>
        <v>5.3544346020868083E+26</v>
      </c>
      <c r="H1458" s="22">
        <f t="shared" si="288"/>
        <v>11899961.22314522</v>
      </c>
      <c r="I1458" s="22">
        <f t="shared" si="289"/>
        <v>3.4123319296672981E+19</v>
      </c>
      <c r="J1458" s="16">
        <v>1</v>
      </c>
      <c r="K1458" s="16">
        <v>11</v>
      </c>
      <c r="L1458" s="16">
        <v>5</v>
      </c>
      <c r="M1458" s="16">
        <v>10000</v>
      </c>
      <c r="N1458" s="16">
        <v>10000</v>
      </c>
      <c r="O1458" s="16">
        <v>30</v>
      </c>
      <c r="P1458" s="16" t="b">
        <v>1</v>
      </c>
      <c r="Q1458" s="16">
        <v>0</v>
      </c>
      <c r="R1458" s="16" t="b">
        <v>0</v>
      </c>
      <c r="S1458" s="16">
        <v>101.000000000008</v>
      </c>
      <c r="T1458" s="16" t="s">
        <v>59</v>
      </c>
      <c r="U1458" s="18">
        <v>1553</v>
      </c>
      <c r="V1458" s="16">
        <v>2505</v>
      </c>
      <c r="W1458" s="22">
        <v>1.07</v>
      </c>
    </row>
    <row r="1459" spans="1:23" x14ac:dyDescent="0.3">
      <c r="A1459" s="15">
        <v>1457</v>
      </c>
      <c r="B1459" s="16" t="s">
        <v>56</v>
      </c>
      <c r="C1459" s="17" t="s">
        <v>136</v>
      </c>
      <c r="E1459" s="12">
        <f t="shared" si="290"/>
        <v>6408031094.8484564</v>
      </c>
      <c r="F1459" s="16">
        <v>5</v>
      </c>
      <c r="G1459" s="22">
        <f t="shared" si="295"/>
        <v>5.3855890644961553E+26</v>
      </c>
      <c r="H1459" s="22">
        <f t="shared" si="288"/>
        <v>11917344.167345814</v>
      </c>
      <c r="I1459" s="22">
        <f t="shared" si="289"/>
        <v>3.4266061077573149E+19</v>
      </c>
      <c r="J1459" s="16">
        <v>1</v>
      </c>
      <c r="K1459" s="16">
        <v>11</v>
      </c>
      <c r="L1459" s="16">
        <v>5</v>
      </c>
      <c r="M1459" s="16">
        <v>10000</v>
      </c>
      <c r="N1459" s="16">
        <v>10000</v>
      </c>
      <c r="O1459" s="16">
        <v>30</v>
      </c>
      <c r="P1459" s="16" t="b">
        <v>1</v>
      </c>
      <c r="Q1459" s="16">
        <v>0</v>
      </c>
      <c r="R1459" s="16" t="b">
        <v>0</v>
      </c>
      <c r="S1459" s="16">
        <v>101.000000000008</v>
      </c>
      <c r="T1459" s="16" t="s">
        <v>59</v>
      </c>
      <c r="U1459" s="18">
        <v>1554</v>
      </c>
      <c r="V1459" s="16">
        <v>2507</v>
      </c>
      <c r="W1459" s="22">
        <v>1.07</v>
      </c>
    </row>
    <row r="1460" spans="1:23" x14ac:dyDescent="0.3">
      <c r="A1460" s="19">
        <v>1458</v>
      </c>
      <c r="B1460" s="16" t="s">
        <v>56</v>
      </c>
      <c r="C1460" s="17" t="s">
        <v>136</v>
      </c>
      <c r="E1460" s="16">
        <f t="shared" si="290"/>
        <v>6421675031.5752373</v>
      </c>
      <c r="F1460" s="16">
        <v>5</v>
      </c>
      <c r="G1460" s="22">
        <f t="shared" si="295"/>
        <v>5.4169032352801519E+26</v>
      </c>
      <c r="H1460" s="22">
        <f t="shared" si="288"/>
        <v>11934740.639526526</v>
      </c>
      <c r="I1460" s="22">
        <f t="shared" si="289"/>
        <v>3.4409301412831453E+19</v>
      </c>
      <c r="J1460" s="16">
        <v>1</v>
      </c>
      <c r="K1460" s="16">
        <v>11</v>
      </c>
      <c r="L1460" s="16">
        <v>5</v>
      </c>
      <c r="M1460" s="16">
        <v>10000</v>
      </c>
      <c r="N1460" s="16">
        <v>10000</v>
      </c>
      <c r="O1460" s="16">
        <v>30</v>
      </c>
      <c r="P1460" s="16" t="b">
        <v>1</v>
      </c>
      <c r="Q1460" s="16">
        <v>0</v>
      </c>
      <c r="R1460" s="16" t="b">
        <v>0</v>
      </c>
      <c r="S1460" s="16">
        <v>101.000000000008</v>
      </c>
      <c r="T1460" s="16" t="s">
        <v>59</v>
      </c>
      <c r="U1460" s="18">
        <v>1555</v>
      </c>
      <c r="V1460" s="16">
        <v>2509</v>
      </c>
      <c r="W1460" s="22">
        <v>1.07</v>
      </c>
    </row>
    <row r="1461" spans="1:23" x14ac:dyDescent="0.3">
      <c r="A1461" s="15">
        <v>1459</v>
      </c>
      <c r="B1461" s="16" t="s">
        <v>56</v>
      </c>
      <c r="C1461" s="17" t="s">
        <v>136</v>
      </c>
      <c r="E1461" s="12">
        <f t="shared" si="290"/>
        <v>6435338634.2219763</v>
      </c>
      <c r="F1461" s="16">
        <v>5</v>
      </c>
      <c r="G1461" s="22">
        <f t="shared" si="295"/>
        <v>5.4483778227758806E+26</v>
      </c>
      <c r="H1461" s="22">
        <f t="shared" si="288"/>
        <v>11952150.640986793</v>
      </c>
      <c r="I1461" s="22">
        <f t="shared" si="289"/>
        <v>3.4553041700013056E+19</v>
      </c>
      <c r="J1461" s="16">
        <v>1</v>
      </c>
      <c r="K1461" s="16">
        <v>11</v>
      </c>
      <c r="L1461" s="16">
        <v>5</v>
      </c>
      <c r="M1461" s="16">
        <v>10000</v>
      </c>
      <c r="N1461" s="16">
        <v>10000</v>
      </c>
      <c r="O1461" s="16">
        <v>30</v>
      </c>
      <c r="P1461" s="16" t="b">
        <v>1</v>
      </c>
      <c r="Q1461" s="16">
        <v>0</v>
      </c>
      <c r="R1461" s="16" t="b">
        <v>0</v>
      </c>
      <c r="S1461" s="16">
        <v>101.000000000008</v>
      </c>
      <c r="T1461" s="16" t="s">
        <v>59</v>
      </c>
      <c r="U1461" s="18">
        <v>1556</v>
      </c>
      <c r="V1461" s="16">
        <v>2511</v>
      </c>
      <c r="W1461" s="22">
        <v>1.07</v>
      </c>
    </row>
    <row r="1462" spans="1:23" x14ac:dyDescent="0.3">
      <c r="A1462" s="19">
        <v>1460</v>
      </c>
      <c r="B1462" s="16" t="s">
        <v>56</v>
      </c>
      <c r="C1462" s="17" t="s">
        <v>136</v>
      </c>
      <c r="E1462" s="16">
        <f t="shared" si="290"/>
        <v>6449021917.6262722</v>
      </c>
      <c r="F1462" s="16">
        <v>5</v>
      </c>
      <c r="G1462" s="22">
        <f t="shared" si="295"/>
        <v>5.4800135379732572E+26</v>
      </c>
      <c r="H1462" s="22">
        <f t="shared" si="288"/>
        <v>11969574.173025383</v>
      </c>
      <c r="I1462" s="22">
        <f t="shared" si="289"/>
        <v>3.4697283339638104E+19</v>
      </c>
      <c r="J1462" s="16">
        <v>1</v>
      </c>
      <c r="K1462" s="16">
        <v>11</v>
      </c>
      <c r="L1462" s="16">
        <v>5</v>
      </c>
      <c r="M1462" s="16">
        <v>10000</v>
      </c>
      <c r="N1462" s="16">
        <v>10000</v>
      </c>
      <c r="O1462" s="16">
        <v>30</v>
      </c>
      <c r="P1462" s="16" t="b">
        <v>1</v>
      </c>
      <c r="Q1462" s="16">
        <v>0</v>
      </c>
      <c r="R1462" s="16" t="b">
        <v>0</v>
      </c>
      <c r="S1462" s="16">
        <v>101.000000000008</v>
      </c>
      <c r="T1462" s="16" t="s">
        <v>59</v>
      </c>
      <c r="U1462" s="18">
        <v>1557</v>
      </c>
      <c r="V1462" s="16">
        <v>2513</v>
      </c>
      <c r="W1462" s="22">
        <v>1.07</v>
      </c>
    </row>
    <row r="1463" spans="1:23" x14ac:dyDescent="0.3">
      <c r="A1463" s="15">
        <v>1461</v>
      </c>
      <c r="B1463" s="16" t="s">
        <v>56</v>
      </c>
      <c r="C1463" s="17" t="s">
        <v>136</v>
      </c>
      <c r="E1463" s="16">
        <f t="shared" si="290"/>
        <v>6462724896.6267748</v>
      </c>
      <c r="F1463" s="16">
        <v>5</v>
      </c>
      <c r="G1463" s="22">
        <f>A1463^8.46+A1463^4+100*A1463+100</f>
        <v>5.928445432260719E+26</v>
      </c>
      <c r="H1463" s="22">
        <f t="shared" si="288"/>
        <v>11987011.236940242</v>
      </c>
      <c r="I1463" s="22">
        <f t="shared" si="289"/>
        <v>3.4842027735187177E+19</v>
      </c>
      <c r="J1463" s="16">
        <v>1</v>
      </c>
      <c r="K1463" s="16">
        <v>11</v>
      </c>
      <c r="L1463" s="16">
        <v>5</v>
      </c>
      <c r="M1463" s="16">
        <v>10000</v>
      </c>
      <c r="N1463" s="16">
        <v>10000</v>
      </c>
      <c r="O1463" s="16">
        <v>30</v>
      </c>
      <c r="P1463" s="16" t="b">
        <v>1</v>
      </c>
      <c r="Q1463" s="16">
        <v>0</v>
      </c>
      <c r="R1463" s="16" t="b">
        <v>0</v>
      </c>
      <c r="S1463" s="16">
        <v>101.000000000008</v>
      </c>
      <c r="T1463" s="16" t="s">
        <v>59</v>
      </c>
      <c r="U1463" s="18">
        <v>1558</v>
      </c>
      <c r="V1463" s="16">
        <v>2515</v>
      </c>
      <c r="W1463" s="22">
        <v>1.07</v>
      </c>
    </row>
    <row r="1464" spans="1:23" x14ac:dyDescent="0.3">
      <c r="A1464" s="19">
        <v>1462</v>
      </c>
      <c r="B1464" s="16" t="s">
        <v>56</v>
      </c>
      <c r="C1464" s="17" t="s">
        <v>136</v>
      </c>
      <c r="E1464" s="16">
        <f t="shared" si="290"/>
        <v>6476447586.0631304</v>
      </c>
      <c r="F1464" s="16">
        <v>5</v>
      </c>
      <c r="G1464" s="22">
        <f t="shared" ref="G1464:G1472" si="296">A1464^8.46+A1464^4+100*A1464+100</f>
        <v>5.9628621909029192E+26</v>
      </c>
      <c r="H1464" s="22">
        <f t="shared" si="288"/>
        <v>12004461.834028564</v>
      </c>
      <c r="I1464" s="22">
        <f t="shared" si="289"/>
        <v>3.4987276293103485E+19</v>
      </c>
      <c r="J1464" s="16">
        <v>1</v>
      </c>
      <c r="K1464" s="16">
        <v>11</v>
      </c>
      <c r="L1464" s="16">
        <v>5</v>
      </c>
      <c r="M1464" s="16">
        <v>10000</v>
      </c>
      <c r="N1464" s="16">
        <v>10000</v>
      </c>
      <c r="O1464" s="16">
        <v>30</v>
      </c>
      <c r="P1464" s="16" t="b">
        <v>1</v>
      </c>
      <c r="Q1464" s="16">
        <v>0</v>
      </c>
      <c r="R1464" s="16" t="b">
        <v>0</v>
      </c>
      <c r="S1464" s="16">
        <v>101.000000000008</v>
      </c>
      <c r="T1464" s="16" t="s">
        <v>59</v>
      </c>
      <c r="U1464" s="18">
        <v>1559</v>
      </c>
      <c r="V1464" s="16">
        <v>2517</v>
      </c>
      <c r="W1464" s="22">
        <v>1.07</v>
      </c>
    </row>
    <row r="1465" spans="1:23" x14ac:dyDescent="0.3">
      <c r="A1465" s="15">
        <v>1463</v>
      </c>
      <c r="B1465" s="16" t="s">
        <v>56</v>
      </c>
      <c r="C1465" s="17" t="s">
        <v>136</v>
      </c>
      <c r="E1465" s="16">
        <f t="shared" si="290"/>
        <v>6490190000.7760286</v>
      </c>
      <c r="F1465" s="16">
        <v>5</v>
      </c>
      <c r="G1465" s="22">
        <f t="shared" si="296"/>
        <v>5.9974550132412909E+26</v>
      </c>
      <c r="H1465" s="22">
        <f t="shared" si="288"/>
        <v>12021925.965586796</v>
      </c>
      <c r="I1465" s="22">
        <f t="shared" si="289"/>
        <v>3.5133030422800036E+19</v>
      </c>
      <c r="J1465" s="16">
        <v>1</v>
      </c>
      <c r="K1465" s="16">
        <v>11</v>
      </c>
      <c r="L1465" s="16">
        <v>5</v>
      </c>
      <c r="M1465" s="16">
        <v>10000</v>
      </c>
      <c r="N1465" s="16">
        <v>10000</v>
      </c>
      <c r="O1465" s="16">
        <v>30</v>
      </c>
      <c r="P1465" s="16" t="b">
        <v>1</v>
      </c>
      <c r="Q1465" s="16">
        <v>0</v>
      </c>
      <c r="R1465" s="16" t="b">
        <v>0</v>
      </c>
      <c r="S1465" s="16">
        <v>101.000000000008</v>
      </c>
      <c r="T1465" s="16" t="s">
        <v>59</v>
      </c>
      <c r="U1465" s="18">
        <v>1560</v>
      </c>
      <c r="V1465" s="16">
        <v>2519</v>
      </c>
      <c r="W1465" s="22">
        <v>1.07</v>
      </c>
    </row>
    <row r="1466" spans="1:23" x14ac:dyDescent="0.3">
      <c r="A1466" s="19">
        <v>1464</v>
      </c>
      <c r="B1466" s="16" t="s">
        <v>56</v>
      </c>
      <c r="C1466" s="17" t="s">
        <v>136</v>
      </c>
      <c r="E1466" s="16">
        <f t="shared" si="290"/>
        <v>6503952155.6071243</v>
      </c>
      <c r="F1466" s="16">
        <v>5</v>
      </c>
      <c r="G1466" s="22">
        <f t="shared" si="296"/>
        <v>6.0322246786854755E+26</v>
      </c>
      <c r="H1466" s="22">
        <f t="shared" si="288"/>
        <v>12039403.632910578</v>
      </c>
      <c r="I1466" s="22">
        <f t="shared" si="289"/>
        <v>3.5279291536660668E+19</v>
      </c>
      <c r="J1466" s="16">
        <v>1</v>
      </c>
      <c r="K1466" s="16">
        <v>11</v>
      </c>
      <c r="L1466" s="16">
        <v>5</v>
      </c>
      <c r="M1466" s="16">
        <v>10000</v>
      </c>
      <c r="N1466" s="16">
        <v>10000</v>
      </c>
      <c r="O1466" s="16">
        <v>30</v>
      </c>
      <c r="P1466" s="16" t="b">
        <v>1</v>
      </c>
      <c r="Q1466" s="16">
        <v>0</v>
      </c>
      <c r="R1466" s="16" t="b">
        <v>0</v>
      </c>
      <c r="S1466" s="16">
        <v>101.000000000008</v>
      </c>
      <c r="T1466" s="16" t="s">
        <v>59</v>
      </c>
      <c r="U1466" s="18">
        <v>1561</v>
      </c>
      <c r="V1466" s="16">
        <v>2521</v>
      </c>
      <c r="W1466" s="22">
        <v>1.07</v>
      </c>
    </row>
    <row r="1467" spans="1:23" x14ac:dyDescent="0.3">
      <c r="A1467" s="15">
        <v>1465</v>
      </c>
      <c r="B1467" s="16" t="s">
        <v>56</v>
      </c>
      <c r="C1467" s="17" t="s">
        <v>136</v>
      </c>
      <c r="E1467" s="12">
        <f t="shared" si="290"/>
        <v>6517734065.3991299</v>
      </c>
      <c r="F1467" s="16">
        <v>5</v>
      </c>
      <c r="G1467" s="22">
        <f t="shared" si="296"/>
        <v>6.0671719695594544E+26</v>
      </c>
      <c r="H1467" s="22">
        <f t="shared" si="288"/>
        <v>12056894.83729483</v>
      </c>
      <c r="I1467" s="22">
        <f t="shared" si="289"/>
        <v>3.5426061050046673E+19</v>
      </c>
      <c r="J1467" s="16">
        <v>1</v>
      </c>
      <c r="K1467" s="16">
        <v>11</v>
      </c>
      <c r="L1467" s="16">
        <v>5</v>
      </c>
      <c r="M1467" s="16">
        <v>10000</v>
      </c>
      <c r="N1467" s="16">
        <v>10000</v>
      </c>
      <c r="O1467" s="16">
        <v>30</v>
      </c>
      <c r="P1467" s="16" t="b">
        <v>1</v>
      </c>
      <c r="Q1467" s="16">
        <v>0</v>
      </c>
      <c r="R1467" s="16" t="b">
        <v>0</v>
      </c>
      <c r="S1467" s="16">
        <v>101.000000000008</v>
      </c>
      <c r="T1467" s="16" t="s">
        <v>59</v>
      </c>
      <c r="U1467" s="18">
        <v>1562</v>
      </c>
      <c r="V1467" s="16">
        <v>2523</v>
      </c>
      <c r="W1467" s="22">
        <v>1.07</v>
      </c>
    </row>
    <row r="1468" spans="1:23" x14ac:dyDescent="0.3">
      <c r="A1468" s="19">
        <v>1466</v>
      </c>
      <c r="B1468" s="16" t="s">
        <v>56</v>
      </c>
      <c r="C1468" s="17" t="s">
        <v>136</v>
      </c>
      <c r="E1468" s="16">
        <f t="shared" si="290"/>
        <v>6531535744.9957895</v>
      </c>
      <c r="F1468" s="16">
        <v>5</v>
      </c>
      <c r="G1468" s="22">
        <f t="shared" si="296"/>
        <v>6.1022976711102595E+26</v>
      </c>
      <c r="H1468" s="22">
        <f t="shared" ref="H1468:H1531" si="297">(A1468^2.14+50+50*A1468)*2</f>
        <v>12074399.58003372</v>
      </c>
      <c r="I1468" s="22">
        <f t="shared" si="289"/>
        <v>3.5573340381299831E+19</v>
      </c>
      <c r="J1468" s="16">
        <v>1</v>
      </c>
      <c r="K1468" s="16">
        <v>11</v>
      </c>
      <c r="L1468" s="16">
        <v>5</v>
      </c>
      <c r="M1468" s="16">
        <v>10000</v>
      </c>
      <c r="N1468" s="16">
        <v>10000</v>
      </c>
      <c r="O1468" s="16">
        <v>30</v>
      </c>
      <c r="P1468" s="16" t="b">
        <v>1</v>
      </c>
      <c r="Q1468" s="16">
        <v>0</v>
      </c>
      <c r="R1468" s="16" t="b">
        <v>0</v>
      </c>
      <c r="S1468" s="16">
        <v>101.000000000008</v>
      </c>
      <c r="T1468" s="16" t="s">
        <v>59</v>
      </c>
      <c r="U1468" s="18">
        <v>1563</v>
      </c>
      <c r="V1468" s="16">
        <v>2525</v>
      </c>
      <c r="W1468" s="22">
        <v>1.07</v>
      </c>
    </row>
    <row r="1469" spans="1:23" x14ac:dyDescent="0.3">
      <c r="A1469" s="15">
        <v>1467</v>
      </c>
      <c r="B1469" s="16" t="s">
        <v>56</v>
      </c>
      <c r="C1469" s="17" t="s">
        <v>136</v>
      </c>
      <c r="E1469" s="12">
        <f t="shared" si="290"/>
        <v>6545357209.2418013</v>
      </c>
      <c r="F1469" s="16">
        <v>5</v>
      </c>
      <c r="G1469" s="22">
        <f t="shared" si="296"/>
        <v>6.13760257151696E+26</v>
      </c>
      <c r="H1469" s="22">
        <f t="shared" si="297"/>
        <v>12091917.862420622</v>
      </c>
      <c r="I1469" s="22">
        <f t="shared" ref="I1469:I1532" si="298">(A1469^6.08+A1469^4+1000*A1469+100)*2</f>
        <v>3.5721130951746851E+19</v>
      </c>
      <c r="J1469" s="16">
        <v>1</v>
      </c>
      <c r="K1469" s="16">
        <v>11</v>
      </c>
      <c r="L1469" s="16">
        <v>5</v>
      </c>
      <c r="M1469" s="16">
        <v>10000</v>
      </c>
      <c r="N1469" s="16">
        <v>10000</v>
      </c>
      <c r="O1469" s="16">
        <v>30</v>
      </c>
      <c r="P1469" s="16" t="b">
        <v>1</v>
      </c>
      <c r="Q1469" s="16">
        <v>0</v>
      </c>
      <c r="R1469" s="16" t="b">
        <v>0</v>
      </c>
      <c r="S1469" s="16">
        <v>101.000000000008</v>
      </c>
      <c r="T1469" s="16" t="s">
        <v>59</v>
      </c>
      <c r="U1469" s="18">
        <v>1564</v>
      </c>
      <c r="V1469" s="16">
        <v>2527</v>
      </c>
      <c r="W1469" s="22">
        <v>1.07</v>
      </c>
    </row>
    <row r="1470" spans="1:23" x14ac:dyDescent="0.3">
      <c r="A1470" s="19">
        <v>1468</v>
      </c>
      <c r="B1470" s="16" t="s">
        <v>56</v>
      </c>
      <c r="C1470" s="17" t="s">
        <v>136</v>
      </c>
      <c r="E1470" s="16">
        <f t="shared" si="290"/>
        <v>6559198472.9829121</v>
      </c>
      <c r="F1470" s="16">
        <v>5</v>
      </c>
      <c r="G1470" s="22">
        <f t="shared" si="296"/>
        <v>6.1730874618997266E+26</v>
      </c>
      <c r="H1470" s="22">
        <f t="shared" si="297"/>
        <v>12109449.685748149</v>
      </c>
      <c r="I1470" s="22">
        <f t="shared" si="298"/>
        <v>3.5869434185704124E+19</v>
      </c>
      <c r="J1470" s="16">
        <v>1</v>
      </c>
      <c r="K1470" s="16">
        <v>11</v>
      </c>
      <c r="L1470" s="16">
        <v>5</v>
      </c>
      <c r="M1470" s="16">
        <v>10000</v>
      </c>
      <c r="N1470" s="16">
        <v>10000</v>
      </c>
      <c r="O1470" s="16">
        <v>30</v>
      </c>
      <c r="P1470" s="16" t="b">
        <v>1</v>
      </c>
      <c r="Q1470" s="16">
        <v>0</v>
      </c>
      <c r="R1470" s="16" t="b">
        <v>0</v>
      </c>
      <c r="S1470" s="16">
        <v>101.000000000008</v>
      </c>
      <c r="T1470" s="16" t="s">
        <v>59</v>
      </c>
      <c r="U1470" s="18">
        <v>1565</v>
      </c>
      <c r="V1470" s="16">
        <v>2529</v>
      </c>
      <c r="W1470" s="22">
        <v>1.07</v>
      </c>
    </row>
    <row r="1471" spans="1:23" x14ac:dyDescent="0.3">
      <c r="A1471" s="15">
        <v>1469</v>
      </c>
      <c r="B1471" s="16" t="s">
        <v>56</v>
      </c>
      <c r="C1471" s="17" t="s">
        <v>136</v>
      </c>
      <c r="E1471" s="16">
        <f t="shared" si="290"/>
        <v>6573059551.0658684</v>
      </c>
      <c r="F1471" s="16">
        <v>5</v>
      </c>
      <c r="G1471" s="22">
        <f t="shared" si="296"/>
        <v>6.2087531363285102E+26</v>
      </c>
      <c r="H1471" s="22">
        <f t="shared" si="297"/>
        <v>12126995.051308213</v>
      </c>
      <c r="I1471" s="22">
        <f t="shared" si="298"/>
        <v>3.6018251510481433E+19</v>
      </c>
      <c r="J1471" s="16">
        <v>1</v>
      </c>
      <c r="K1471" s="16">
        <v>11</v>
      </c>
      <c r="L1471" s="16">
        <v>5</v>
      </c>
      <c r="M1471" s="16">
        <v>10000</v>
      </c>
      <c r="N1471" s="16">
        <v>10000</v>
      </c>
      <c r="O1471" s="16">
        <v>30</v>
      </c>
      <c r="P1471" s="16" t="b">
        <v>1</v>
      </c>
      <c r="Q1471" s="16">
        <v>0</v>
      </c>
      <c r="R1471" s="16" t="b">
        <v>0</v>
      </c>
      <c r="S1471" s="16">
        <v>101.000000000008</v>
      </c>
      <c r="T1471" s="16" t="s">
        <v>59</v>
      </c>
      <c r="U1471" s="18">
        <v>1566</v>
      </c>
      <c r="V1471" s="16">
        <v>2531</v>
      </c>
      <c r="W1471" s="22">
        <v>1.07</v>
      </c>
    </row>
    <row r="1472" spans="1:23" x14ac:dyDescent="0.3">
      <c r="A1472" s="19">
        <v>1470</v>
      </c>
      <c r="B1472" s="16" t="s">
        <v>56</v>
      </c>
      <c r="C1472" s="17" t="s">
        <v>136</v>
      </c>
      <c r="E1472" s="16">
        <f t="shared" si="290"/>
        <v>6586940458.33848</v>
      </c>
      <c r="F1472" s="16">
        <v>5</v>
      </c>
      <c r="G1472" s="22">
        <f t="shared" si="296"/>
        <v>6.2446003918323305E+26</v>
      </c>
      <c r="H1472" s="22">
        <f t="shared" si="297"/>
        <v>12144553.960391872</v>
      </c>
      <c r="I1472" s="22">
        <f t="shared" si="298"/>
        <v>3.6167584356385976E+19</v>
      </c>
      <c r="J1472" s="16">
        <v>1</v>
      </c>
      <c r="K1472" s="16">
        <v>11</v>
      </c>
      <c r="L1472" s="16">
        <v>5</v>
      </c>
      <c r="M1472" s="16">
        <v>10000</v>
      </c>
      <c r="N1472" s="16">
        <v>10000</v>
      </c>
      <c r="O1472" s="16">
        <v>30</v>
      </c>
      <c r="P1472" s="16" t="b">
        <v>1</v>
      </c>
      <c r="Q1472" s="16">
        <v>0</v>
      </c>
      <c r="R1472" s="16" t="b">
        <v>0</v>
      </c>
      <c r="S1472" s="16">
        <v>101.000000000008</v>
      </c>
      <c r="T1472" s="16" t="s">
        <v>59</v>
      </c>
      <c r="U1472" s="18">
        <v>1567</v>
      </c>
      <c r="V1472" s="16">
        <v>2533</v>
      </c>
      <c r="W1472" s="22">
        <v>1.07</v>
      </c>
    </row>
    <row r="1473" spans="1:23" x14ac:dyDescent="0.3">
      <c r="A1473" s="15">
        <v>1471</v>
      </c>
      <c r="B1473" s="16" t="s">
        <v>56</v>
      </c>
      <c r="C1473" s="17" t="s">
        <v>136</v>
      </c>
      <c r="E1473" s="16">
        <f t="shared" si="290"/>
        <v>6600841209.6494579</v>
      </c>
      <c r="F1473" s="16">
        <v>5</v>
      </c>
      <c r="G1473" s="22">
        <f>A1473^8.47+A1473^4+100*A1473+100</f>
        <v>6.7558397273095885E+26</v>
      </c>
      <c r="H1473" s="22">
        <f t="shared" si="297"/>
        <v>12162126.414289564</v>
      </c>
      <c r="I1473" s="22">
        <f t="shared" si="298"/>
        <v>3.6317434156727325E+19</v>
      </c>
      <c r="J1473" s="16">
        <v>1</v>
      </c>
      <c r="K1473" s="16">
        <v>11</v>
      </c>
      <c r="L1473" s="16">
        <v>5</v>
      </c>
      <c r="M1473" s="16">
        <v>10000</v>
      </c>
      <c r="N1473" s="16">
        <v>10000</v>
      </c>
      <c r="O1473" s="16">
        <v>30</v>
      </c>
      <c r="P1473" s="16" t="b">
        <v>1</v>
      </c>
      <c r="Q1473" s="16">
        <v>0</v>
      </c>
      <c r="R1473" s="16" t="b">
        <v>0</v>
      </c>
      <c r="S1473" s="16">
        <v>101.000000000008</v>
      </c>
      <c r="T1473" s="16" t="s">
        <v>59</v>
      </c>
      <c r="U1473" s="18">
        <v>1568</v>
      </c>
      <c r="V1473" s="16">
        <v>2535</v>
      </c>
      <c r="W1473" s="22">
        <v>1.07</v>
      </c>
    </row>
    <row r="1474" spans="1:23" x14ac:dyDescent="0.3">
      <c r="A1474" s="19">
        <v>1472</v>
      </c>
      <c r="B1474" s="16" t="s">
        <v>56</v>
      </c>
      <c r="C1474" s="17" t="s">
        <v>136</v>
      </c>
      <c r="E1474" s="16">
        <f t="shared" ref="E1474:E1537" si="299">A1474^3.1</f>
        <v>6614761819.8485975</v>
      </c>
      <c r="F1474" s="16">
        <v>5</v>
      </c>
      <c r="G1474" s="22">
        <f t="shared" ref="G1474:G1482" si="300">A1474^8.47+A1474^4+100*A1474+100</f>
        <v>6.7948386854078052E+26</v>
      </c>
      <c r="H1474" s="22">
        <f t="shared" si="297"/>
        <v>12179712.414290795</v>
      </c>
      <c r="I1474" s="22">
        <f t="shared" si="298"/>
        <v>3.6467802347820954E+19</v>
      </c>
      <c r="J1474" s="16">
        <v>1</v>
      </c>
      <c r="K1474" s="16">
        <v>11</v>
      </c>
      <c r="L1474" s="16">
        <v>5</v>
      </c>
      <c r="M1474" s="16">
        <v>10000</v>
      </c>
      <c r="N1474" s="16">
        <v>10000</v>
      </c>
      <c r="O1474" s="16">
        <v>30</v>
      </c>
      <c r="P1474" s="16" t="b">
        <v>1</v>
      </c>
      <c r="Q1474" s="16">
        <v>0</v>
      </c>
      <c r="R1474" s="16" t="b">
        <v>0</v>
      </c>
      <c r="S1474" s="16">
        <v>101.000000000008</v>
      </c>
      <c r="T1474" s="16" t="s">
        <v>59</v>
      </c>
      <c r="U1474" s="18">
        <v>1569</v>
      </c>
      <c r="V1474" s="16">
        <v>2537</v>
      </c>
      <c r="W1474" s="22">
        <v>1.07</v>
      </c>
    </row>
    <row r="1475" spans="1:23" x14ac:dyDescent="0.3">
      <c r="A1475" s="15">
        <v>1473</v>
      </c>
      <c r="B1475" s="16" t="s">
        <v>56</v>
      </c>
      <c r="C1475" s="17" t="s">
        <v>136</v>
      </c>
      <c r="E1475" s="12">
        <f t="shared" si="299"/>
        <v>6628702303.7867556</v>
      </c>
      <c r="F1475" s="16">
        <v>5</v>
      </c>
      <c r="G1475" s="22">
        <f t="shared" si="300"/>
        <v>6.8340360555971143E+26</v>
      </c>
      <c r="H1475" s="22">
        <f t="shared" si="297"/>
        <v>12197311.96168451</v>
      </c>
      <c r="I1475" s="22">
        <f t="shared" si="298"/>
        <v>3.6618690368993509E+19</v>
      </c>
      <c r="J1475" s="16">
        <v>1</v>
      </c>
      <c r="K1475" s="16">
        <v>11</v>
      </c>
      <c r="L1475" s="16">
        <v>5</v>
      </c>
      <c r="M1475" s="16">
        <v>10000</v>
      </c>
      <c r="N1475" s="16">
        <v>10000</v>
      </c>
      <c r="O1475" s="16">
        <v>30</v>
      </c>
      <c r="P1475" s="16" t="b">
        <v>1</v>
      </c>
      <c r="Q1475" s="16">
        <v>0</v>
      </c>
      <c r="R1475" s="16" t="b">
        <v>0</v>
      </c>
      <c r="S1475" s="16">
        <v>101.000000000008</v>
      </c>
      <c r="T1475" s="16" t="s">
        <v>59</v>
      </c>
      <c r="U1475" s="18">
        <v>1570</v>
      </c>
      <c r="V1475" s="16">
        <v>2539</v>
      </c>
      <c r="W1475" s="22">
        <v>1.07</v>
      </c>
    </row>
    <row r="1476" spans="1:23" x14ac:dyDescent="0.3">
      <c r="A1476" s="19">
        <v>1474</v>
      </c>
      <c r="B1476" s="16" t="s">
        <v>56</v>
      </c>
      <c r="C1476" s="17" t="s">
        <v>136</v>
      </c>
      <c r="E1476" s="16">
        <f t="shared" si="299"/>
        <v>6642662676.3156586</v>
      </c>
      <c r="F1476" s="16">
        <v>5</v>
      </c>
      <c r="G1476" s="22">
        <f t="shared" si="300"/>
        <v>6.8734327115955564E+26</v>
      </c>
      <c r="H1476" s="22">
        <f t="shared" si="297"/>
        <v>12214925.057758741</v>
      </c>
      <c r="I1476" s="22">
        <f t="shared" si="298"/>
        <v>3.6770099662586049E+19</v>
      </c>
      <c r="J1476" s="16">
        <v>1</v>
      </c>
      <c r="K1476" s="16">
        <v>11</v>
      </c>
      <c r="L1476" s="16">
        <v>5</v>
      </c>
      <c r="M1476" s="16">
        <v>10000</v>
      </c>
      <c r="N1476" s="16">
        <v>10000</v>
      </c>
      <c r="O1476" s="16">
        <v>30</v>
      </c>
      <c r="P1476" s="16" t="b">
        <v>1</v>
      </c>
      <c r="Q1476" s="16">
        <v>0</v>
      </c>
      <c r="R1476" s="16" t="b">
        <v>0</v>
      </c>
      <c r="S1476" s="16">
        <v>101.000000000008</v>
      </c>
      <c r="T1476" s="16" t="s">
        <v>59</v>
      </c>
      <c r="U1476" s="18">
        <v>1571</v>
      </c>
      <c r="V1476" s="16">
        <v>2541</v>
      </c>
      <c r="W1476" s="22">
        <v>1.07</v>
      </c>
    </row>
    <row r="1477" spans="1:23" x14ac:dyDescent="0.3">
      <c r="A1477" s="15">
        <v>1475</v>
      </c>
      <c r="B1477" s="16" t="s">
        <v>56</v>
      </c>
      <c r="C1477" s="17" t="s">
        <v>136</v>
      </c>
      <c r="E1477" s="12">
        <f t="shared" si="299"/>
        <v>6656642952.2881613</v>
      </c>
      <c r="F1477" s="16">
        <v>5</v>
      </c>
      <c r="G1477" s="22">
        <f t="shared" si="300"/>
        <v>6.9130295303721641E+26</v>
      </c>
      <c r="H1477" s="22">
        <f t="shared" si="297"/>
        <v>12232551.703800861</v>
      </c>
      <c r="I1477" s="22">
        <f t="shared" si="298"/>
        <v>3.6922031673958302E+19</v>
      </c>
      <c r="J1477" s="16">
        <v>1</v>
      </c>
      <c r="K1477" s="16">
        <v>11</v>
      </c>
      <c r="L1477" s="16">
        <v>5</v>
      </c>
      <c r="M1477" s="16">
        <v>10000</v>
      </c>
      <c r="N1477" s="16">
        <v>10000</v>
      </c>
      <c r="O1477" s="16">
        <v>30</v>
      </c>
      <c r="P1477" s="16" t="b">
        <v>1</v>
      </c>
      <c r="Q1477" s="16">
        <v>0</v>
      </c>
      <c r="R1477" s="16" t="b">
        <v>0</v>
      </c>
      <c r="S1477" s="16">
        <v>101.000000000008</v>
      </c>
      <c r="T1477" s="16" t="s">
        <v>59</v>
      </c>
      <c r="U1477" s="18">
        <v>1572</v>
      </c>
      <c r="V1477" s="16">
        <v>2543</v>
      </c>
      <c r="W1477" s="22">
        <v>1.07</v>
      </c>
    </row>
    <row r="1478" spans="1:23" x14ac:dyDescent="0.3">
      <c r="A1478" s="19">
        <v>1476</v>
      </c>
      <c r="B1478" s="16" t="s">
        <v>56</v>
      </c>
      <c r="C1478" s="17" t="s">
        <v>136</v>
      </c>
      <c r="E1478" s="16">
        <f t="shared" si="299"/>
        <v>6670643146.5580816</v>
      </c>
      <c r="F1478" s="16">
        <v>5</v>
      </c>
      <c r="G1478" s="22">
        <f t="shared" si="300"/>
        <v>6.9528273921561992E+26</v>
      </c>
      <c r="H1478" s="22">
        <f t="shared" si="297"/>
        <v>12250191.901097501</v>
      </c>
      <c r="I1478" s="22">
        <f t="shared" si="298"/>
        <v>3.7074487851494261E+19</v>
      </c>
      <c r="J1478" s="16">
        <v>1</v>
      </c>
      <c r="K1478" s="16">
        <v>11</v>
      </c>
      <c r="L1478" s="16">
        <v>5</v>
      </c>
      <c r="M1478" s="16">
        <v>10000</v>
      </c>
      <c r="N1478" s="16">
        <v>10000</v>
      </c>
      <c r="O1478" s="16">
        <v>30</v>
      </c>
      <c r="P1478" s="16" t="b">
        <v>1</v>
      </c>
      <c r="Q1478" s="16">
        <v>0</v>
      </c>
      <c r="R1478" s="16" t="b">
        <v>0</v>
      </c>
      <c r="S1478" s="16">
        <v>101.000000000008</v>
      </c>
      <c r="T1478" s="16" t="s">
        <v>59</v>
      </c>
      <c r="U1478" s="18">
        <v>1573</v>
      </c>
      <c r="V1478" s="16">
        <v>2545</v>
      </c>
      <c r="W1478" s="22">
        <v>1.07</v>
      </c>
    </row>
    <row r="1479" spans="1:23" x14ac:dyDescent="0.3">
      <c r="A1479" s="15">
        <v>1477</v>
      </c>
      <c r="B1479" s="16" t="s">
        <v>56</v>
      </c>
      <c r="C1479" s="17" t="s">
        <v>136</v>
      </c>
      <c r="E1479" s="16">
        <f t="shared" si="299"/>
        <v>6684663273.9802217</v>
      </c>
      <c r="F1479" s="16">
        <v>5</v>
      </c>
      <c r="G1479" s="22">
        <f t="shared" si="300"/>
        <v>6.992827180447344E+26</v>
      </c>
      <c r="H1479" s="22">
        <f t="shared" si="297"/>
        <v>12267845.650934456</v>
      </c>
      <c r="I1479" s="22">
        <f t="shared" si="298"/>
        <v>3.722746964660437E+19</v>
      </c>
      <c r="J1479" s="16">
        <v>1</v>
      </c>
      <c r="K1479" s="16">
        <v>11</v>
      </c>
      <c r="L1479" s="16">
        <v>5</v>
      </c>
      <c r="M1479" s="16">
        <v>10000</v>
      </c>
      <c r="N1479" s="16">
        <v>10000</v>
      </c>
      <c r="O1479" s="16">
        <v>30</v>
      </c>
      <c r="P1479" s="16" t="b">
        <v>1</v>
      </c>
      <c r="Q1479" s="16">
        <v>0</v>
      </c>
      <c r="R1479" s="16" t="b">
        <v>0</v>
      </c>
      <c r="S1479" s="16">
        <v>101.000000000008</v>
      </c>
      <c r="T1479" s="16" t="s">
        <v>59</v>
      </c>
      <c r="U1479" s="18">
        <v>1574</v>
      </c>
      <c r="V1479" s="16">
        <v>2547</v>
      </c>
      <c r="W1479" s="22">
        <v>1.07</v>
      </c>
    </row>
    <row r="1480" spans="1:23" x14ac:dyDescent="0.3">
      <c r="A1480" s="19">
        <v>1478</v>
      </c>
      <c r="B1480" s="16" t="s">
        <v>56</v>
      </c>
      <c r="C1480" s="17" t="s">
        <v>136</v>
      </c>
      <c r="E1480" s="16">
        <f t="shared" si="299"/>
        <v>6698703349.4104414</v>
      </c>
      <c r="F1480" s="16">
        <v>5</v>
      </c>
      <c r="G1480" s="22">
        <f t="shared" si="300"/>
        <v>7.0330297820255636E+26</v>
      </c>
      <c r="H1480" s="22">
        <f t="shared" si="297"/>
        <v>12285512.954596814</v>
      </c>
      <c r="I1480" s="22">
        <f t="shared" si="298"/>
        <v>3.73809785137316E+19</v>
      </c>
      <c r="J1480" s="16">
        <v>1</v>
      </c>
      <c r="K1480" s="16">
        <v>11</v>
      </c>
      <c r="L1480" s="16">
        <v>5</v>
      </c>
      <c r="M1480" s="16">
        <v>10000</v>
      </c>
      <c r="N1480" s="16">
        <v>10000</v>
      </c>
      <c r="O1480" s="16">
        <v>30</v>
      </c>
      <c r="P1480" s="16" t="b">
        <v>1</v>
      </c>
      <c r="Q1480" s="16">
        <v>0</v>
      </c>
      <c r="R1480" s="16" t="b">
        <v>0</v>
      </c>
      <c r="S1480" s="16">
        <v>101.000000000008</v>
      </c>
      <c r="T1480" s="16" t="s">
        <v>59</v>
      </c>
      <c r="U1480" s="18">
        <v>1575</v>
      </c>
      <c r="V1480" s="16">
        <v>2549</v>
      </c>
      <c r="W1480" s="22">
        <v>1.07</v>
      </c>
    </row>
    <row r="1481" spans="1:23" x14ac:dyDescent="0.3">
      <c r="A1481" s="15">
        <v>1479</v>
      </c>
      <c r="B1481" s="16" t="s">
        <v>56</v>
      </c>
      <c r="C1481" s="17" t="s">
        <v>136</v>
      </c>
      <c r="E1481" s="16">
        <f t="shared" si="299"/>
        <v>6712763387.7055817</v>
      </c>
      <c r="F1481" s="16">
        <v>5</v>
      </c>
      <c r="G1481" s="22">
        <f t="shared" si="300"/>
        <v>7.0734360869611587E+26</v>
      </c>
      <c r="H1481" s="22">
        <f t="shared" si="297"/>
        <v>12303193.813368998</v>
      </c>
      <c r="I1481" s="22">
        <f t="shared" si="298"/>
        <v>3.7535015910355321E+19</v>
      </c>
      <c r="J1481" s="16">
        <v>1</v>
      </c>
      <c r="K1481" s="16">
        <v>11</v>
      </c>
      <c r="L1481" s="16">
        <v>5</v>
      </c>
      <c r="M1481" s="16">
        <v>10000</v>
      </c>
      <c r="N1481" s="16">
        <v>10000</v>
      </c>
      <c r="O1481" s="16">
        <v>30</v>
      </c>
      <c r="P1481" s="16" t="b">
        <v>1</v>
      </c>
      <c r="Q1481" s="16">
        <v>0</v>
      </c>
      <c r="R1481" s="16" t="b">
        <v>0</v>
      </c>
      <c r="S1481" s="16">
        <v>101.000000000008</v>
      </c>
      <c r="T1481" s="16" t="s">
        <v>59</v>
      </c>
      <c r="U1481" s="18">
        <v>1576</v>
      </c>
      <c r="V1481" s="16">
        <v>2551</v>
      </c>
      <c r="W1481" s="22">
        <v>1.07</v>
      </c>
    </row>
    <row r="1482" spans="1:23" x14ac:dyDescent="0.3">
      <c r="A1482" s="19">
        <v>1480</v>
      </c>
      <c r="B1482" s="16" t="s">
        <v>56</v>
      </c>
      <c r="C1482" s="17" t="s">
        <v>136</v>
      </c>
      <c r="E1482" s="16">
        <f t="shared" si="299"/>
        <v>6726843403.7234468</v>
      </c>
      <c r="F1482" s="16">
        <v>5</v>
      </c>
      <c r="G1482" s="22">
        <f t="shared" si="300"/>
        <v>7.114046988624468E+26</v>
      </c>
      <c r="H1482" s="22">
        <f t="shared" si="297"/>
        <v>12320888.228534529</v>
      </c>
      <c r="I1482" s="22">
        <f t="shared" si="298"/>
        <v>3.7689583296994443E+19</v>
      </c>
      <c r="J1482" s="16">
        <v>1</v>
      </c>
      <c r="K1482" s="16">
        <v>11</v>
      </c>
      <c r="L1482" s="16">
        <v>5</v>
      </c>
      <c r="M1482" s="16">
        <v>10000</v>
      </c>
      <c r="N1482" s="16">
        <v>10000</v>
      </c>
      <c r="O1482" s="16">
        <v>30</v>
      </c>
      <c r="P1482" s="16" t="b">
        <v>1</v>
      </c>
      <c r="Q1482" s="16">
        <v>0</v>
      </c>
      <c r="R1482" s="16" t="b">
        <v>0</v>
      </c>
      <c r="S1482" s="16">
        <v>101.000000000008</v>
      </c>
      <c r="T1482" s="16" t="s">
        <v>59</v>
      </c>
      <c r="U1482" s="18">
        <v>1577</v>
      </c>
      <c r="V1482" s="16">
        <v>2553</v>
      </c>
      <c r="W1482" s="22">
        <v>1.07</v>
      </c>
    </row>
    <row r="1483" spans="1:23" x14ac:dyDescent="0.3">
      <c r="A1483" s="15">
        <v>1481</v>
      </c>
      <c r="B1483" s="16" t="s">
        <v>56</v>
      </c>
      <c r="C1483" s="17" t="s">
        <v>136</v>
      </c>
      <c r="E1483" s="12">
        <f t="shared" si="299"/>
        <v>6740943412.3229456</v>
      </c>
      <c r="F1483" s="16">
        <v>5</v>
      </c>
      <c r="G1483" s="22">
        <f>A1483^8.48+A1483^4+100*A1483+100</f>
        <v>7.696741420500335E+26</v>
      </c>
      <c r="H1483" s="22">
        <f t="shared" si="297"/>
        <v>12338596.2013763</v>
      </c>
      <c r="I1483" s="22">
        <f t="shared" si="298"/>
        <v>3.784468213721337E+19</v>
      </c>
      <c r="J1483" s="16">
        <v>1</v>
      </c>
      <c r="K1483" s="16">
        <v>11</v>
      </c>
      <c r="L1483" s="16">
        <v>5</v>
      </c>
      <c r="M1483" s="16">
        <v>10000</v>
      </c>
      <c r="N1483" s="16">
        <v>10000</v>
      </c>
      <c r="O1483" s="16">
        <v>30</v>
      </c>
      <c r="P1483" s="16" t="b">
        <v>1</v>
      </c>
      <c r="Q1483" s="16">
        <v>0</v>
      </c>
      <c r="R1483" s="16" t="b">
        <v>0</v>
      </c>
      <c r="S1483" s="16">
        <v>101.000000000008</v>
      </c>
      <c r="T1483" s="16" t="s">
        <v>59</v>
      </c>
      <c r="U1483" s="18">
        <v>1578</v>
      </c>
      <c r="V1483" s="16">
        <v>2555</v>
      </c>
      <c r="W1483" s="22">
        <v>1.07</v>
      </c>
    </row>
    <row r="1484" spans="1:23" x14ac:dyDescent="0.3">
      <c r="A1484" s="19">
        <v>1482</v>
      </c>
      <c r="B1484" s="16" t="s">
        <v>56</v>
      </c>
      <c r="C1484" s="17" t="s">
        <v>136</v>
      </c>
      <c r="E1484" s="16">
        <f t="shared" si="299"/>
        <v>6755063428.3638725</v>
      </c>
      <c r="F1484" s="16">
        <v>5</v>
      </c>
      <c r="G1484" s="22">
        <f t="shared" ref="G1484:G1491" si="301">A1484^8.48+A1484^4+100*A1484+100</f>
        <v>7.7409233458345548E+26</v>
      </c>
      <c r="H1484" s="22">
        <f t="shared" si="297"/>
        <v>12356317.733176412</v>
      </c>
      <c r="I1484" s="22">
        <f t="shared" si="298"/>
        <v>3.8000313897624928E+19</v>
      </c>
      <c r="J1484" s="16">
        <v>1</v>
      </c>
      <c r="K1484" s="16">
        <v>11</v>
      </c>
      <c r="L1484" s="16">
        <v>5</v>
      </c>
      <c r="M1484" s="16">
        <v>10000</v>
      </c>
      <c r="N1484" s="16">
        <v>10000</v>
      </c>
      <c r="O1484" s="16">
        <v>30</v>
      </c>
      <c r="P1484" s="16" t="b">
        <v>1</v>
      </c>
      <c r="Q1484" s="16">
        <v>0</v>
      </c>
      <c r="R1484" s="16" t="b">
        <v>0</v>
      </c>
      <c r="S1484" s="16">
        <v>101.000000000008</v>
      </c>
      <c r="T1484" s="16" t="s">
        <v>59</v>
      </c>
      <c r="U1484" s="18">
        <v>1579</v>
      </c>
      <c r="V1484" s="16">
        <v>2557</v>
      </c>
      <c r="W1484" s="22">
        <v>1.07</v>
      </c>
    </row>
    <row r="1485" spans="1:23" x14ac:dyDescent="0.3">
      <c r="A1485" s="15">
        <v>1483</v>
      </c>
      <c r="B1485" s="16" t="s">
        <v>56</v>
      </c>
      <c r="C1485" s="17" t="s">
        <v>136</v>
      </c>
      <c r="E1485" s="12">
        <f t="shared" si="299"/>
        <v>6769203466.7071075</v>
      </c>
      <c r="F1485" s="16">
        <v>5</v>
      </c>
      <c r="G1485" s="22">
        <f t="shared" si="301"/>
        <v>7.7853288313200774E+26</v>
      </c>
      <c r="H1485" s="22">
        <f t="shared" si="297"/>
        <v>12374052.825216249</v>
      </c>
      <c r="I1485" s="22">
        <f t="shared" si="298"/>
        <v>3.8156480047895298E+19</v>
      </c>
      <c r="J1485" s="16">
        <v>1</v>
      </c>
      <c r="K1485" s="16">
        <v>11</v>
      </c>
      <c r="L1485" s="16">
        <v>5</v>
      </c>
      <c r="M1485" s="16">
        <v>10000</v>
      </c>
      <c r="N1485" s="16">
        <v>10000</v>
      </c>
      <c r="O1485" s="16">
        <v>30</v>
      </c>
      <c r="P1485" s="16" t="b">
        <v>1</v>
      </c>
      <c r="Q1485" s="16">
        <v>0</v>
      </c>
      <c r="R1485" s="16" t="b">
        <v>0</v>
      </c>
      <c r="S1485" s="16">
        <v>101.000000000008</v>
      </c>
      <c r="T1485" s="16" t="s">
        <v>59</v>
      </c>
      <c r="U1485" s="18">
        <v>1580</v>
      </c>
      <c r="V1485" s="16">
        <v>2559</v>
      </c>
      <c r="W1485" s="22">
        <v>1.07</v>
      </c>
    </row>
    <row r="1486" spans="1:23" x14ac:dyDescent="0.3">
      <c r="A1486" s="19">
        <v>1484</v>
      </c>
      <c r="B1486" s="16" t="s">
        <v>56</v>
      </c>
      <c r="C1486" s="17" t="s">
        <v>136</v>
      </c>
      <c r="E1486" s="16">
        <f t="shared" si="299"/>
        <v>6783363542.2145386</v>
      </c>
      <c r="F1486" s="16">
        <v>5</v>
      </c>
      <c r="G1486" s="22">
        <f t="shared" si="301"/>
        <v>7.8299588562755903E+26</v>
      </c>
      <c r="H1486" s="22">
        <f t="shared" si="297"/>
        <v>12391801.478776418</v>
      </c>
      <c r="I1486" s="22">
        <f t="shared" si="298"/>
        <v>3.831318206074853E+19</v>
      </c>
      <c r="J1486" s="16">
        <v>1</v>
      </c>
      <c r="K1486" s="16">
        <v>11</v>
      </c>
      <c r="L1486" s="16">
        <v>5</v>
      </c>
      <c r="M1486" s="16">
        <v>10000</v>
      </c>
      <c r="N1486" s="16">
        <v>10000</v>
      </c>
      <c r="O1486" s="16">
        <v>30</v>
      </c>
      <c r="P1486" s="16" t="b">
        <v>1</v>
      </c>
      <c r="Q1486" s="16">
        <v>0</v>
      </c>
      <c r="R1486" s="16" t="b">
        <v>0</v>
      </c>
      <c r="S1486" s="16">
        <v>101.000000000008</v>
      </c>
      <c r="T1486" s="16" t="s">
        <v>59</v>
      </c>
      <c r="U1486" s="18">
        <v>1581</v>
      </c>
      <c r="V1486" s="16">
        <v>2561</v>
      </c>
      <c r="W1486" s="22">
        <v>1.07</v>
      </c>
    </row>
    <row r="1487" spans="1:23" x14ac:dyDescent="0.3">
      <c r="A1487" s="15">
        <v>1485</v>
      </c>
      <c r="B1487" s="16" t="s">
        <v>56</v>
      </c>
      <c r="C1487" s="17" t="s">
        <v>136</v>
      </c>
      <c r="E1487" s="16">
        <f t="shared" si="299"/>
        <v>6797543669.7489948</v>
      </c>
      <c r="F1487" s="16">
        <v>5</v>
      </c>
      <c r="G1487" s="22">
        <f t="shared" si="301"/>
        <v>7.8748144036452279E+26</v>
      </c>
      <c r="H1487" s="22">
        <f t="shared" si="297"/>
        <v>12409563.695136797</v>
      </c>
      <c r="I1487" s="22">
        <f t="shared" si="298"/>
        <v>3.8470421411970359E+19</v>
      </c>
      <c r="J1487" s="16">
        <v>1</v>
      </c>
      <c r="K1487" s="16">
        <v>11</v>
      </c>
      <c r="L1487" s="16">
        <v>5</v>
      </c>
      <c r="M1487" s="16">
        <v>10000</v>
      </c>
      <c r="N1487" s="16">
        <v>10000</v>
      </c>
      <c r="O1487" s="16">
        <v>30</v>
      </c>
      <c r="P1487" s="16" t="b">
        <v>1</v>
      </c>
      <c r="Q1487" s="16">
        <v>0</v>
      </c>
      <c r="R1487" s="16" t="b">
        <v>0</v>
      </c>
      <c r="S1487" s="16">
        <v>101.000000000008</v>
      </c>
      <c r="T1487" s="16" t="s">
        <v>59</v>
      </c>
      <c r="U1487" s="18">
        <v>1582</v>
      </c>
      <c r="V1487" s="16">
        <v>2563</v>
      </c>
      <c r="W1487" s="22">
        <v>1.07</v>
      </c>
    </row>
    <row r="1488" spans="1:23" x14ac:dyDescent="0.3">
      <c r="A1488" s="19">
        <v>1486</v>
      </c>
      <c r="B1488" s="16" t="s">
        <v>56</v>
      </c>
      <c r="C1488" s="17" t="s">
        <v>136</v>
      </c>
      <c r="E1488" s="16">
        <f t="shared" si="299"/>
        <v>6811743864.1743431</v>
      </c>
      <c r="F1488" s="16">
        <v>5</v>
      </c>
      <c r="G1488" s="22">
        <f t="shared" si="301"/>
        <v>7.9198964600094887E+26</v>
      </c>
      <c r="H1488" s="22">
        <f t="shared" si="297"/>
        <v>12427339.475576527</v>
      </c>
      <c r="I1488" s="22">
        <f t="shared" si="298"/>
        <v>3.8628199580412281E+19</v>
      </c>
      <c r="J1488" s="16">
        <v>1</v>
      </c>
      <c r="K1488" s="16">
        <v>11</v>
      </c>
      <c r="L1488" s="16">
        <v>5</v>
      </c>
      <c r="M1488" s="16">
        <v>10000</v>
      </c>
      <c r="N1488" s="16">
        <v>10000</v>
      </c>
      <c r="O1488" s="16">
        <v>30</v>
      </c>
      <c r="P1488" s="16" t="b">
        <v>1</v>
      </c>
      <c r="Q1488" s="16">
        <v>0</v>
      </c>
      <c r="R1488" s="16" t="b">
        <v>0</v>
      </c>
      <c r="S1488" s="16">
        <v>101.000000000008</v>
      </c>
      <c r="T1488" s="16" t="s">
        <v>59</v>
      </c>
      <c r="U1488" s="18">
        <v>1583</v>
      </c>
      <c r="V1488" s="16">
        <v>2565</v>
      </c>
      <c r="W1488" s="22">
        <v>1.07</v>
      </c>
    </row>
    <row r="1489" spans="1:23" x14ac:dyDescent="0.3">
      <c r="A1489" s="15">
        <v>1487</v>
      </c>
      <c r="B1489" s="16" t="s">
        <v>56</v>
      </c>
      <c r="C1489" s="17" t="s">
        <v>136</v>
      </c>
      <c r="E1489" s="16">
        <f t="shared" si="299"/>
        <v>6825964140.3554382</v>
      </c>
      <c r="F1489" s="16">
        <v>5</v>
      </c>
      <c r="G1489" s="22">
        <f t="shared" si="301"/>
        <v>7.965206015596508E+26</v>
      </c>
      <c r="H1489" s="22">
        <f t="shared" si="297"/>
        <v>12445128.821374021</v>
      </c>
      <c r="I1489" s="22">
        <f t="shared" si="298"/>
        <v>3.878651804799642E+19</v>
      </c>
      <c r="J1489" s="16">
        <v>1</v>
      </c>
      <c r="K1489" s="16">
        <v>11</v>
      </c>
      <c r="L1489" s="16">
        <v>5</v>
      </c>
      <c r="M1489" s="16">
        <v>10000</v>
      </c>
      <c r="N1489" s="16">
        <v>10000</v>
      </c>
      <c r="O1489" s="16">
        <v>30</v>
      </c>
      <c r="P1489" s="16" t="b">
        <v>1</v>
      </c>
      <c r="Q1489" s="16">
        <v>0</v>
      </c>
      <c r="R1489" s="16" t="b">
        <v>0</v>
      </c>
      <c r="S1489" s="16">
        <v>101.000000000008</v>
      </c>
      <c r="T1489" s="16" t="s">
        <v>59</v>
      </c>
      <c r="U1489" s="18">
        <v>1584</v>
      </c>
      <c r="V1489" s="16">
        <v>2567</v>
      </c>
      <c r="W1489" s="22">
        <v>1.07</v>
      </c>
    </row>
    <row r="1490" spans="1:23" x14ac:dyDescent="0.3">
      <c r="A1490" s="19">
        <v>1488</v>
      </c>
      <c r="B1490" s="16" t="s">
        <v>56</v>
      </c>
      <c r="C1490" s="17" t="s">
        <v>136</v>
      </c>
      <c r="E1490" s="16">
        <f t="shared" si="299"/>
        <v>6840204513.1581812</v>
      </c>
      <c r="F1490" s="16">
        <v>5</v>
      </c>
      <c r="G1490" s="22">
        <f t="shared" si="301"/>
        <v>8.0107440642927888E+26</v>
      </c>
      <c r="H1490" s="22">
        <f t="shared" si="297"/>
        <v>12462931.73380691</v>
      </c>
      <c r="I1490" s="22">
        <f t="shared" si="298"/>
        <v>3.8945378299720155E+19</v>
      </c>
      <c r="J1490" s="16">
        <v>1</v>
      </c>
      <c r="K1490" s="16">
        <v>11</v>
      </c>
      <c r="L1490" s="16">
        <v>5</v>
      </c>
      <c r="M1490" s="16">
        <v>10000</v>
      </c>
      <c r="N1490" s="16">
        <v>10000</v>
      </c>
      <c r="O1490" s="16">
        <v>30</v>
      </c>
      <c r="P1490" s="16" t="b">
        <v>1</v>
      </c>
      <c r="Q1490" s="16">
        <v>0</v>
      </c>
      <c r="R1490" s="16" t="b">
        <v>0</v>
      </c>
      <c r="S1490" s="16">
        <v>101.000000000008</v>
      </c>
      <c r="T1490" s="16" t="s">
        <v>59</v>
      </c>
      <c r="U1490" s="18">
        <v>1585</v>
      </c>
      <c r="V1490" s="16">
        <v>2569</v>
      </c>
      <c r="W1490" s="22">
        <v>1.07</v>
      </c>
    </row>
    <row r="1491" spans="1:23" x14ac:dyDescent="0.3">
      <c r="A1491" s="15">
        <v>1489</v>
      </c>
      <c r="B1491" s="16" t="s">
        <v>56</v>
      </c>
      <c r="C1491" s="17" t="s">
        <v>136</v>
      </c>
      <c r="E1491" s="12">
        <f t="shared" si="299"/>
        <v>6854464997.4494143</v>
      </c>
      <c r="F1491" s="16">
        <v>5</v>
      </c>
      <c r="G1491" s="22">
        <f t="shared" si="301"/>
        <v>8.0565116036542564E+26</v>
      </c>
      <c r="H1491" s="22">
        <f t="shared" si="297"/>
        <v>12480748.214152168</v>
      </c>
      <c r="I1491" s="22">
        <f t="shared" si="298"/>
        <v>3.9104781823659385E+19</v>
      </c>
      <c r="J1491" s="16">
        <v>1</v>
      </c>
      <c r="K1491" s="16">
        <v>11</v>
      </c>
      <c r="L1491" s="16">
        <v>5</v>
      </c>
      <c r="M1491" s="16">
        <v>10000</v>
      </c>
      <c r="N1491" s="16">
        <v>10000</v>
      </c>
      <c r="O1491" s="16">
        <v>30</v>
      </c>
      <c r="P1491" s="16" t="b">
        <v>1</v>
      </c>
      <c r="Q1491" s="16">
        <v>0</v>
      </c>
      <c r="R1491" s="16" t="b">
        <v>0</v>
      </c>
      <c r="S1491" s="16">
        <v>101.000000000008</v>
      </c>
      <c r="T1491" s="16" t="s">
        <v>59</v>
      </c>
      <c r="U1491" s="18">
        <v>1586</v>
      </c>
      <c r="V1491" s="16">
        <v>2571</v>
      </c>
      <c r="W1491" s="22">
        <v>1.07</v>
      </c>
    </row>
    <row r="1492" spans="1:23" x14ac:dyDescent="0.3">
      <c r="A1492" s="19">
        <v>1490</v>
      </c>
      <c r="B1492" s="16" t="s">
        <v>56</v>
      </c>
      <c r="C1492" s="17" t="s">
        <v>136</v>
      </c>
      <c r="E1492" s="16">
        <f t="shared" si="299"/>
        <v>6868745608.096981</v>
      </c>
      <c r="F1492" s="16">
        <v>5</v>
      </c>
      <c r="G1492" s="22">
        <f>A1492^8.49+A1492^4+100*A1492+100</f>
        <v>8.7166863428937306E+26</v>
      </c>
      <c r="H1492" s="22">
        <f t="shared" si="297"/>
        <v>12498578.263685904</v>
      </c>
      <c r="I1492" s="22">
        <f t="shared" si="298"/>
        <v>3.9264730110973125E+19</v>
      </c>
      <c r="J1492" s="16">
        <v>1</v>
      </c>
      <c r="K1492" s="16">
        <v>11</v>
      </c>
      <c r="L1492" s="16">
        <v>5</v>
      </c>
      <c r="M1492" s="16">
        <v>10000</v>
      </c>
      <c r="N1492" s="16">
        <v>10000</v>
      </c>
      <c r="O1492" s="16">
        <v>30</v>
      </c>
      <c r="P1492" s="16" t="b">
        <v>1</v>
      </c>
      <c r="Q1492" s="16">
        <v>0</v>
      </c>
      <c r="R1492" s="16" t="b">
        <v>0</v>
      </c>
      <c r="S1492" s="16">
        <v>101.000000000008</v>
      </c>
      <c r="T1492" s="16" t="s">
        <v>59</v>
      </c>
      <c r="U1492" s="18">
        <v>1587</v>
      </c>
      <c r="V1492" s="16">
        <v>2573</v>
      </c>
      <c r="W1492" s="22">
        <v>1.07</v>
      </c>
    </row>
    <row r="1493" spans="1:23" x14ac:dyDescent="0.3">
      <c r="A1493" s="15">
        <v>1491</v>
      </c>
      <c r="B1493" s="16" t="s">
        <v>56</v>
      </c>
      <c r="C1493" s="17" t="s">
        <v>136</v>
      </c>
      <c r="E1493" s="12">
        <f t="shared" si="299"/>
        <v>6883046359.9697475</v>
      </c>
      <c r="F1493" s="16">
        <v>5</v>
      </c>
      <c r="G1493" s="22">
        <f t="shared" ref="G1493:G1501" si="302">A1493^8.49+A1493^4+100*A1493+100</f>
        <v>8.7664789216721447E+26</v>
      </c>
      <c r="H1493" s="22">
        <f t="shared" si="297"/>
        <v>12516421.883683592</v>
      </c>
      <c r="I1493" s="22">
        <f t="shared" si="298"/>
        <v>3.9425224655908479E+19</v>
      </c>
      <c r="J1493" s="16">
        <v>1</v>
      </c>
      <c r="K1493" s="16">
        <v>11</v>
      </c>
      <c r="L1493" s="16">
        <v>5</v>
      </c>
      <c r="M1493" s="16">
        <v>10000</v>
      </c>
      <c r="N1493" s="16">
        <v>10000</v>
      </c>
      <c r="O1493" s="16">
        <v>30</v>
      </c>
      <c r="P1493" s="16" t="b">
        <v>1</v>
      </c>
      <c r="Q1493" s="16">
        <v>0</v>
      </c>
      <c r="R1493" s="16" t="b">
        <v>0</v>
      </c>
      <c r="S1493" s="16">
        <v>101.000000000008</v>
      </c>
      <c r="T1493" s="16" t="s">
        <v>59</v>
      </c>
      <c r="U1493" s="18">
        <v>1588</v>
      </c>
      <c r="V1493" s="16">
        <v>2575</v>
      </c>
      <c r="W1493" s="22">
        <v>1.07</v>
      </c>
    </row>
    <row r="1494" spans="1:23" x14ac:dyDescent="0.3">
      <c r="A1494" s="19">
        <v>1492</v>
      </c>
      <c r="B1494" s="16" t="s">
        <v>56</v>
      </c>
      <c r="C1494" s="17" t="s">
        <v>136</v>
      </c>
      <c r="E1494" s="16">
        <f t="shared" si="299"/>
        <v>6897367267.937582</v>
      </c>
      <c r="F1494" s="16">
        <v>5</v>
      </c>
      <c r="G1494" s="22">
        <f t="shared" si="302"/>
        <v>8.816522261451158E+26</v>
      </c>
      <c r="H1494" s="22">
        <f t="shared" si="297"/>
        <v>12534279.075419979</v>
      </c>
      <c r="I1494" s="22">
        <f t="shared" si="298"/>
        <v>3.958626695580468E+19</v>
      </c>
      <c r="J1494" s="16">
        <v>1</v>
      </c>
      <c r="K1494" s="16">
        <v>11</v>
      </c>
      <c r="L1494" s="16">
        <v>5</v>
      </c>
      <c r="M1494" s="16">
        <v>10000</v>
      </c>
      <c r="N1494" s="16">
        <v>10000</v>
      </c>
      <c r="O1494" s="16">
        <v>30</v>
      </c>
      <c r="P1494" s="16" t="b">
        <v>1</v>
      </c>
      <c r="Q1494" s="16">
        <v>0</v>
      </c>
      <c r="R1494" s="16" t="b">
        <v>0</v>
      </c>
      <c r="S1494" s="16">
        <v>101.000000000008</v>
      </c>
      <c r="T1494" s="16" t="s">
        <v>59</v>
      </c>
      <c r="U1494" s="18">
        <v>1589</v>
      </c>
      <c r="V1494" s="16">
        <v>2577</v>
      </c>
      <c r="W1494" s="22">
        <v>1.07</v>
      </c>
    </row>
    <row r="1495" spans="1:23" x14ac:dyDescent="0.3">
      <c r="A1495" s="15">
        <v>1493</v>
      </c>
      <c r="B1495" s="16" t="s">
        <v>56</v>
      </c>
      <c r="C1495" s="17" t="s">
        <v>136</v>
      </c>
      <c r="E1495" s="16">
        <f t="shared" si="299"/>
        <v>6911708346.8713856</v>
      </c>
      <c r="F1495" s="16">
        <v>5</v>
      </c>
      <c r="G1495" s="22">
        <f t="shared" si="302"/>
        <v>8.8668174557500887E+26</v>
      </c>
      <c r="H1495" s="22">
        <f t="shared" si="297"/>
        <v>12552149.840169003</v>
      </c>
      <c r="I1495" s="22">
        <f t="shared" si="298"/>
        <v>3.9747858511096963E+19</v>
      </c>
      <c r="J1495" s="16">
        <v>1</v>
      </c>
      <c r="K1495" s="16">
        <v>11</v>
      </c>
      <c r="L1495" s="16">
        <v>5</v>
      </c>
      <c r="M1495" s="16">
        <v>10000</v>
      </c>
      <c r="N1495" s="16">
        <v>10000</v>
      </c>
      <c r="O1495" s="16">
        <v>30</v>
      </c>
      <c r="P1495" s="16" t="b">
        <v>1</v>
      </c>
      <c r="Q1495" s="16">
        <v>0</v>
      </c>
      <c r="R1495" s="16" t="b">
        <v>0</v>
      </c>
      <c r="S1495" s="16">
        <v>101.000000000008</v>
      </c>
      <c r="T1495" s="16" t="s">
        <v>59</v>
      </c>
      <c r="U1495" s="18">
        <v>1590</v>
      </c>
      <c r="V1495" s="16">
        <v>2579</v>
      </c>
      <c r="W1495" s="22">
        <v>1.07</v>
      </c>
    </row>
    <row r="1496" spans="1:23" x14ac:dyDescent="0.3">
      <c r="A1496" s="19">
        <v>1494</v>
      </c>
      <c r="B1496" s="16" t="s">
        <v>56</v>
      </c>
      <c r="C1496" s="17" t="s">
        <v>136</v>
      </c>
      <c r="E1496" s="16">
        <f t="shared" si="299"/>
        <v>6926069611.6429453</v>
      </c>
      <c r="F1496" s="16">
        <v>5</v>
      </c>
      <c r="G1496" s="22">
        <f t="shared" si="302"/>
        <v>8.9173656021195184E+26</v>
      </c>
      <c r="H1496" s="22">
        <f t="shared" si="297"/>
        <v>12570034.179203903</v>
      </c>
      <c r="I1496" s="22">
        <f t="shared" si="298"/>
        <v>3.9910000825320882E+19</v>
      </c>
      <c r="J1496" s="16">
        <v>1</v>
      </c>
      <c r="K1496" s="16">
        <v>11</v>
      </c>
      <c r="L1496" s="16">
        <v>5</v>
      </c>
      <c r="M1496" s="16">
        <v>10000</v>
      </c>
      <c r="N1496" s="16">
        <v>10000</v>
      </c>
      <c r="O1496" s="16">
        <v>30</v>
      </c>
      <c r="P1496" s="16" t="b">
        <v>1</v>
      </c>
      <c r="Q1496" s="16">
        <v>0</v>
      </c>
      <c r="R1496" s="16" t="b">
        <v>0</v>
      </c>
      <c r="S1496" s="16">
        <v>101.000000000008</v>
      </c>
      <c r="T1496" s="16" t="s">
        <v>59</v>
      </c>
      <c r="U1496" s="18">
        <v>1591</v>
      </c>
      <c r="V1496" s="16">
        <v>2581</v>
      </c>
      <c r="W1496" s="22">
        <v>1.07</v>
      </c>
    </row>
    <row r="1497" spans="1:23" x14ac:dyDescent="0.3">
      <c r="A1497" s="15">
        <v>1495</v>
      </c>
      <c r="B1497" s="16" t="s">
        <v>56</v>
      </c>
      <c r="C1497" s="17" t="s">
        <v>136</v>
      </c>
      <c r="E1497" s="16">
        <f t="shared" si="299"/>
        <v>6940451077.1251345</v>
      </c>
      <c r="F1497" s="16">
        <v>5</v>
      </c>
      <c r="G1497" s="22">
        <f t="shared" si="302"/>
        <v>8.9681678021532474E+26</v>
      </c>
      <c r="H1497" s="22">
        <f t="shared" si="297"/>
        <v>12587932.093797185</v>
      </c>
      <c r="I1497" s="22">
        <f t="shared" si="298"/>
        <v>4.0072695405117284E+19</v>
      </c>
      <c r="J1497" s="16">
        <v>1</v>
      </c>
      <c r="K1497" s="16">
        <v>11</v>
      </c>
      <c r="L1497" s="16">
        <v>5</v>
      </c>
      <c r="M1497" s="16">
        <v>10000</v>
      </c>
      <c r="N1497" s="16">
        <v>10000</v>
      </c>
      <c r="O1497" s="16">
        <v>30</v>
      </c>
      <c r="P1497" s="16" t="b">
        <v>1</v>
      </c>
      <c r="Q1497" s="16">
        <v>0</v>
      </c>
      <c r="R1497" s="16" t="b">
        <v>0</v>
      </c>
      <c r="S1497" s="16">
        <v>101.000000000008</v>
      </c>
      <c r="T1497" s="16" t="s">
        <v>59</v>
      </c>
      <c r="U1497" s="18">
        <v>1592</v>
      </c>
      <c r="V1497" s="16">
        <v>2583</v>
      </c>
      <c r="W1497" s="22">
        <v>1.07</v>
      </c>
    </row>
    <row r="1498" spans="1:23" x14ac:dyDescent="0.3">
      <c r="A1498" s="19">
        <v>1496</v>
      </c>
      <c r="B1498" s="16" t="s">
        <v>56</v>
      </c>
      <c r="C1498" s="17" t="s">
        <v>136</v>
      </c>
      <c r="E1498" s="16">
        <f t="shared" si="299"/>
        <v>6954852758.1917944</v>
      </c>
      <c r="F1498" s="16">
        <v>5</v>
      </c>
      <c r="G1498" s="22">
        <f t="shared" si="302"/>
        <v>9.0192251615006179E+26</v>
      </c>
      <c r="H1498" s="22">
        <f t="shared" si="297"/>
        <v>12605843.585220637</v>
      </c>
      <c r="I1498" s="22">
        <f t="shared" si="298"/>
        <v>4.0235943760236487E+19</v>
      </c>
      <c r="J1498" s="16">
        <v>1</v>
      </c>
      <c r="K1498" s="16">
        <v>11</v>
      </c>
      <c r="L1498" s="16">
        <v>5</v>
      </c>
      <c r="M1498" s="16">
        <v>10000</v>
      </c>
      <c r="N1498" s="16">
        <v>10000</v>
      </c>
      <c r="O1498" s="16">
        <v>30</v>
      </c>
      <c r="P1498" s="16" t="b">
        <v>1</v>
      </c>
      <c r="Q1498" s="16">
        <v>0</v>
      </c>
      <c r="R1498" s="16" t="b">
        <v>0</v>
      </c>
      <c r="S1498" s="16">
        <v>101.000000000008</v>
      </c>
      <c r="T1498" s="16" t="s">
        <v>59</v>
      </c>
      <c r="U1498" s="18">
        <v>1593</v>
      </c>
      <c r="V1498" s="16">
        <v>2585</v>
      </c>
      <c r="W1498" s="22">
        <v>1.07</v>
      </c>
    </row>
    <row r="1499" spans="1:23" x14ac:dyDescent="0.3">
      <c r="A1499" s="15">
        <v>1497</v>
      </c>
      <c r="B1499" s="16" t="s">
        <v>56</v>
      </c>
      <c r="C1499" s="17" t="s">
        <v>136</v>
      </c>
      <c r="E1499" s="12">
        <f t="shared" si="299"/>
        <v>6969274669.7178135</v>
      </c>
      <c r="F1499" s="16">
        <v>5</v>
      </c>
      <c r="G1499" s="22">
        <f t="shared" si="302"/>
        <v>9.0705387898787185E+26</v>
      </c>
      <c r="H1499" s="22">
        <f t="shared" si="297"/>
        <v>12623768.654745318</v>
      </c>
      <c r="I1499" s="22">
        <f t="shared" si="298"/>
        <v>4.0399747403542282E+19</v>
      </c>
      <c r="J1499" s="16">
        <v>1</v>
      </c>
      <c r="K1499" s="16">
        <v>11</v>
      </c>
      <c r="L1499" s="16">
        <v>5</v>
      </c>
      <c r="M1499" s="16">
        <v>10000</v>
      </c>
      <c r="N1499" s="16">
        <v>10000</v>
      </c>
      <c r="O1499" s="16">
        <v>30</v>
      </c>
      <c r="P1499" s="16" t="b">
        <v>1</v>
      </c>
      <c r="Q1499" s="16">
        <v>0</v>
      </c>
      <c r="R1499" s="16" t="b">
        <v>0</v>
      </c>
      <c r="S1499" s="16">
        <v>101.000000000008</v>
      </c>
      <c r="T1499" s="16" t="s">
        <v>59</v>
      </c>
      <c r="U1499" s="18">
        <v>1594</v>
      </c>
      <c r="V1499" s="16">
        <v>2587</v>
      </c>
      <c r="W1499" s="22">
        <v>1.07</v>
      </c>
    </row>
    <row r="1500" spans="1:23" x14ac:dyDescent="0.3">
      <c r="A1500" s="19">
        <v>1498</v>
      </c>
      <c r="B1500" s="16" t="s">
        <v>56</v>
      </c>
      <c r="C1500" s="17" t="s">
        <v>136</v>
      </c>
      <c r="E1500" s="16">
        <f t="shared" si="299"/>
        <v>6983716826.5789318</v>
      </c>
      <c r="F1500" s="16">
        <v>5</v>
      </c>
      <c r="G1500" s="22">
        <f t="shared" si="302"/>
        <v>9.122109801084175E+26</v>
      </c>
      <c r="H1500" s="22">
        <f t="shared" si="297"/>
        <v>12641707.303641494</v>
      </c>
      <c r="I1500" s="22">
        <f t="shared" si="298"/>
        <v>4.0564107851015864E+19</v>
      </c>
      <c r="J1500" s="16">
        <v>1</v>
      </c>
      <c r="K1500" s="16">
        <v>11</v>
      </c>
      <c r="L1500" s="16">
        <v>5</v>
      </c>
      <c r="M1500" s="16">
        <v>10000</v>
      </c>
      <c r="N1500" s="16">
        <v>10000</v>
      </c>
      <c r="O1500" s="16">
        <v>30</v>
      </c>
      <c r="P1500" s="16" t="b">
        <v>1</v>
      </c>
      <c r="Q1500" s="16">
        <v>0</v>
      </c>
      <c r="R1500" s="16" t="b">
        <v>0</v>
      </c>
      <c r="S1500" s="16">
        <v>101.000000000008</v>
      </c>
      <c r="T1500" s="16" t="s">
        <v>59</v>
      </c>
      <c r="U1500" s="18">
        <v>1595</v>
      </c>
      <c r="V1500" s="16">
        <v>2589</v>
      </c>
      <c r="W1500" s="22">
        <v>1.07</v>
      </c>
    </row>
    <row r="1501" spans="1:23" x14ac:dyDescent="0.3">
      <c r="A1501" s="15">
        <v>1499</v>
      </c>
      <c r="B1501" s="16" t="s">
        <v>56</v>
      </c>
      <c r="C1501" s="17" t="s">
        <v>136</v>
      </c>
      <c r="E1501" s="12">
        <f t="shared" si="299"/>
        <v>6998179243.6520672</v>
      </c>
      <c r="F1501" s="16">
        <v>5</v>
      </c>
      <c r="G1501" s="22">
        <f t="shared" si="302"/>
        <v>9.1739393130063267E+26</v>
      </c>
      <c r="H1501" s="22">
        <f t="shared" si="297"/>
        <v>12659659.533178793</v>
      </c>
      <c r="I1501" s="22">
        <f t="shared" si="298"/>
        <v>4.0729026621761331E+19</v>
      </c>
      <c r="J1501" s="16">
        <v>1</v>
      </c>
      <c r="K1501" s="16">
        <v>11</v>
      </c>
      <c r="L1501" s="16">
        <v>5</v>
      </c>
      <c r="M1501" s="16">
        <v>10000</v>
      </c>
      <c r="N1501" s="16">
        <v>10000</v>
      </c>
      <c r="O1501" s="16">
        <v>30</v>
      </c>
      <c r="P1501" s="16" t="b">
        <v>1</v>
      </c>
      <c r="Q1501" s="16">
        <v>0</v>
      </c>
      <c r="R1501" s="16" t="b">
        <v>0</v>
      </c>
      <c r="S1501" s="16">
        <v>101.000000000008</v>
      </c>
      <c r="T1501" s="16" t="s">
        <v>59</v>
      </c>
      <c r="U1501" s="18">
        <v>1596</v>
      </c>
      <c r="V1501" s="16">
        <v>2591</v>
      </c>
      <c r="W1501" s="22">
        <v>1.07</v>
      </c>
    </row>
    <row r="1502" spans="1:23" x14ac:dyDescent="0.3">
      <c r="A1502" s="19">
        <v>1500</v>
      </c>
      <c r="B1502" s="16" t="s">
        <v>56</v>
      </c>
      <c r="C1502" s="17" t="s">
        <v>136</v>
      </c>
      <c r="E1502" s="16">
        <f t="shared" si="299"/>
        <v>7012661935.8150005</v>
      </c>
      <c r="F1502" s="16">
        <v>5</v>
      </c>
      <c r="G1502" s="22">
        <f>A1502^8.5+A1502^4+100*A1502+100</f>
        <v>9.9260327087761452E+26</v>
      </c>
      <c r="H1502" s="22">
        <f t="shared" si="297"/>
        <v>12677625.344626043</v>
      </c>
      <c r="I1502" s="22">
        <f t="shared" si="298"/>
        <v>4.0894505238008685E+19</v>
      </c>
      <c r="J1502" s="16">
        <v>1</v>
      </c>
      <c r="K1502" s="16">
        <v>11</v>
      </c>
      <c r="L1502" s="16">
        <v>5</v>
      </c>
      <c r="M1502" s="16">
        <v>10000</v>
      </c>
      <c r="N1502" s="16">
        <v>10000</v>
      </c>
      <c r="O1502" s="16">
        <v>30</v>
      </c>
      <c r="P1502" s="16" t="b">
        <v>1</v>
      </c>
      <c r="Q1502" s="16">
        <v>0</v>
      </c>
      <c r="R1502" s="16" t="b">
        <v>0</v>
      </c>
      <c r="S1502" s="16">
        <v>101.000000000008</v>
      </c>
      <c r="T1502" s="16" t="s">
        <v>59</v>
      </c>
      <c r="U1502" s="18">
        <v>1597</v>
      </c>
      <c r="V1502" s="16">
        <v>2593</v>
      </c>
      <c r="W1502" s="22">
        <v>1.07</v>
      </c>
    </row>
    <row r="1503" spans="1:23" x14ac:dyDescent="0.3">
      <c r="A1503" s="15">
        <v>1501</v>
      </c>
      <c r="B1503" s="16" t="s">
        <v>56</v>
      </c>
      <c r="C1503" s="17" t="s">
        <v>139</v>
      </c>
      <c r="E1503" s="16">
        <f t="shared" si="299"/>
        <v>7027164917.9465284</v>
      </c>
      <c r="F1503" s="16">
        <v>5</v>
      </c>
      <c r="G1503" s="22">
        <f t="shared" ref="G1503:G1511" si="303">A1503^8.5+A1503^4+100*A1503+100</f>
        <v>9.9824210495582974E+26</v>
      </c>
      <c r="H1503" s="22">
        <f t="shared" si="297"/>
        <v>12695604.73925137</v>
      </c>
      <c r="I1503" s="22">
        <f t="shared" si="298"/>
        <v>4.1060545225119998E+19</v>
      </c>
      <c r="J1503" s="16">
        <v>1</v>
      </c>
      <c r="K1503" s="16">
        <v>11</v>
      </c>
      <c r="L1503" s="16">
        <v>5</v>
      </c>
      <c r="M1503" s="16">
        <v>10000</v>
      </c>
      <c r="N1503" s="16">
        <v>10000</v>
      </c>
      <c r="O1503" s="16">
        <v>30</v>
      </c>
      <c r="P1503" s="16" t="b">
        <v>1</v>
      </c>
      <c r="Q1503" s="16">
        <v>0</v>
      </c>
      <c r="R1503" s="16" t="b">
        <v>0</v>
      </c>
      <c r="S1503" s="16">
        <v>101.000000000008</v>
      </c>
      <c r="T1503" s="16" t="s">
        <v>59</v>
      </c>
      <c r="U1503" s="18">
        <v>1598</v>
      </c>
      <c r="V1503" s="16">
        <v>2595</v>
      </c>
      <c r="W1503" s="22">
        <v>1.07</v>
      </c>
    </row>
    <row r="1504" spans="1:23" x14ac:dyDescent="0.3">
      <c r="A1504" s="19">
        <v>1502</v>
      </c>
      <c r="B1504" s="16" t="s">
        <v>56</v>
      </c>
      <c r="C1504" s="17" t="s">
        <v>139</v>
      </c>
      <c r="E1504" s="16">
        <f t="shared" si="299"/>
        <v>7041688204.9264927</v>
      </c>
      <c r="F1504" s="16">
        <v>5</v>
      </c>
      <c r="G1504" s="22">
        <f t="shared" si="303"/>
        <v>1.0039091849240053E+27</v>
      </c>
      <c r="H1504" s="22">
        <f t="shared" si="297"/>
        <v>12713597.718322199</v>
      </c>
      <c r="I1504" s="22">
        <f t="shared" si="298"/>
        <v>4.1227148111591514E+19</v>
      </c>
      <c r="J1504" s="16">
        <v>1</v>
      </c>
      <c r="K1504" s="16">
        <v>11</v>
      </c>
      <c r="L1504" s="16">
        <v>5</v>
      </c>
      <c r="M1504" s="16">
        <v>10000</v>
      </c>
      <c r="N1504" s="16">
        <v>10000</v>
      </c>
      <c r="O1504" s="16">
        <v>30</v>
      </c>
      <c r="P1504" s="16" t="b">
        <v>1</v>
      </c>
      <c r="Q1504" s="16">
        <v>0</v>
      </c>
      <c r="R1504" s="16" t="b">
        <v>0</v>
      </c>
      <c r="S1504" s="16">
        <v>101.000000000008</v>
      </c>
      <c r="T1504" s="16" t="s">
        <v>59</v>
      </c>
      <c r="U1504" s="18">
        <v>1599</v>
      </c>
      <c r="V1504" s="16">
        <v>2597</v>
      </c>
      <c r="W1504" s="22">
        <v>1.07</v>
      </c>
    </row>
    <row r="1505" spans="1:23" x14ac:dyDescent="0.3">
      <c r="A1505" s="15">
        <v>1503</v>
      </c>
      <c r="B1505" s="16" t="s">
        <v>56</v>
      </c>
      <c r="C1505" s="17" t="s">
        <v>138</v>
      </c>
      <c r="E1505" s="16">
        <f t="shared" si="299"/>
        <v>7056231811.6356869</v>
      </c>
      <c r="F1505" s="16">
        <v>5</v>
      </c>
      <c r="G1505" s="22">
        <f t="shared" si="303"/>
        <v>1.0096046333237336E+27</v>
      </c>
      <c r="H1505" s="22">
        <f t="shared" si="297"/>
        <v>12731604.283105183</v>
      </c>
      <c r="I1505" s="22">
        <f t="shared" si="298"/>
        <v>4.139431542905983E+19</v>
      </c>
      <c r="J1505" s="16">
        <v>1</v>
      </c>
      <c r="K1505" s="16">
        <v>11</v>
      </c>
      <c r="L1505" s="16">
        <v>5</v>
      </c>
      <c r="M1505" s="16">
        <v>10000</v>
      </c>
      <c r="N1505" s="16">
        <v>10000</v>
      </c>
      <c r="O1505" s="16">
        <v>30</v>
      </c>
      <c r="P1505" s="16" t="b">
        <v>1</v>
      </c>
      <c r="Q1505" s="16">
        <v>0</v>
      </c>
      <c r="R1505" s="16" t="b">
        <v>0</v>
      </c>
      <c r="S1505" s="16">
        <v>101.000000000008</v>
      </c>
      <c r="T1505" s="16" t="s">
        <v>59</v>
      </c>
      <c r="U1505" s="18">
        <v>1600</v>
      </c>
      <c r="V1505" s="16">
        <v>2599</v>
      </c>
      <c r="W1505" s="22">
        <v>1.07</v>
      </c>
    </row>
    <row r="1506" spans="1:23" x14ac:dyDescent="0.3">
      <c r="A1506" s="19">
        <v>1504</v>
      </c>
      <c r="B1506" s="16" t="s">
        <v>56</v>
      </c>
      <c r="C1506" s="17" t="s">
        <v>138</v>
      </c>
      <c r="E1506" s="16">
        <f t="shared" si="299"/>
        <v>7070795752.9558859</v>
      </c>
      <c r="F1506" s="16">
        <v>5</v>
      </c>
      <c r="G1506" s="22">
        <f t="shared" si="303"/>
        <v>1.0153285731461447E+27</v>
      </c>
      <c r="H1506" s="22">
        <f t="shared" si="297"/>
        <v>12749624.434866298</v>
      </c>
      <c r="I1506" s="22">
        <f t="shared" si="298"/>
        <v>4.1562048712305172E+19</v>
      </c>
      <c r="J1506" s="16">
        <v>1</v>
      </c>
      <c r="K1506" s="16">
        <v>11</v>
      </c>
      <c r="L1506" s="16">
        <v>5</v>
      </c>
      <c r="M1506" s="16">
        <v>10000</v>
      </c>
      <c r="N1506" s="16">
        <v>10000</v>
      </c>
      <c r="O1506" s="16">
        <v>30</v>
      </c>
      <c r="P1506" s="16" t="b">
        <v>1</v>
      </c>
      <c r="Q1506" s="16">
        <v>0</v>
      </c>
      <c r="R1506" s="16" t="b">
        <v>0</v>
      </c>
      <c r="S1506" s="16">
        <v>101.000000000008</v>
      </c>
      <c r="T1506" s="16" t="s">
        <v>59</v>
      </c>
      <c r="U1506" s="18">
        <v>1601</v>
      </c>
      <c r="V1506" s="16">
        <v>2601</v>
      </c>
      <c r="W1506" s="22">
        <v>1.07</v>
      </c>
    </row>
    <row r="1507" spans="1:23" x14ac:dyDescent="0.3">
      <c r="A1507" s="15">
        <v>1505</v>
      </c>
      <c r="B1507" s="16" t="s">
        <v>56</v>
      </c>
      <c r="C1507" s="17" t="s">
        <v>138</v>
      </c>
      <c r="E1507" s="12">
        <f t="shared" si="299"/>
        <v>7085380043.7698803</v>
      </c>
      <c r="F1507" s="16">
        <v>5</v>
      </c>
      <c r="G1507" s="22">
        <f t="shared" si="303"/>
        <v>1.0210811278332499E+27</v>
      </c>
      <c r="H1507" s="22">
        <f t="shared" si="297"/>
        <v>12767658.174870696</v>
      </c>
      <c r="I1507" s="22">
        <f t="shared" si="298"/>
        <v>4.1730349499256136E+19</v>
      </c>
      <c r="J1507" s="16">
        <v>1</v>
      </c>
      <c r="K1507" s="16">
        <v>11</v>
      </c>
      <c r="L1507" s="16">
        <v>5</v>
      </c>
      <c r="M1507" s="16">
        <v>10000</v>
      </c>
      <c r="N1507" s="16">
        <v>10000</v>
      </c>
      <c r="O1507" s="16">
        <v>30</v>
      </c>
      <c r="P1507" s="16" t="b">
        <v>1</v>
      </c>
      <c r="Q1507" s="16">
        <v>0</v>
      </c>
      <c r="R1507" s="16" t="b">
        <v>0</v>
      </c>
      <c r="S1507" s="16">
        <v>101.000000000008</v>
      </c>
      <c r="T1507" s="16" t="s">
        <v>59</v>
      </c>
      <c r="U1507" s="18">
        <v>1602</v>
      </c>
      <c r="V1507" s="16">
        <v>2603</v>
      </c>
      <c r="W1507" s="22">
        <v>1.07</v>
      </c>
    </row>
    <row r="1508" spans="1:23" x14ac:dyDescent="0.3">
      <c r="A1508" s="19">
        <v>1506</v>
      </c>
      <c r="B1508" s="16" t="s">
        <v>56</v>
      </c>
      <c r="C1508" s="17" t="s">
        <v>138</v>
      </c>
      <c r="E1508" s="16">
        <f t="shared" si="299"/>
        <v>7099984698.9614038</v>
      </c>
      <c r="F1508" s="16">
        <v>5</v>
      </c>
      <c r="G1508" s="22">
        <f t="shared" si="303"/>
        <v>1.0268624212793163E+27</v>
      </c>
      <c r="H1508" s="22">
        <f t="shared" si="297"/>
        <v>12785705.504382974</v>
      </c>
      <c r="I1508" s="22">
        <f t="shared" si="298"/>
        <v>4.1899219330994446E+19</v>
      </c>
      <c r="J1508" s="16">
        <v>1</v>
      </c>
      <c r="K1508" s="16">
        <v>11</v>
      </c>
      <c r="L1508" s="16">
        <v>5</v>
      </c>
      <c r="M1508" s="16">
        <v>10000</v>
      </c>
      <c r="N1508" s="16">
        <v>10000</v>
      </c>
      <c r="O1508" s="16">
        <v>30</v>
      </c>
      <c r="P1508" s="16" t="b">
        <v>1</v>
      </c>
      <c r="Q1508" s="16">
        <v>0</v>
      </c>
      <c r="R1508" s="16" t="b">
        <v>0</v>
      </c>
      <c r="S1508" s="16">
        <v>101.000000000008</v>
      </c>
      <c r="T1508" s="16" t="s">
        <v>59</v>
      </c>
      <c r="U1508" s="18">
        <v>1603</v>
      </c>
      <c r="V1508" s="16">
        <v>2605</v>
      </c>
      <c r="W1508" s="22">
        <v>1.07</v>
      </c>
    </row>
    <row r="1509" spans="1:23" x14ac:dyDescent="0.3">
      <c r="A1509" s="15">
        <v>1507</v>
      </c>
      <c r="B1509" s="16" t="s">
        <v>56</v>
      </c>
      <c r="C1509" s="17" t="s">
        <v>138</v>
      </c>
      <c r="E1509" s="12">
        <f t="shared" si="299"/>
        <v>7114609733.415266</v>
      </c>
      <c r="F1509" s="16">
        <v>5</v>
      </c>
      <c r="G1509" s="22">
        <f t="shared" si="303"/>
        <v>1.0326725778322093E+27</v>
      </c>
      <c r="H1509" s="22">
        <f t="shared" si="297"/>
        <v>12803766.424666852</v>
      </c>
      <c r="I1509" s="22">
        <f t="shared" si="298"/>
        <v>4.2068659751758201E+19</v>
      </c>
      <c r="J1509" s="16">
        <v>1</v>
      </c>
      <c r="K1509" s="16">
        <v>11</v>
      </c>
      <c r="L1509" s="16">
        <v>5</v>
      </c>
      <c r="M1509" s="16">
        <v>10000</v>
      </c>
      <c r="N1509" s="16">
        <v>10000</v>
      </c>
      <c r="O1509" s="16">
        <v>30</v>
      </c>
      <c r="P1509" s="16" t="b">
        <v>1</v>
      </c>
      <c r="Q1509" s="16">
        <v>0</v>
      </c>
      <c r="R1509" s="16" t="b">
        <v>0</v>
      </c>
      <c r="S1509" s="16">
        <v>101.000000000008</v>
      </c>
      <c r="T1509" s="16" t="s">
        <v>59</v>
      </c>
      <c r="U1509" s="18">
        <v>1604</v>
      </c>
      <c r="V1509" s="16">
        <v>2607</v>
      </c>
      <c r="W1509" s="22">
        <v>1.07</v>
      </c>
    </row>
    <row r="1510" spans="1:23" x14ac:dyDescent="0.3">
      <c r="A1510" s="19">
        <v>1508</v>
      </c>
      <c r="B1510" s="16" t="s">
        <v>56</v>
      </c>
      <c r="C1510" s="17" t="s">
        <v>138</v>
      </c>
      <c r="E1510" s="16">
        <f t="shared" si="299"/>
        <v>7129255162.0171852</v>
      </c>
      <c r="F1510" s="16">
        <v>5</v>
      </c>
      <c r="G1510" s="22">
        <f t="shared" si="303"/>
        <v>1.0385117222947379E+27</v>
      </c>
      <c r="H1510" s="22">
        <f t="shared" si="297"/>
        <v>12821840.936985422</v>
      </c>
      <c r="I1510" s="22">
        <f t="shared" si="298"/>
        <v>4.2238672308947296E+19</v>
      </c>
      <c r="J1510" s="16">
        <v>1</v>
      </c>
      <c r="K1510" s="16">
        <v>11</v>
      </c>
      <c r="L1510" s="16">
        <v>5</v>
      </c>
      <c r="M1510" s="16">
        <v>10000</v>
      </c>
      <c r="N1510" s="16">
        <v>10000</v>
      </c>
      <c r="O1510" s="16">
        <v>30</v>
      </c>
      <c r="P1510" s="16" t="b">
        <v>1</v>
      </c>
      <c r="Q1510" s="16">
        <v>0</v>
      </c>
      <c r="R1510" s="16" t="b">
        <v>0</v>
      </c>
      <c r="S1510" s="16">
        <v>101.000000000008</v>
      </c>
      <c r="T1510" s="16" t="s">
        <v>59</v>
      </c>
      <c r="U1510" s="18">
        <v>1605</v>
      </c>
      <c r="V1510" s="16">
        <v>2609</v>
      </c>
      <c r="W1510" s="22">
        <v>1.07</v>
      </c>
    </row>
    <row r="1511" spans="1:23" x14ac:dyDescent="0.3">
      <c r="A1511" s="15">
        <v>1509</v>
      </c>
      <c r="B1511" s="16" t="s">
        <v>56</v>
      </c>
      <c r="C1511" s="17" t="s">
        <v>138</v>
      </c>
      <c r="E1511" s="16">
        <f t="shared" si="299"/>
        <v>7143920999.6538687</v>
      </c>
      <c r="F1511" s="16">
        <v>5</v>
      </c>
      <c r="G1511" s="22">
        <f t="shared" si="303"/>
        <v>1.0443799799260397E+27</v>
      </c>
      <c r="H1511" s="22">
        <f t="shared" si="297"/>
        <v>12839929.042600974</v>
      </c>
      <c r="I1511" s="22">
        <f t="shared" si="298"/>
        <v>4.2409258553127518E+19</v>
      </c>
      <c r="J1511" s="16">
        <v>1</v>
      </c>
      <c r="K1511" s="16">
        <v>11</v>
      </c>
      <c r="L1511" s="16">
        <v>5</v>
      </c>
      <c r="M1511" s="16">
        <v>10000</v>
      </c>
      <c r="N1511" s="16">
        <v>10000</v>
      </c>
      <c r="O1511" s="16">
        <v>30</v>
      </c>
      <c r="P1511" s="16" t="b">
        <v>1</v>
      </c>
      <c r="Q1511" s="16">
        <v>0</v>
      </c>
      <c r="R1511" s="16" t="b">
        <v>0</v>
      </c>
      <c r="S1511" s="16">
        <v>101.000000000008</v>
      </c>
      <c r="T1511" s="16" t="s">
        <v>59</v>
      </c>
      <c r="U1511" s="18">
        <v>1606</v>
      </c>
      <c r="V1511" s="16">
        <v>2611</v>
      </c>
      <c r="W1511" s="22">
        <v>1.07</v>
      </c>
    </row>
    <row r="1512" spans="1:23" x14ac:dyDescent="0.3">
      <c r="A1512" s="19">
        <v>1510</v>
      </c>
      <c r="B1512" s="16" t="s">
        <v>56</v>
      </c>
      <c r="C1512" s="17" t="s">
        <v>138</v>
      </c>
      <c r="E1512" s="16">
        <f t="shared" si="299"/>
        <v>7158607261.2130718</v>
      </c>
      <c r="F1512" s="16">
        <v>5</v>
      </c>
      <c r="G1512" s="22">
        <f>A1512^8.51+A1512^4+100*A1512+100</f>
        <v>1.1300400130036739E+27</v>
      </c>
      <c r="H1512" s="22">
        <f t="shared" si="297"/>
        <v>12858030.742775166</v>
      </c>
      <c r="I1512" s="22">
        <f t="shared" si="298"/>
        <v>4.2580420038034809E+19</v>
      </c>
      <c r="J1512" s="16">
        <v>1</v>
      </c>
      <c r="K1512" s="16">
        <v>11</v>
      </c>
      <c r="L1512" s="16">
        <v>5</v>
      </c>
      <c r="M1512" s="16">
        <v>10000</v>
      </c>
      <c r="N1512" s="16">
        <v>10000</v>
      </c>
      <c r="O1512" s="16">
        <v>30</v>
      </c>
      <c r="P1512" s="16" t="b">
        <v>1</v>
      </c>
      <c r="Q1512" s="16">
        <v>0</v>
      </c>
      <c r="R1512" s="16" t="b">
        <v>0</v>
      </c>
      <c r="S1512" s="16">
        <v>101.000000000008</v>
      </c>
      <c r="T1512" s="16" t="s">
        <v>59</v>
      </c>
      <c r="U1512" s="18">
        <v>1607</v>
      </c>
      <c r="V1512" s="16">
        <v>2613</v>
      </c>
      <c r="W1512" s="22">
        <v>1.07</v>
      </c>
    </row>
    <row r="1513" spans="1:23" x14ac:dyDescent="0.3">
      <c r="A1513" s="15">
        <v>1511</v>
      </c>
      <c r="B1513" s="16" t="s">
        <v>56</v>
      </c>
      <c r="C1513" s="17" t="s">
        <v>138</v>
      </c>
      <c r="E1513" s="16">
        <f t="shared" si="299"/>
        <v>7173313961.5835037</v>
      </c>
      <c r="F1513" s="16">
        <v>5</v>
      </c>
      <c r="G1513" s="22">
        <f t="shared" ref="G1513:G1521" si="304">A1513^8.51+A1513^4+100*A1513+100</f>
        <v>1.1364245091211527E+27</v>
      </c>
      <c r="H1513" s="22">
        <f t="shared" si="297"/>
        <v>12876146.038768889</v>
      </c>
      <c r="I1513" s="22">
        <f t="shared" si="298"/>
        <v>4.2752158320579338E+19</v>
      </c>
      <c r="J1513" s="16">
        <v>1</v>
      </c>
      <c r="K1513" s="16">
        <v>11</v>
      </c>
      <c r="L1513" s="16">
        <v>5</v>
      </c>
      <c r="M1513" s="16">
        <v>10000</v>
      </c>
      <c r="N1513" s="16">
        <v>10000</v>
      </c>
      <c r="O1513" s="16">
        <v>30</v>
      </c>
      <c r="P1513" s="16" t="b">
        <v>1</v>
      </c>
      <c r="Q1513" s="16">
        <v>0</v>
      </c>
      <c r="R1513" s="16" t="b">
        <v>0</v>
      </c>
      <c r="S1513" s="16">
        <v>101.000000000008</v>
      </c>
      <c r="T1513" s="16" t="s">
        <v>59</v>
      </c>
      <c r="U1513" s="18">
        <v>1608</v>
      </c>
      <c r="V1513" s="16">
        <v>2615</v>
      </c>
      <c r="W1513" s="22">
        <v>1.07</v>
      </c>
    </row>
    <row r="1514" spans="1:23" x14ac:dyDescent="0.3">
      <c r="A1514" s="19">
        <v>1512</v>
      </c>
      <c r="B1514" s="16" t="s">
        <v>56</v>
      </c>
      <c r="C1514" s="17" t="s">
        <v>138</v>
      </c>
      <c r="E1514" s="16">
        <f t="shared" si="299"/>
        <v>7188041115.6548347</v>
      </c>
      <c r="F1514" s="16">
        <v>5</v>
      </c>
      <c r="G1514" s="22">
        <f t="shared" si="304"/>
        <v>1.1428408165614196E+27</v>
      </c>
      <c r="H1514" s="22">
        <f t="shared" si="297"/>
        <v>12894274.931842305</v>
      </c>
      <c r="I1514" s="22">
        <f t="shared" si="298"/>
        <v>4.2924474960850739E+19</v>
      </c>
      <c r="J1514" s="16">
        <v>1</v>
      </c>
      <c r="K1514" s="16">
        <v>11</v>
      </c>
      <c r="L1514" s="16">
        <v>5</v>
      </c>
      <c r="M1514" s="16">
        <v>10000</v>
      </c>
      <c r="N1514" s="16">
        <v>10000</v>
      </c>
      <c r="O1514" s="16">
        <v>30</v>
      </c>
      <c r="P1514" s="16" t="b">
        <v>1</v>
      </c>
      <c r="Q1514" s="16">
        <v>0</v>
      </c>
      <c r="R1514" s="16" t="b">
        <v>0</v>
      </c>
      <c r="S1514" s="16">
        <v>101.000000000008</v>
      </c>
      <c r="T1514" s="16" t="s">
        <v>59</v>
      </c>
      <c r="U1514" s="18">
        <v>1609</v>
      </c>
      <c r="V1514" s="16">
        <v>2617</v>
      </c>
      <c r="W1514" s="22">
        <v>1.07</v>
      </c>
    </row>
    <row r="1515" spans="1:23" x14ac:dyDescent="0.3">
      <c r="A1515" s="15">
        <v>1513</v>
      </c>
      <c r="B1515" s="16" t="s">
        <v>56</v>
      </c>
      <c r="C1515" s="17" t="s">
        <v>138</v>
      </c>
      <c r="E1515" s="12">
        <f t="shared" si="299"/>
        <v>7202788738.3177824</v>
      </c>
      <c r="F1515" s="16">
        <v>5</v>
      </c>
      <c r="G1515" s="22">
        <f t="shared" si="304"/>
        <v>1.1492890726306361E+27</v>
      </c>
      <c r="H1515" s="22">
        <f t="shared" si="297"/>
        <v>12912417.423254918</v>
      </c>
      <c r="I1515" s="22">
        <f t="shared" si="298"/>
        <v>4.3097371522121605E+19</v>
      </c>
      <c r="J1515" s="16">
        <v>1</v>
      </c>
      <c r="K1515" s="16">
        <v>11</v>
      </c>
      <c r="L1515" s="16">
        <v>5</v>
      </c>
      <c r="M1515" s="16">
        <v>10000</v>
      </c>
      <c r="N1515" s="16">
        <v>10000</v>
      </c>
      <c r="O1515" s="16">
        <v>30</v>
      </c>
      <c r="P1515" s="16" t="b">
        <v>1</v>
      </c>
      <c r="Q1515" s="16">
        <v>0</v>
      </c>
      <c r="R1515" s="16" t="b">
        <v>0</v>
      </c>
      <c r="S1515" s="16">
        <v>101.000000000008</v>
      </c>
      <c r="T1515" s="16" t="s">
        <v>59</v>
      </c>
      <c r="U1515" s="18">
        <v>1610</v>
      </c>
      <c r="V1515" s="16">
        <v>2619</v>
      </c>
      <c r="W1515" s="22">
        <v>1.07</v>
      </c>
    </row>
    <row r="1516" spans="1:23" x14ac:dyDescent="0.3">
      <c r="A1516" s="19">
        <v>1514</v>
      </c>
      <c r="B1516" s="16" t="s">
        <v>56</v>
      </c>
      <c r="C1516" s="17" t="s">
        <v>138</v>
      </c>
      <c r="E1516" s="16">
        <f t="shared" si="299"/>
        <v>7217556844.4639387</v>
      </c>
      <c r="F1516" s="16">
        <v>5</v>
      </c>
      <c r="G1516" s="22">
        <f t="shared" si="304"/>
        <v>1.1557694151362357E+27</v>
      </c>
      <c r="H1516" s="22">
        <f t="shared" si="297"/>
        <v>12930573.514265426</v>
      </c>
      <c r="I1516" s="22">
        <f t="shared" si="298"/>
        <v>4.3270849570852307E+19</v>
      </c>
      <c r="J1516" s="16">
        <v>1</v>
      </c>
      <c r="K1516" s="16">
        <v>11</v>
      </c>
      <c r="L1516" s="16">
        <v>5</v>
      </c>
      <c r="M1516" s="16">
        <v>10000</v>
      </c>
      <c r="N1516" s="16">
        <v>10000</v>
      </c>
      <c r="O1516" s="16">
        <v>30</v>
      </c>
      <c r="P1516" s="16" t="b">
        <v>1</v>
      </c>
      <c r="Q1516" s="16">
        <v>0</v>
      </c>
      <c r="R1516" s="16" t="b">
        <v>0</v>
      </c>
      <c r="S1516" s="16">
        <v>101.000000000008</v>
      </c>
      <c r="T1516" s="16" t="s">
        <v>59</v>
      </c>
      <c r="U1516" s="18">
        <v>1611</v>
      </c>
      <c r="V1516" s="16">
        <v>2621</v>
      </c>
      <c r="W1516" s="22">
        <v>1.07</v>
      </c>
    </row>
    <row r="1517" spans="1:23" x14ac:dyDescent="0.3">
      <c r="A1517" s="15">
        <v>1515</v>
      </c>
      <c r="B1517" s="16" t="s">
        <v>56</v>
      </c>
      <c r="C1517" s="17" t="s">
        <v>138</v>
      </c>
      <c r="E1517" s="12">
        <f t="shared" si="299"/>
        <v>7232345448.9860344</v>
      </c>
      <c r="F1517" s="16">
        <v>5</v>
      </c>
      <c r="G1517" s="22">
        <f t="shared" si="304"/>
        <v>1.1622819823884078E+27</v>
      </c>
      <c r="H1517" s="22">
        <f t="shared" si="297"/>
        <v>12948743.206131889</v>
      </c>
      <c r="I1517" s="22">
        <f t="shared" si="298"/>
        <v>4.344491067669522E+19</v>
      </c>
      <c r="J1517" s="16">
        <v>1</v>
      </c>
      <c r="K1517" s="16">
        <v>11</v>
      </c>
      <c r="L1517" s="16">
        <v>5</v>
      </c>
      <c r="M1517" s="16">
        <v>10000</v>
      </c>
      <c r="N1517" s="16">
        <v>10000</v>
      </c>
      <c r="O1517" s="16">
        <v>30</v>
      </c>
      <c r="P1517" s="16" t="b">
        <v>1</v>
      </c>
      <c r="Q1517" s="16">
        <v>0</v>
      </c>
      <c r="R1517" s="16" t="b">
        <v>0</v>
      </c>
      <c r="S1517" s="16">
        <v>101.000000000008</v>
      </c>
      <c r="T1517" s="16" t="s">
        <v>59</v>
      </c>
      <c r="U1517" s="18">
        <v>1612</v>
      </c>
      <c r="V1517" s="16">
        <v>2623</v>
      </c>
      <c r="W1517" s="22">
        <v>1.07</v>
      </c>
    </row>
    <row r="1518" spans="1:23" x14ac:dyDescent="0.3">
      <c r="A1518" s="19">
        <v>1516</v>
      </c>
      <c r="B1518" s="16" t="s">
        <v>56</v>
      </c>
      <c r="C1518" s="17" t="s">
        <v>138</v>
      </c>
      <c r="E1518" s="16">
        <f t="shared" si="299"/>
        <v>7247154566.7776442</v>
      </c>
      <c r="F1518" s="16">
        <v>5</v>
      </c>
      <c r="G1518" s="22">
        <f t="shared" si="304"/>
        <v>1.168826913201667E+27</v>
      </c>
      <c r="H1518" s="22">
        <f t="shared" si="297"/>
        <v>12966926.500111647</v>
      </c>
      <c r="I1518" s="22">
        <f t="shared" si="298"/>
        <v>4.3619556412499223E+19</v>
      </c>
      <c r="J1518" s="16">
        <v>1</v>
      </c>
      <c r="K1518" s="16">
        <v>11</v>
      </c>
      <c r="L1518" s="16">
        <v>5</v>
      </c>
      <c r="M1518" s="16">
        <v>10000</v>
      </c>
      <c r="N1518" s="16">
        <v>10000</v>
      </c>
      <c r="O1518" s="16">
        <v>30</v>
      </c>
      <c r="P1518" s="16" t="b">
        <v>1</v>
      </c>
      <c r="Q1518" s="16">
        <v>0</v>
      </c>
      <c r="R1518" s="16" t="b">
        <v>0</v>
      </c>
      <c r="S1518" s="16">
        <v>101.000000000008</v>
      </c>
      <c r="T1518" s="16" t="s">
        <v>59</v>
      </c>
      <c r="U1518" s="18">
        <v>1613</v>
      </c>
      <c r="V1518" s="16">
        <v>2625</v>
      </c>
      <c r="W1518" s="22">
        <v>1.07</v>
      </c>
    </row>
    <row r="1519" spans="1:23" x14ac:dyDescent="0.3">
      <c r="A1519" s="15">
        <v>1517</v>
      </c>
      <c r="B1519" s="16" t="s">
        <v>56</v>
      </c>
      <c r="C1519" s="17" t="s">
        <v>138</v>
      </c>
      <c r="E1519" s="16">
        <f t="shared" si="299"/>
        <v>7261984212.7333946</v>
      </c>
      <c r="F1519" s="16">
        <v>5</v>
      </c>
      <c r="G1519" s="22">
        <f t="shared" si="304"/>
        <v>1.1754043468962529E+27</v>
      </c>
      <c r="H1519" s="22">
        <f t="shared" si="297"/>
        <v>12985123.397461256</v>
      </c>
      <c r="I1519" s="22">
        <f t="shared" si="298"/>
        <v>4.3794788354313634E+19</v>
      </c>
      <c r="J1519" s="16">
        <v>1</v>
      </c>
      <c r="K1519" s="16">
        <v>11</v>
      </c>
      <c r="L1519" s="16">
        <v>5</v>
      </c>
      <c r="M1519" s="16">
        <v>10000</v>
      </c>
      <c r="N1519" s="16">
        <v>10000</v>
      </c>
      <c r="O1519" s="16">
        <v>30</v>
      </c>
      <c r="P1519" s="16" t="b">
        <v>1</v>
      </c>
      <c r="Q1519" s="16">
        <v>0</v>
      </c>
      <c r="R1519" s="16" t="b">
        <v>0</v>
      </c>
      <c r="S1519" s="16">
        <v>101.000000000008</v>
      </c>
      <c r="T1519" s="16" t="s">
        <v>59</v>
      </c>
      <c r="U1519" s="18">
        <v>1614</v>
      </c>
      <c r="V1519" s="16">
        <v>2627</v>
      </c>
      <c r="W1519" s="22">
        <v>1.07</v>
      </c>
    </row>
    <row r="1520" spans="1:23" x14ac:dyDescent="0.3">
      <c r="A1520" s="19">
        <v>1518</v>
      </c>
      <c r="B1520" s="16" t="s">
        <v>56</v>
      </c>
      <c r="C1520" s="17" t="s">
        <v>138</v>
      </c>
      <c r="E1520" s="16">
        <f t="shared" si="299"/>
        <v>7276834401.7489023</v>
      </c>
      <c r="F1520" s="16">
        <v>5</v>
      </c>
      <c r="G1520" s="22">
        <f t="shared" si="304"/>
        <v>1.1820144232997483E+27</v>
      </c>
      <c r="H1520" s="22">
        <f t="shared" si="297"/>
        <v>13003333.899436621</v>
      </c>
      <c r="I1520" s="22">
        <f t="shared" si="298"/>
        <v>4.3970608081394254E+19</v>
      </c>
      <c r="J1520" s="16">
        <v>1</v>
      </c>
      <c r="K1520" s="16">
        <v>11</v>
      </c>
      <c r="L1520" s="16">
        <v>5</v>
      </c>
      <c r="M1520" s="16">
        <v>10000</v>
      </c>
      <c r="N1520" s="16">
        <v>10000</v>
      </c>
      <c r="O1520" s="16">
        <v>30</v>
      </c>
      <c r="P1520" s="16" t="b">
        <v>1</v>
      </c>
      <c r="Q1520" s="16">
        <v>0</v>
      </c>
      <c r="R1520" s="16" t="b">
        <v>0</v>
      </c>
      <c r="S1520" s="16">
        <v>101.000000000008</v>
      </c>
      <c r="T1520" s="16" t="s">
        <v>59</v>
      </c>
      <c r="U1520" s="18">
        <v>1615</v>
      </c>
      <c r="V1520" s="16">
        <v>2629</v>
      </c>
      <c r="W1520" s="22">
        <v>1.07</v>
      </c>
    </row>
    <row r="1521" spans="1:23" x14ac:dyDescent="0.3">
      <c r="A1521" s="15">
        <v>1519</v>
      </c>
      <c r="B1521" s="16" t="s">
        <v>56</v>
      </c>
      <c r="C1521" s="17" t="s">
        <v>138</v>
      </c>
      <c r="E1521" s="16">
        <f t="shared" si="299"/>
        <v>7291705148.7207289</v>
      </c>
      <c r="F1521" s="16">
        <v>5</v>
      </c>
      <c r="G1521" s="22">
        <f t="shared" si="304"/>
        <v>1.1886572827485111E+27</v>
      </c>
      <c r="H1521" s="22">
        <f t="shared" si="297"/>
        <v>13021558.007292977</v>
      </c>
      <c r="I1521" s="22">
        <f t="shared" si="298"/>
        <v>4.4147017176205418E+19</v>
      </c>
      <c r="J1521" s="16">
        <v>1</v>
      </c>
      <c r="K1521" s="16">
        <v>11</v>
      </c>
      <c r="L1521" s="16">
        <v>5</v>
      </c>
      <c r="M1521" s="16">
        <v>10000</v>
      </c>
      <c r="N1521" s="16">
        <v>10000</v>
      </c>
      <c r="O1521" s="16">
        <v>30</v>
      </c>
      <c r="P1521" s="16" t="b">
        <v>1</v>
      </c>
      <c r="Q1521" s="16">
        <v>0</v>
      </c>
      <c r="R1521" s="16" t="b">
        <v>0</v>
      </c>
      <c r="S1521" s="16">
        <v>101.000000000008</v>
      </c>
      <c r="T1521" s="16" t="s">
        <v>59</v>
      </c>
      <c r="U1521" s="18">
        <v>1616</v>
      </c>
      <c r="V1521" s="16">
        <v>2631</v>
      </c>
      <c r="W1521" s="22">
        <v>1.07</v>
      </c>
    </row>
    <row r="1522" spans="1:23" x14ac:dyDescent="0.3">
      <c r="A1522" s="19">
        <v>1520</v>
      </c>
      <c r="B1522" s="16" t="s">
        <v>56</v>
      </c>
      <c r="C1522" s="17" t="s">
        <v>138</v>
      </c>
      <c r="E1522" s="16">
        <f t="shared" si="299"/>
        <v>7306596468.5464401</v>
      </c>
      <c r="F1522" s="16">
        <v>5</v>
      </c>
      <c r="G1522" s="22">
        <f>A1522^8.52+A1522^4+100*A1522+100</f>
        <v>1.2861966357704076E+27</v>
      </c>
      <c r="H1522" s="22">
        <f t="shared" si="297"/>
        <v>13039795.722284714</v>
      </c>
      <c r="I1522" s="22">
        <f t="shared" si="298"/>
        <v>4.4324017224425185E+19</v>
      </c>
      <c r="J1522" s="16">
        <v>1</v>
      </c>
      <c r="K1522" s="16">
        <v>11</v>
      </c>
      <c r="L1522" s="16">
        <v>5</v>
      </c>
      <c r="M1522" s="16">
        <v>10000</v>
      </c>
      <c r="N1522" s="16">
        <v>10000</v>
      </c>
      <c r="O1522" s="16">
        <v>30</v>
      </c>
      <c r="P1522" s="16" t="b">
        <v>1</v>
      </c>
      <c r="Q1522" s="16">
        <v>0</v>
      </c>
      <c r="R1522" s="16" t="b">
        <v>0</v>
      </c>
      <c r="S1522" s="16">
        <v>101.000000000008</v>
      </c>
      <c r="T1522" s="16" t="s">
        <v>59</v>
      </c>
      <c r="U1522" s="18">
        <v>1617</v>
      </c>
      <c r="V1522" s="16">
        <v>2633</v>
      </c>
      <c r="W1522" s="22">
        <v>1.07</v>
      </c>
    </row>
    <row r="1523" spans="1:23" x14ac:dyDescent="0.3">
      <c r="A1523" s="15">
        <v>1521</v>
      </c>
      <c r="B1523" s="16" t="s">
        <v>56</v>
      </c>
      <c r="C1523" s="17" t="s">
        <v>138</v>
      </c>
      <c r="E1523" s="12">
        <f t="shared" si="299"/>
        <v>7321508376.1245699</v>
      </c>
      <c r="F1523" s="16">
        <v>5</v>
      </c>
      <c r="G1523" s="22">
        <f t="shared" ref="G1523:G1531" si="305">A1523^8.52+A1523^4+100*A1523+100</f>
        <v>1.2934239658629101E+27</v>
      </c>
      <c r="H1523" s="22">
        <f t="shared" si="297"/>
        <v>13058047.045665624</v>
      </c>
      <c r="I1523" s="22">
        <f t="shared" si="298"/>
        <v>4.4501609814951461E+19</v>
      </c>
      <c r="J1523" s="16">
        <v>1</v>
      </c>
      <c r="K1523" s="16">
        <v>11</v>
      </c>
      <c r="L1523" s="16">
        <v>5</v>
      </c>
      <c r="M1523" s="16">
        <v>10000</v>
      </c>
      <c r="N1523" s="16">
        <v>10000</v>
      </c>
      <c r="O1523" s="16">
        <v>30</v>
      </c>
      <c r="P1523" s="16" t="b">
        <v>1</v>
      </c>
      <c r="Q1523" s="16">
        <v>0</v>
      </c>
      <c r="R1523" s="16" t="b">
        <v>0</v>
      </c>
      <c r="S1523" s="16">
        <v>101.000000000008</v>
      </c>
      <c r="T1523" s="16" t="s">
        <v>59</v>
      </c>
      <c r="U1523" s="18">
        <v>1618</v>
      </c>
      <c r="V1523" s="16">
        <v>2635</v>
      </c>
      <c r="W1523" s="22">
        <v>1.07</v>
      </c>
    </row>
    <row r="1524" spans="1:23" x14ac:dyDescent="0.3">
      <c r="A1524" s="19">
        <v>1522</v>
      </c>
      <c r="B1524" s="16" t="s">
        <v>56</v>
      </c>
      <c r="C1524" s="17" t="s">
        <v>138</v>
      </c>
      <c r="E1524" s="16">
        <f t="shared" si="299"/>
        <v>7336440886.3546515</v>
      </c>
      <c r="F1524" s="16">
        <v>5</v>
      </c>
      <c r="G1524" s="22">
        <f t="shared" si="305"/>
        <v>1.3006871171837638E+27</v>
      </c>
      <c r="H1524" s="22">
        <f t="shared" si="297"/>
        <v>13076311.978688767</v>
      </c>
      <c r="I1524" s="22">
        <f t="shared" si="298"/>
        <v>4.4679796539904295E+19</v>
      </c>
      <c r="J1524" s="16">
        <v>1</v>
      </c>
      <c r="K1524" s="16">
        <v>11</v>
      </c>
      <c r="L1524" s="16">
        <v>5</v>
      </c>
      <c r="M1524" s="16">
        <v>10000</v>
      </c>
      <c r="N1524" s="16">
        <v>10000</v>
      </c>
      <c r="O1524" s="16">
        <v>30</v>
      </c>
      <c r="P1524" s="16" t="b">
        <v>1</v>
      </c>
      <c r="Q1524" s="16">
        <v>0</v>
      </c>
      <c r="R1524" s="16" t="b">
        <v>0</v>
      </c>
      <c r="S1524" s="16">
        <v>101.000000000008</v>
      </c>
      <c r="T1524" s="16" t="s">
        <v>59</v>
      </c>
      <c r="U1524" s="18">
        <v>1619</v>
      </c>
      <c r="V1524" s="16">
        <v>2637</v>
      </c>
      <c r="W1524" s="22">
        <v>1.07</v>
      </c>
    </row>
    <row r="1525" spans="1:23" x14ac:dyDescent="0.3">
      <c r="A1525" s="15">
        <v>1523</v>
      </c>
      <c r="B1525" s="16" t="s">
        <v>56</v>
      </c>
      <c r="C1525" s="17" t="s">
        <v>138</v>
      </c>
      <c r="E1525" s="12">
        <f t="shared" si="299"/>
        <v>7351394014.1371756</v>
      </c>
      <c r="F1525" s="16">
        <v>5</v>
      </c>
      <c r="G1525" s="22">
        <f t="shared" si="305"/>
        <v>1.3079862435649837E+27</v>
      </c>
      <c r="H1525" s="22">
        <f t="shared" si="297"/>
        <v>13094590.522606462</v>
      </c>
      <c r="I1525" s="22">
        <f t="shared" si="298"/>
        <v>4.485857899463082E+19</v>
      </c>
      <c r="J1525" s="16">
        <v>1</v>
      </c>
      <c r="K1525" s="16">
        <v>11</v>
      </c>
      <c r="L1525" s="16">
        <v>5</v>
      </c>
      <c r="M1525" s="16">
        <v>10000</v>
      </c>
      <c r="N1525" s="16">
        <v>10000</v>
      </c>
      <c r="O1525" s="16">
        <v>30</v>
      </c>
      <c r="P1525" s="16" t="b">
        <v>1</v>
      </c>
      <c r="Q1525" s="16">
        <v>0</v>
      </c>
      <c r="R1525" s="16" t="b">
        <v>0</v>
      </c>
      <c r="S1525" s="16">
        <v>101.000000000008</v>
      </c>
      <c r="T1525" s="16" t="s">
        <v>59</v>
      </c>
      <c r="U1525" s="18">
        <v>1620</v>
      </c>
      <c r="V1525" s="16">
        <v>2639</v>
      </c>
      <c r="W1525" s="22">
        <v>1.07</v>
      </c>
    </row>
    <row r="1526" spans="1:23" x14ac:dyDescent="0.3">
      <c r="A1526" s="19">
        <v>1524</v>
      </c>
      <c r="B1526" s="16" t="s">
        <v>56</v>
      </c>
      <c r="C1526" s="17" t="s">
        <v>138</v>
      </c>
      <c r="E1526" s="16">
        <f t="shared" si="299"/>
        <v>7366367774.3736057</v>
      </c>
      <c r="F1526" s="16">
        <v>5</v>
      </c>
      <c r="G1526" s="22">
        <f t="shared" si="305"/>
        <v>1.3153214993975697E+27</v>
      </c>
      <c r="H1526" s="22">
        <f t="shared" si="297"/>
        <v>13112882.678670373</v>
      </c>
      <c r="I1526" s="22">
        <f t="shared" si="298"/>
        <v>4.5037958777709789E+19</v>
      </c>
      <c r="J1526" s="16">
        <v>1</v>
      </c>
      <c r="K1526" s="16">
        <v>11</v>
      </c>
      <c r="L1526" s="16">
        <v>5</v>
      </c>
      <c r="M1526" s="16">
        <v>10000</v>
      </c>
      <c r="N1526" s="16">
        <v>10000</v>
      </c>
      <c r="O1526" s="16">
        <v>30</v>
      </c>
      <c r="P1526" s="16" t="b">
        <v>1</v>
      </c>
      <c r="Q1526" s="16">
        <v>0</v>
      </c>
      <c r="R1526" s="16" t="b">
        <v>0</v>
      </c>
      <c r="S1526" s="16">
        <v>101.000000000008</v>
      </c>
      <c r="T1526" s="16" t="s">
        <v>59</v>
      </c>
      <c r="U1526" s="18">
        <v>1621</v>
      </c>
      <c r="V1526" s="16">
        <v>2641</v>
      </c>
      <c r="W1526" s="22">
        <v>1.07</v>
      </c>
    </row>
    <row r="1527" spans="1:23" x14ac:dyDescent="0.3">
      <c r="A1527" s="15">
        <v>1525</v>
      </c>
      <c r="B1527" s="16" t="s">
        <v>56</v>
      </c>
      <c r="C1527" s="17" t="s">
        <v>138</v>
      </c>
      <c r="E1527" s="16">
        <f t="shared" si="299"/>
        <v>7381362181.9664373</v>
      </c>
      <c r="F1527" s="16">
        <v>5</v>
      </c>
      <c r="G1527" s="22">
        <f t="shared" si="305"/>
        <v>1.3226930396330808E+27</v>
      </c>
      <c r="H1527" s="22">
        <f t="shared" si="297"/>
        <v>13131188.448131412</v>
      </c>
      <c r="I1527" s="22">
        <f t="shared" si="298"/>
        <v>4.521793749095646E+19</v>
      </c>
      <c r="J1527" s="16">
        <v>1</v>
      </c>
      <c r="K1527" s="16">
        <v>11</v>
      </c>
      <c r="L1527" s="16">
        <v>5</v>
      </c>
      <c r="M1527" s="16">
        <v>10000</v>
      </c>
      <c r="N1527" s="16">
        <v>10000</v>
      </c>
      <c r="O1527" s="16">
        <v>30</v>
      </c>
      <c r="P1527" s="16" t="b">
        <v>1</v>
      </c>
      <c r="Q1527" s="16">
        <v>0</v>
      </c>
      <c r="R1527" s="16" t="b">
        <v>0</v>
      </c>
      <c r="S1527" s="16">
        <v>101.000000000008</v>
      </c>
      <c r="T1527" s="16" t="s">
        <v>59</v>
      </c>
      <c r="U1527" s="18">
        <v>1622</v>
      </c>
      <c r="V1527" s="16">
        <v>2643</v>
      </c>
      <c r="W1527" s="22">
        <v>1.07</v>
      </c>
    </row>
    <row r="1528" spans="1:23" x14ac:dyDescent="0.3">
      <c r="A1528" s="19">
        <v>1526</v>
      </c>
      <c r="B1528" s="16" t="s">
        <v>56</v>
      </c>
      <c r="C1528" s="17" t="s">
        <v>138</v>
      </c>
      <c r="E1528" s="16">
        <f t="shared" si="299"/>
        <v>7396377251.8190794</v>
      </c>
      <c r="F1528" s="16">
        <v>5</v>
      </c>
      <c r="G1528" s="22">
        <f t="shared" si="305"/>
        <v>1.3301010197853504E+27</v>
      </c>
      <c r="H1528" s="22">
        <f t="shared" si="297"/>
        <v>13149507.832239769</v>
      </c>
      <c r="I1528" s="22">
        <f t="shared" si="298"/>
        <v>4.5398516739426886E+19</v>
      </c>
      <c r="J1528" s="16">
        <v>1</v>
      </c>
      <c r="K1528" s="16">
        <v>11</v>
      </c>
      <c r="L1528" s="16">
        <v>5</v>
      </c>
      <c r="M1528" s="16">
        <v>10000</v>
      </c>
      <c r="N1528" s="16">
        <v>10000</v>
      </c>
      <c r="O1528" s="16">
        <v>30</v>
      </c>
      <c r="P1528" s="16" t="b">
        <v>1</v>
      </c>
      <c r="Q1528" s="16">
        <v>0</v>
      </c>
      <c r="R1528" s="16" t="b">
        <v>0</v>
      </c>
      <c r="S1528" s="16">
        <v>101.000000000008</v>
      </c>
      <c r="T1528" s="16" t="s">
        <v>59</v>
      </c>
      <c r="U1528" s="18">
        <v>1623</v>
      </c>
      <c r="V1528" s="16">
        <v>2645</v>
      </c>
      <c r="W1528" s="22">
        <v>1.07</v>
      </c>
    </row>
    <row r="1529" spans="1:23" x14ac:dyDescent="0.3">
      <c r="A1529" s="15">
        <v>1527</v>
      </c>
      <c r="B1529" s="16" t="s">
        <v>56</v>
      </c>
      <c r="C1529" s="17" t="s">
        <v>138</v>
      </c>
      <c r="E1529" s="16">
        <f t="shared" si="299"/>
        <v>7411412998.8359709</v>
      </c>
      <c r="F1529" s="16">
        <v>5</v>
      </c>
      <c r="G1529" s="22">
        <f t="shared" si="305"/>
        <v>1.3375455959321433E+27</v>
      </c>
      <c r="H1529" s="22">
        <f t="shared" si="297"/>
        <v>13167840.832245035</v>
      </c>
      <c r="I1529" s="22">
        <f t="shared" si="298"/>
        <v>4.5579698131421184E+19</v>
      </c>
      <c r="J1529" s="16">
        <v>1</v>
      </c>
      <c r="K1529" s="16">
        <v>11</v>
      </c>
      <c r="L1529" s="16">
        <v>5</v>
      </c>
      <c r="M1529" s="16">
        <v>10000</v>
      </c>
      <c r="N1529" s="16">
        <v>10000</v>
      </c>
      <c r="O1529" s="16">
        <v>30</v>
      </c>
      <c r="P1529" s="16" t="b">
        <v>1</v>
      </c>
      <c r="Q1529" s="16">
        <v>0</v>
      </c>
      <c r="R1529" s="16" t="b">
        <v>0</v>
      </c>
      <c r="S1529" s="16">
        <v>101.000000000008</v>
      </c>
      <c r="T1529" s="16" t="s">
        <v>59</v>
      </c>
      <c r="U1529" s="18">
        <v>1624</v>
      </c>
      <c r="V1529" s="16">
        <v>2647</v>
      </c>
      <c r="W1529" s="22">
        <v>1.07</v>
      </c>
    </row>
    <row r="1530" spans="1:23" x14ac:dyDescent="0.3">
      <c r="A1530" s="19">
        <v>1528</v>
      </c>
      <c r="B1530" s="16" t="s">
        <v>56</v>
      </c>
      <c r="C1530" s="17" t="s">
        <v>138</v>
      </c>
      <c r="E1530" s="16">
        <f t="shared" si="299"/>
        <v>7426469437.9224873</v>
      </c>
      <c r="F1530" s="16">
        <v>5</v>
      </c>
      <c r="G1530" s="22">
        <f t="shared" si="305"/>
        <v>1.3450269247168238E+27</v>
      </c>
      <c r="H1530" s="22">
        <f t="shared" si="297"/>
        <v>13186187.449395971</v>
      </c>
      <c r="I1530" s="22">
        <f t="shared" si="298"/>
        <v>4.5761483278489764E+19</v>
      </c>
      <c r="J1530" s="16">
        <v>1</v>
      </c>
      <c r="K1530" s="16">
        <v>11</v>
      </c>
      <c r="L1530" s="16">
        <v>5</v>
      </c>
      <c r="M1530" s="16">
        <v>10000</v>
      </c>
      <c r="N1530" s="16">
        <v>10000</v>
      </c>
      <c r="O1530" s="16">
        <v>30</v>
      </c>
      <c r="P1530" s="16" t="b">
        <v>1</v>
      </c>
      <c r="Q1530" s="16">
        <v>0</v>
      </c>
      <c r="R1530" s="16" t="b">
        <v>0</v>
      </c>
      <c r="S1530" s="16">
        <v>101.000000000008</v>
      </c>
      <c r="T1530" s="16" t="s">
        <v>59</v>
      </c>
      <c r="U1530" s="18">
        <v>1625</v>
      </c>
      <c r="V1530" s="16">
        <v>2649</v>
      </c>
      <c r="W1530" s="22">
        <v>1.07</v>
      </c>
    </row>
    <row r="1531" spans="1:23" x14ac:dyDescent="0.3">
      <c r="A1531" s="15">
        <v>1529</v>
      </c>
      <c r="B1531" s="16" t="s">
        <v>56</v>
      </c>
      <c r="C1531" s="17" t="s">
        <v>138</v>
      </c>
      <c r="E1531" s="12">
        <f t="shared" si="299"/>
        <v>7441546583.9849777</v>
      </c>
      <c r="F1531" s="16">
        <v>5</v>
      </c>
      <c r="G1531" s="22">
        <f t="shared" si="305"/>
        <v>1.3525451633500192E+27</v>
      </c>
      <c r="H1531" s="22">
        <f t="shared" si="297"/>
        <v>13204547.684940653</v>
      </c>
      <c r="I1531" s="22">
        <f t="shared" si="298"/>
        <v>4.5943873795436306E+19</v>
      </c>
      <c r="J1531" s="16">
        <v>1</v>
      </c>
      <c r="K1531" s="16">
        <v>11</v>
      </c>
      <c r="L1531" s="16">
        <v>5</v>
      </c>
      <c r="M1531" s="16">
        <v>10000</v>
      </c>
      <c r="N1531" s="16">
        <v>10000</v>
      </c>
      <c r="O1531" s="16">
        <v>30</v>
      </c>
      <c r="P1531" s="16" t="b">
        <v>1</v>
      </c>
      <c r="Q1531" s="16">
        <v>0</v>
      </c>
      <c r="R1531" s="16" t="b">
        <v>0</v>
      </c>
      <c r="S1531" s="16">
        <v>101.000000000008</v>
      </c>
      <c r="T1531" s="16" t="s">
        <v>59</v>
      </c>
      <c r="U1531" s="18">
        <v>1626</v>
      </c>
      <c r="V1531" s="16">
        <v>2651</v>
      </c>
      <c r="W1531" s="22">
        <v>1.07</v>
      </c>
    </row>
    <row r="1532" spans="1:23" x14ac:dyDescent="0.3">
      <c r="A1532" s="19">
        <v>1530</v>
      </c>
      <c r="B1532" s="16" t="s">
        <v>56</v>
      </c>
      <c r="C1532" s="17" t="s">
        <v>138</v>
      </c>
      <c r="E1532" s="16">
        <f t="shared" si="299"/>
        <v>7456644451.9308033</v>
      </c>
      <c r="F1532" s="16">
        <v>5</v>
      </c>
      <c r="G1532" s="22">
        <f>A1532^8.53+A1532^4+100*A1532+100</f>
        <v>1.4635848484734181E+27</v>
      </c>
      <c r="H1532" s="22">
        <f t="shared" ref="H1532:H1595" si="306">(A1532^2.14+50+50*A1532)*2</f>
        <v>13222921.540126592</v>
      </c>
      <c r="I1532" s="22">
        <f t="shared" si="298"/>
        <v>4.6126871300322697E+19</v>
      </c>
      <c r="J1532" s="16">
        <v>1</v>
      </c>
      <c r="K1532" s="16">
        <v>11</v>
      </c>
      <c r="L1532" s="16">
        <v>5</v>
      </c>
      <c r="M1532" s="16">
        <v>10000</v>
      </c>
      <c r="N1532" s="16">
        <v>10000</v>
      </c>
      <c r="O1532" s="16">
        <v>30</v>
      </c>
      <c r="P1532" s="16" t="b">
        <v>1</v>
      </c>
      <c r="Q1532" s="16">
        <v>0</v>
      </c>
      <c r="R1532" s="16" t="b">
        <v>0</v>
      </c>
      <c r="S1532" s="16">
        <v>101.000000000008</v>
      </c>
      <c r="T1532" s="16" t="s">
        <v>59</v>
      </c>
      <c r="U1532" s="18">
        <v>1627</v>
      </c>
      <c r="V1532" s="16">
        <v>2653</v>
      </c>
      <c r="W1532" s="22">
        <v>1.07</v>
      </c>
    </row>
    <row r="1533" spans="1:23" x14ac:dyDescent="0.3">
      <c r="A1533" s="15">
        <v>1531</v>
      </c>
      <c r="B1533" s="16" t="s">
        <v>56</v>
      </c>
      <c r="C1533" s="17" t="s">
        <v>138</v>
      </c>
      <c r="E1533" s="12">
        <f t="shared" si="299"/>
        <v>7471763056.6682739</v>
      </c>
      <c r="F1533" s="16">
        <v>5</v>
      </c>
      <c r="G1533" s="22">
        <f t="shared" ref="G1533:G1541" si="307">A1533^8.53+A1533^4+100*A1533+100</f>
        <v>1.471764681065837E+27</v>
      </c>
      <c r="H1533" s="22">
        <f t="shared" si="306"/>
        <v>13241309.016200401</v>
      </c>
      <c r="I1533" s="22">
        <f t="shared" ref="I1533:I1596" si="308">(A1533^6.08+A1533^4+1000*A1533+100)*2</f>
        <v>4.631047741447426E+19</v>
      </c>
      <c r="J1533" s="16">
        <v>1</v>
      </c>
      <c r="K1533" s="16">
        <v>11</v>
      </c>
      <c r="L1533" s="16">
        <v>5</v>
      </c>
      <c r="M1533" s="16">
        <v>10000</v>
      </c>
      <c r="N1533" s="16">
        <v>10000</v>
      </c>
      <c r="O1533" s="16">
        <v>30</v>
      </c>
      <c r="P1533" s="16" t="b">
        <v>1</v>
      </c>
      <c r="Q1533" s="16">
        <v>0</v>
      </c>
      <c r="R1533" s="16" t="b">
        <v>0</v>
      </c>
      <c r="S1533" s="16">
        <v>101.000000000008</v>
      </c>
      <c r="T1533" s="16" t="s">
        <v>59</v>
      </c>
      <c r="U1533" s="18">
        <v>1628</v>
      </c>
      <c r="V1533" s="16">
        <v>2655</v>
      </c>
      <c r="W1533" s="22">
        <v>1.07</v>
      </c>
    </row>
    <row r="1534" spans="1:23" x14ac:dyDescent="0.3">
      <c r="A1534" s="19">
        <v>1532</v>
      </c>
      <c r="B1534" s="16" t="s">
        <v>56</v>
      </c>
      <c r="C1534" s="17" t="s">
        <v>138</v>
      </c>
      <c r="E1534" s="16">
        <f t="shared" si="299"/>
        <v>7486902413.1066837</v>
      </c>
      <c r="F1534" s="16">
        <v>5</v>
      </c>
      <c r="G1534" s="22">
        <f t="shared" si="307"/>
        <v>1.4799848440611103E+27</v>
      </c>
      <c r="H1534" s="22">
        <f t="shared" si="306"/>
        <v>13259710.114408107</v>
      </c>
      <c r="I1534" s="22">
        <f t="shared" si="308"/>
        <v>4.6494693762482446E+19</v>
      </c>
      <c r="J1534" s="16">
        <v>1</v>
      </c>
      <c r="K1534" s="16">
        <v>11</v>
      </c>
      <c r="L1534" s="16">
        <v>5</v>
      </c>
      <c r="M1534" s="16">
        <v>10000</v>
      </c>
      <c r="N1534" s="16">
        <v>10000</v>
      </c>
      <c r="O1534" s="16">
        <v>30</v>
      </c>
      <c r="P1534" s="16" t="b">
        <v>1</v>
      </c>
      <c r="Q1534" s="16">
        <v>0</v>
      </c>
      <c r="R1534" s="16" t="b">
        <v>0</v>
      </c>
      <c r="S1534" s="16">
        <v>101.000000000008</v>
      </c>
      <c r="T1534" s="16" t="s">
        <v>59</v>
      </c>
      <c r="U1534" s="18">
        <v>1629</v>
      </c>
      <c r="V1534" s="16">
        <v>2657</v>
      </c>
      <c r="W1534" s="22">
        <v>1.07</v>
      </c>
    </row>
    <row r="1535" spans="1:23" x14ac:dyDescent="0.3">
      <c r="A1535" s="15">
        <v>1533</v>
      </c>
      <c r="B1535" s="16" t="s">
        <v>56</v>
      </c>
      <c r="C1535" s="17" t="s">
        <v>138</v>
      </c>
      <c r="E1535" s="16">
        <f t="shared" si="299"/>
        <v>7502062536.1563234</v>
      </c>
      <c r="F1535" s="16">
        <v>5</v>
      </c>
      <c r="G1535" s="22">
        <f t="shared" si="307"/>
        <v>1.4882455097868314E+27</v>
      </c>
      <c r="H1535" s="22">
        <f t="shared" si="306"/>
        <v>13278124.835995059</v>
      </c>
      <c r="I1535" s="22">
        <f t="shared" si="308"/>
        <v>4.6679521972210794E+19</v>
      </c>
      <c r="J1535" s="16">
        <v>1</v>
      </c>
      <c r="K1535" s="16">
        <v>11</v>
      </c>
      <c r="L1535" s="16">
        <v>5</v>
      </c>
      <c r="M1535" s="16">
        <v>10000</v>
      </c>
      <c r="N1535" s="16">
        <v>10000</v>
      </c>
      <c r="O1535" s="16">
        <v>30</v>
      </c>
      <c r="P1535" s="16" t="b">
        <v>1</v>
      </c>
      <c r="Q1535" s="16">
        <v>0</v>
      </c>
      <c r="R1535" s="16" t="b">
        <v>0</v>
      </c>
      <c r="S1535" s="16">
        <v>101.000000000008</v>
      </c>
      <c r="T1535" s="16" t="s">
        <v>59</v>
      </c>
      <c r="U1535" s="18">
        <v>1630</v>
      </c>
      <c r="V1535" s="16">
        <v>2659</v>
      </c>
      <c r="W1535" s="22">
        <v>1.07</v>
      </c>
    </row>
    <row r="1536" spans="1:23" x14ac:dyDescent="0.3">
      <c r="A1536" s="19">
        <v>1534</v>
      </c>
      <c r="B1536" s="16" t="s">
        <v>56</v>
      </c>
      <c r="C1536" s="17" t="s">
        <v>138</v>
      </c>
      <c r="E1536" s="16">
        <f t="shared" si="299"/>
        <v>7517243440.7283907</v>
      </c>
      <c r="F1536" s="16">
        <v>5</v>
      </c>
      <c r="G1536" s="22">
        <f t="shared" si="307"/>
        <v>1.4965468511937261E+27</v>
      </c>
      <c r="H1536" s="22">
        <f t="shared" si="306"/>
        <v>13296553.182205813</v>
      </c>
      <c r="I1536" s="22">
        <f t="shared" si="308"/>
        <v>4.6864963674799161E+19</v>
      </c>
      <c r="J1536" s="16">
        <v>1</v>
      </c>
      <c r="K1536" s="16">
        <v>11</v>
      </c>
      <c r="L1536" s="16">
        <v>5</v>
      </c>
      <c r="M1536" s="16">
        <v>10000</v>
      </c>
      <c r="N1536" s="16">
        <v>10000</v>
      </c>
      <c r="O1536" s="16">
        <v>30</v>
      </c>
      <c r="P1536" s="16" t="b">
        <v>1</v>
      </c>
      <c r="Q1536" s="16">
        <v>0</v>
      </c>
      <c r="R1536" s="16" t="b">
        <v>0</v>
      </c>
      <c r="S1536" s="16">
        <v>101.000000000008</v>
      </c>
      <c r="T1536" s="16" t="s">
        <v>59</v>
      </c>
      <c r="U1536" s="18">
        <v>1631</v>
      </c>
      <c r="V1536" s="16">
        <v>2661</v>
      </c>
      <c r="W1536" s="22">
        <v>1.07</v>
      </c>
    </row>
    <row r="1537" spans="1:23" x14ac:dyDescent="0.3">
      <c r="A1537" s="15">
        <v>1535</v>
      </c>
      <c r="B1537" s="16" t="s">
        <v>56</v>
      </c>
      <c r="C1537" s="17" t="s">
        <v>138</v>
      </c>
      <c r="E1537" s="16">
        <f t="shared" si="299"/>
        <v>7532445141.7351065</v>
      </c>
      <c r="F1537" s="16">
        <v>5</v>
      </c>
      <c r="G1537" s="22">
        <f t="shared" si="307"/>
        <v>1.5048890418575658E+27</v>
      </c>
      <c r="H1537" s="22">
        <f t="shared" si="306"/>
        <v>13314995.154284317</v>
      </c>
      <c r="I1537" s="22">
        <f t="shared" si="308"/>
        <v>4.7051020504666759E+19</v>
      </c>
      <c r="J1537" s="16">
        <v>1</v>
      </c>
      <c r="K1537" s="16">
        <v>11</v>
      </c>
      <c r="L1537" s="16">
        <v>5</v>
      </c>
      <c r="M1537" s="16">
        <v>10000</v>
      </c>
      <c r="N1537" s="16">
        <v>10000</v>
      </c>
      <c r="O1537" s="16">
        <v>30</v>
      </c>
      <c r="P1537" s="16" t="b">
        <v>1</v>
      </c>
      <c r="Q1537" s="16">
        <v>0</v>
      </c>
      <c r="R1537" s="16" t="b">
        <v>0</v>
      </c>
      <c r="S1537" s="16">
        <v>101.000000000008</v>
      </c>
      <c r="T1537" s="16" t="s">
        <v>59</v>
      </c>
      <c r="U1537" s="18">
        <v>1632</v>
      </c>
      <c r="V1537" s="16">
        <v>2663</v>
      </c>
      <c r="W1537" s="22">
        <v>1.07</v>
      </c>
    </row>
    <row r="1538" spans="1:23" x14ac:dyDescent="0.3">
      <c r="A1538" s="19">
        <v>1536</v>
      </c>
      <c r="B1538" s="16" t="s">
        <v>56</v>
      </c>
      <c r="C1538" s="17" t="s">
        <v>138</v>
      </c>
      <c r="E1538" s="16">
        <f t="shared" ref="E1538:E1601" si="309">A1538^3.1</f>
        <v>7547667654.0897026</v>
      </c>
      <c r="F1538" s="16">
        <v>5</v>
      </c>
      <c r="G1538" s="22">
        <f t="shared" si="307"/>
        <v>1.5132722559809715E+27</v>
      </c>
      <c r="H1538" s="22">
        <f t="shared" si="306"/>
        <v>13333450.753473761</v>
      </c>
      <c r="I1538" s="22">
        <f t="shared" si="308"/>
        <v>4.7237694099519447E+19</v>
      </c>
      <c r="J1538" s="16">
        <v>1</v>
      </c>
      <c r="K1538" s="16">
        <v>11</v>
      </c>
      <c r="L1538" s="16">
        <v>5</v>
      </c>
      <c r="M1538" s="16">
        <v>10000</v>
      </c>
      <c r="N1538" s="16">
        <v>10000</v>
      </c>
      <c r="O1538" s="16">
        <v>30</v>
      </c>
      <c r="P1538" s="16" t="b">
        <v>1</v>
      </c>
      <c r="Q1538" s="16">
        <v>0</v>
      </c>
      <c r="R1538" s="16" t="b">
        <v>0</v>
      </c>
      <c r="S1538" s="16">
        <v>101.000000000008</v>
      </c>
      <c r="T1538" s="16" t="s">
        <v>59</v>
      </c>
      <c r="U1538" s="18">
        <v>1633</v>
      </c>
      <c r="V1538" s="16">
        <v>2665</v>
      </c>
      <c r="W1538" s="22">
        <v>1.07</v>
      </c>
    </row>
    <row r="1539" spans="1:23" x14ac:dyDescent="0.3">
      <c r="A1539" s="15">
        <v>1537</v>
      </c>
      <c r="B1539" s="16" t="s">
        <v>56</v>
      </c>
      <c r="C1539" s="17" t="s">
        <v>138</v>
      </c>
      <c r="E1539" s="12">
        <f t="shared" si="309"/>
        <v>7562910992.7062521</v>
      </c>
      <c r="F1539" s="16">
        <v>5</v>
      </c>
      <c r="G1539" s="22">
        <f t="shared" si="307"/>
        <v>1.5216966683952727E+27</v>
      </c>
      <c r="H1539" s="22">
        <f t="shared" si="306"/>
        <v>13351919.981016636</v>
      </c>
      <c r="I1539" s="22">
        <f t="shared" si="308"/>
        <v>4.742498610035105E+19</v>
      </c>
      <c r="J1539" s="16">
        <v>1</v>
      </c>
      <c r="K1539" s="16">
        <v>11</v>
      </c>
      <c r="L1539" s="16">
        <v>5</v>
      </c>
      <c r="M1539" s="16">
        <v>10000</v>
      </c>
      <c r="N1539" s="16">
        <v>10000</v>
      </c>
      <c r="O1539" s="16">
        <v>30</v>
      </c>
      <c r="P1539" s="16" t="b">
        <v>1</v>
      </c>
      <c r="Q1539" s="16">
        <v>0</v>
      </c>
      <c r="R1539" s="16" t="b">
        <v>0</v>
      </c>
      <c r="S1539" s="16">
        <v>101.000000000008</v>
      </c>
      <c r="T1539" s="16" t="s">
        <v>59</v>
      </c>
      <c r="U1539" s="18">
        <v>1634</v>
      </c>
      <c r="V1539" s="16">
        <v>2667</v>
      </c>
      <c r="W1539" s="22">
        <v>1.07</v>
      </c>
    </row>
    <row r="1540" spans="1:23" x14ac:dyDescent="0.3">
      <c r="A1540" s="19">
        <v>1538</v>
      </c>
      <c r="B1540" s="16" t="s">
        <v>56</v>
      </c>
      <c r="C1540" s="17" t="s">
        <v>138</v>
      </c>
      <c r="E1540" s="16">
        <f t="shared" si="309"/>
        <v>7578175172.499918</v>
      </c>
      <c r="F1540" s="16">
        <v>5</v>
      </c>
      <c r="G1540" s="22">
        <f t="shared" si="307"/>
        <v>1.5301624545623713E+27</v>
      </c>
      <c r="H1540" s="22">
        <f t="shared" si="306"/>
        <v>13370402.8381548</v>
      </c>
      <c r="I1540" s="22">
        <f t="shared" si="308"/>
        <v>4.7612898151449027E+19</v>
      </c>
      <c r="J1540" s="16">
        <v>1</v>
      </c>
      <c r="K1540" s="16">
        <v>11</v>
      </c>
      <c r="L1540" s="16">
        <v>5</v>
      </c>
      <c r="M1540" s="16">
        <v>10000</v>
      </c>
      <c r="N1540" s="16">
        <v>10000</v>
      </c>
      <c r="O1540" s="16">
        <v>30</v>
      </c>
      <c r="P1540" s="16" t="b">
        <v>1</v>
      </c>
      <c r="Q1540" s="16">
        <v>0</v>
      </c>
      <c r="R1540" s="16" t="b">
        <v>0</v>
      </c>
      <c r="S1540" s="16">
        <v>101.000000000008</v>
      </c>
      <c r="T1540" s="16" t="s">
        <v>59</v>
      </c>
      <c r="U1540" s="18">
        <v>1635</v>
      </c>
      <c r="V1540" s="16">
        <v>2669</v>
      </c>
      <c r="W1540" s="22">
        <v>1.07</v>
      </c>
    </row>
    <row r="1541" spans="1:23" x14ac:dyDescent="0.3">
      <c r="A1541" s="15">
        <v>1539</v>
      </c>
      <c r="B1541" s="16" t="s">
        <v>56</v>
      </c>
      <c r="C1541" s="17" t="s">
        <v>138</v>
      </c>
      <c r="E1541" s="12">
        <f t="shared" si="309"/>
        <v>7593460208.3868399</v>
      </c>
      <c r="F1541" s="16">
        <v>5</v>
      </c>
      <c r="G1541" s="22">
        <f t="shared" si="307"/>
        <v>1.5386697905766437E+27</v>
      </c>
      <c r="H1541" s="22">
        <f t="shared" si="306"/>
        <v>13388899.326129399</v>
      </c>
      <c r="I1541" s="22">
        <f t="shared" si="308"/>
        <v>4.7801431900401115E+19</v>
      </c>
      <c r="J1541" s="16">
        <v>1</v>
      </c>
      <c r="K1541" s="16">
        <v>11</v>
      </c>
      <c r="L1541" s="16">
        <v>5</v>
      </c>
      <c r="M1541" s="16">
        <v>10000</v>
      </c>
      <c r="N1541" s="16">
        <v>10000</v>
      </c>
      <c r="O1541" s="16">
        <v>30</v>
      </c>
      <c r="P1541" s="16" t="b">
        <v>1</v>
      </c>
      <c r="Q1541" s="16">
        <v>0</v>
      </c>
      <c r="R1541" s="16" t="b">
        <v>0</v>
      </c>
      <c r="S1541" s="16">
        <v>101.000000000008</v>
      </c>
      <c r="T1541" s="16" t="s">
        <v>59</v>
      </c>
      <c r="U1541" s="18">
        <v>1636</v>
      </c>
      <c r="V1541" s="16">
        <v>2671</v>
      </c>
      <c r="W1541" s="22">
        <v>1.07</v>
      </c>
    </row>
    <row r="1542" spans="1:23" x14ac:dyDescent="0.3">
      <c r="A1542" s="19">
        <v>1540</v>
      </c>
      <c r="B1542" s="16" t="s">
        <v>56</v>
      </c>
      <c r="C1542" s="17" t="s">
        <v>138</v>
      </c>
      <c r="E1542" s="16">
        <f t="shared" si="309"/>
        <v>7608766115.284008</v>
      </c>
      <c r="F1542" s="16">
        <v>5</v>
      </c>
      <c r="G1542" s="22">
        <f>A1542^8.54+A1542^4+100*A1542+100</f>
        <v>1.6650487594229285E+27</v>
      </c>
      <c r="H1542" s="22">
        <f t="shared" si="306"/>
        <v>13407409.446180783</v>
      </c>
      <c r="I1542" s="22">
        <f t="shared" si="308"/>
        <v>4.7990588998095307E+19</v>
      </c>
      <c r="J1542" s="16">
        <v>1</v>
      </c>
      <c r="K1542" s="16">
        <v>11</v>
      </c>
      <c r="L1542" s="16">
        <v>5</v>
      </c>
      <c r="M1542" s="16">
        <v>10000</v>
      </c>
      <c r="N1542" s="16">
        <v>10000</v>
      </c>
      <c r="O1542" s="16">
        <v>30</v>
      </c>
      <c r="P1542" s="16" t="b">
        <v>1</v>
      </c>
      <c r="Q1542" s="16">
        <v>0</v>
      </c>
      <c r="R1542" s="16" t="b">
        <v>0</v>
      </c>
      <c r="S1542" s="16">
        <v>101.000000000008</v>
      </c>
      <c r="T1542" s="16" t="s">
        <v>59</v>
      </c>
      <c r="U1542" s="18">
        <v>1637</v>
      </c>
      <c r="V1542" s="16">
        <v>2673</v>
      </c>
      <c r="W1542" s="22">
        <v>1.07</v>
      </c>
    </row>
    <row r="1543" spans="1:23" x14ac:dyDescent="0.3">
      <c r="A1543" s="15">
        <v>1541</v>
      </c>
      <c r="B1543" s="16" t="s">
        <v>56</v>
      </c>
      <c r="C1543" s="17" t="s">
        <v>138</v>
      </c>
      <c r="E1543" s="16">
        <f t="shared" si="309"/>
        <v>7624092908.109499</v>
      </c>
      <c r="F1543" s="16">
        <v>5</v>
      </c>
      <c r="G1543" s="22">
        <f t="shared" ref="G1543:G1551" si="310">A1543^8.54+A1543^4+100*A1543+100</f>
        <v>1.6743048476315603E+27</v>
      </c>
      <c r="H1543" s="22">
        <f t="shared" si="306"/>
        <v>13425933.199548788</v>
      </c>
      <c r="I1543" s="22">
        <f t="shared" si="308"/>
        <v>4.8180371098728948E+19</v>
      </c>
      <c r="J1543" s="16">
        <v>1</v>
      </c>
      <c r="K1543" s="16">
        <v>11</v>
      </c>
      <c r="L1543" s="16">
        <v>5</v>
      </c>
      <c r="M1543" s="16">
        <v>10000</v>
      </c>
      <c r="N1543" s="16">
        <v>10000</v>
      </c>
      <c r="O1543" s="16">
        <v>30</v>
      </c>
      <c r="P1543" s="16" t="b">
        <v>1</v>
      </c>
      <c r="Q1543" s="16">
        <v>0</v>
      </c>
      <c r="R1543" s="16" t="b">
        <v>0</v>
      </c>
      <c r="S1543" s="16">
        <v>101.000000000008</v>
      </c>
      <c r="T1543" s="16" t="s">
        <v>59</v>
      </c>
      <c r="U1543" s="18">
        <v>1638</v>
      </c>
      <c r="V1543" s="16">
        <v>2675</v>
      </c>
      <c r="W1543" s="22">
        <v>1.07</v>
      </c>
    </row>
    <row r="1544" spans="1:23" x14ac:dyDescent="0.3">
      <c r="A1544" s="19">
        <v>1542</v>
      </c>
      <c r="B1544" s="16" t="s">
        <v>56</v>
      </c>
      <c r="C1544" s="17" t="s">
        <v>138</v>
      </c>
      <c r="E1544" s="16">
        <f t="shared" si="309"/>
        <v>7639440601.7823248</v>
      </c>
      <c r="F1544" s="16">
        <v>5</v>
      </c>
      <c r="G1544" s="22">
        <f t="shared" si="310"/>
        <v>1.6836063361719134E+27</v>
      </c>
      <c r="H1544" s="22">
        <f t="shared" si="306"/>
        <v>13444470.5874724</v>
      </c>
      <c r="I1544" s="22">
        <f t="shared" si="308"/>
        <v>4.8370779859809296E+19</v>
      </c>
      <c r="J1544" s="16">
        <v>1</v>
      </c>
      <c r="K1544" s="16">
        <v>11</v>
      </c>
      <c r="L1544" s="16">
        <v>5</v>
      </c>
      <c r="M1544" s="16">
        <v>10000</v>
      </c>
      <c r="N1544" s="16">
        <v>10000</v>
      </c>
      <c r="O1544" s="16">
        <v>30</v>
      </c>
      <c r="P1544" s="16" t="b">
        <v>1</v>
      </c>
      <c r="Q1544" s="16">
        <v>0</v>
      </c>
      <c r="R1544" s="16" t="b">
        <v>0</v>
      </c>
      <c r="S1544" s="16">
        <v>101.000000000008</v>
      </c>
      <c r="T1544" s="16" t="s">
        <v>59</v>
      </c>
      <c r="U1544" s="18">
        <v>1639</v>
      </c>
      <c r="V1544" s="16">
        <v>2677</v>
      </c>
      <c r="W1544" s="22">
        <v>1.07</v>
      </c>
    </row>
    <row r="1545" spans="1:23" x14ac:dyDescent="0.3">
      <c r="A1545" s="15">
        <v>1543</v>
      </c>
      <c r="B1545" s="16" t="s">
        <v>56</v>
      </c>
      <c r="C1545" s="17" t="s">
        <v>138</v>
      </c>
      <c r="E1545" s="16">
        <f t="shared" si="309"/>
        <v>7654809211.2224522</v>
      </c>
      <c r="F1545" s="16">
        <v>5</v>
      </c>
      <c r="G1545" s="22">
        <f t="shared" si="310"/>
        <v>1.6929534180694781E+27</v>
      </c>
      <c r="H1545" s="22">
        <f t="shared" si="306"/>
        <v>13463021.611189971</v>
      </c>
      <c r="I1545" s="22">
        <f t="shared" si="308"/>
        <v>4.8561816942160994E+19</v>
      </c>
      <c r="J1545" s="16">
        <v>1</v>
      </c>
      <c r="K1545" s="16">
        <v>11</v>
      </c>
      <c r="L1545" s="16">
        <v>5</v>
      </c>
      <c r="M1545" s="16">
        <v>10000</v>
      </c>
      <c r="N1545" s="16">
        <v>10000</v>
      </c>
      <c r="O1545" s="16">
        <v>30</v>
      </c>
      <c r="P1545" s="16" t="b">
        <v>1</v>
      </c>
      <c r="Q1545" s="16">
        <v>0</v>
      </c>
      <c r="R1545" s="16" t="b">
        <v>0</v>
      </c>
      <c r="S1545" s="16">
        <v>101.000000000008</v>
      </c>
      <c r="T1545" s="16" t="s">
        <v>59</v>
      </c>
      <c r="U1545" s="18">
        <v>1640</v>
      </c>
      <c r="V1545" s="16">
        <v>2679</v>
      </c>
      <c r="W1545" s="22">
        <v>1.07</v>
      </c>
    </row>
    <row r="1546" spans="1:23" x14ac:dyDescent="0.3">
      <c r="A1546" s="19">
        <v>1544</v>
      </c>
      <c r="B1546" s="16" t="s">
        <v>56</v>
      </c>
      <c r="C1546" s="17" t="s">
        <v>138</v>
      </c>
      <c r="E1546" s="16">
        <f t="shared" si="309"/>
        <v>7670198751.3508139</v>
      </c>
      <c r="F1546" s="16">
        <v>5</v>
      </c>
      <c r="G1546" s="22">
        <f t="shared" si="310"/>
        <v>1.7023462870444989E+27</v>
      </c>
      <c r="H1546" s="22">
        <f t="shared" si="306"/>
        <v>13481586.271939209</v>
      </c>
      <c r="I1546" s="22">
        <f t="shared" si="308"/>
        <v>4.8753484009929327E+19</v>
      </c>
      <c r="J1546" s="16">
        <v>1</v>
      </c>
      <c r="K1546" s="16">
        <v>11</v>
      </c>
      <c r="L1546" s="16">
        <v>5</v>
      </c>
      <c r="M1546" s="16">
        <v>10000</v>
      </c>
      <c r="N1546" s="16">
        <v>10000</v>
      </c>
      <c r="O1546" s="16">
        <v>30</v>
      </c>
      <c r="P1546" s="16" t="b">
        <v>1</v>
      </c>
      <c r="Q1546" s="16">
        <v>0</v>
      </c>
      <c r="R1546" s="16" t="b">
        <v>0</v>
      </c>
      <c r="S1546" s="16">
        <v>101.000000000008</v>
      </c>
      <c r="T1546" s="16" t="s">
        <v>59</v>
      </c>
      <c r="U1546" s="18">
        <v>1641</v>
      </c>
      <c r="V1546" s="16">
        <v>2681</v>
      </c>
      <c r="W1546" s="22">
        <v>1.07</v>
      </c>
    </row>
    <row r="1547" spans="1:23" x14ac:dyDescent="0.3">
      <c r="A1547" s="15">
        <v>1545</v>
      </c>
      <c r="B1547" s="16" t="s">
        <v>56</v>
      </c>
      <c r="C1547" s="17" t="s">
        <v>138</v>
      </c>
      <c r="E1547" s="12">
        <f t="shared" si="309"/>
        <v>7685609237.0893269</v>
      </c>
      <c r="F1547" s="16">
        <v>5</v>
      </c>
      <c r="G1547" s="22">
        <f t="shared" si="310"/>
        <v>1.711785137513971E+27</v>
      </c>
      <c r="H1547" s="22">
        <f t="shared" si="306"/>
        <v>13500164.570957031</v>
      </c>
      <c r="I1547" s="22">
        <f t="shared" si="308"/>
        <v>4.894578273058363E+19</v>
      </c>
      <c r="J1547" s="16">
        <v>1</v>
      </c>
      <c r="K1547" s="16">
        <v>11</v>
      </c>
      <c r="L1547" s="16">
        <v>5</v>
      </c>
      <c r="M1547" s="16">
        <v>10000</v>
      </c>
      <c r="N1547" s="16">
        <v>10000</v>
      </c>
      <c r="O1547" s="16">
        <v>30</v>
      </c>
      <c r="P1547" s="16" t="b">
        <v>1</v>
      </c>
      <c r="Q1547" s="16">
        <v>0</v>
      </c>
      <c r="R1547" s="16" t="b">
        <v>0</v>
      </c>
      <c r="S1547" s="16">
        <v>101.000000000008</v>
      </c>
      <c r="T1547" s="16" t="s">
        <v>59</v>
      </c>
      <c r="U1547" s="18">
        <v>1642</v>
      </c>
      <c r="V1547" s="16">
        <v>2683</v>
      </c>
      <c r="W1547" s="22">
        <v>1.07</v>
      </c>
    </row>
    <row r="1548" spans="1:23" x14ac:dyDescent="0.3">
      <c r="A1548" s="19">
        <v>1546</v>
      </c>
      <c r="B1548" s="16" t="s">
        <v>56</v>
      </c>
      <c r="C1548" s="17" t="s">
        <v>138</v>
      </c>
      <c r="E1548" s="16">
        <f t="shared" si="309"/>
        <v>7701040683.3608246</v>
      </c>
      <c r="F1548" s="16">
        <v>5</v>
      </c>
      <c r="G1548" s="22">
        <f t="shared" si="310"/>
        <v>1.7212701645937978E+27</v>
      </c>
      <c r="H1548" s="22">
        <f t="shared" si="306"/>
        <v>13518756.509479791</v>
      </c>
      <c r="I1548" s="22">
        <f t="shared" si="308"/>
        <v>4.9138714774924362E+19</v>
      </c>
      <c r="J1548" s="16">
        <v>1</v>
      </c>
      <c r="K1548" s="16">
        <v>11</v>
      </c>
      <c r="L1548" s="16">
        <v>5</v>
      </c>
      <c r="M1548" s="16">
        <v>10000</v>
      </c>
      <c r="N1548" s="16">
        <v>10000</v>
      </c>
      <c r="O1548" s="16">
        <v>30</v>
      </c>
      <c r="P1548" s="16" t="b">
        <v>1</v>
      </c>
      <c r="Q1548" s="16">
        <v>0</v>
      </c>
      <c r="R1548" s="16" t="b">
        <v>0</v>
      </c>
      <c r="S1548" s="16">
        <v>101.000000000008</v>
      </c>
      <c r="T1548" s="16" t="s">
        <v>59</v>
      </c>
      <c r="U1548" s="18">
        <v>1643</v>
      </c>
      <c r="V1548" s="16">
        <v>2685</v>
      </c>
      <c r="W1548" s="22">
        <v>1.07</v>
      </c>
    </row>
    <row r="1549" spans="1:23" x14ac:dyDescent="0.3">
      <c r="A1549" s="15">
        <v>1547</v>
      </c>
      <c r="B1549" s="16" t="s">
        <v>56</v>
      </c>
      <c r="C1549" s="17" t="s">
        <v>138</v>
      </c>
      <c r="E1549" s="12">
        <f t="shared" si="309"/>
        <v>7716493105.0892143</v>
      </c>
      <c r="F1549" s="16">
        <v>5</v>
      </c>
      <c r="G1549" s="22">
        <f t="shared" si="310"/>
        <v>1.7308015641007007E+27</v>
      </c>
      <c r="H1549" s="22">
        <f t="shared" si="306"/>
        <v>13537362.088743042</v>
      </c>
      <c r="I1549" s="22">
        <f t="shared" si="308"/>
        <v>4.9332281817084731E+19</v>
      </c>
      <c r="J1549" s="16">
        <v>1</v>
      </c>
      <c r="K1549" s="16">
        <v>11</v>
      </c>
      <c r="L1549" s="16">
        <v>5</v>
      </c>
      <c r="M1549" s="16">
        <v>10000</v>
      </c>
      <c r="N1549" s="16">
        <v>10000</v>
      </c>
      <c r="O1549" s="16">
        <v>30</v>
      </c>
      <c r="P1549" s="16" t="b">
        <v>1</v>
      </c>
      <c r="Q1549" s="16">
        <v>0</v>
      </c>
      <c r="R1549" s="16" t="b">
        <v>0</v>
      </c>
      <c r="S1549" s="16">
        <v>101.000000000008</v>
      </c>
      <c r="T1549" s="16" t="s">
        <v>59</v>
      </c>
      <c r="U1549" s="18">
        <v>1644</v>
      </c>
      <c r="V1549" s="16">
        <v>2687</v>
      </c>
      <c r="W1549" s="22">
        <v>1.07</v>
      </c>
    </row>
    <row r="1550" spans="1:23" x14ac:dyDescent="0.3">
      <c r="A1550" s="19">
        <v>1548</v>
      </c>
      <c r="B1550" s="16" t="s">
        <v>56</v>
      </c>
      <c r="C1550" s="17" t="s">
        <v>138</v>
      </c>
      <c r="E1550" s="16">
        <f t="shared" si="309"/>
        <v>7731966517.1992693</v>
      </c>
      <c r="F1550" s="16">
        <v>5</v>
      </c>
      <c r="G1550" s="22">
        <f t="shared" si="310"/>
        <v>1.7403795325544214E+27</v>
      </c>
      <c r="H1550" s="22">
        <f t="shared" si="306"/>
        <v>13555981.309981711</v>
      </c>
      <c r="I1550" s="22">
        <f t="shared" si="308"/>
        <v>4.9526485534537458E+19</v>
      </c>
      <c r="J1550" s="16">
        <v>1</v>
      </c>
      <c r="K1550" s="16">
        <v>11</v>
      </c>
      <c r="L1550" s="16">
        <v>5</v>
      </c>
      <c r="M1550" s="16">
        <v>10000</v>
      </c>
      <c r="N1550" s="16">
        <v>10000</v>
      </c>
      <c r="O1550" s="16">
        <v>30</v>
      </c>
      <c r="P1550" s="16" t="b">
        <v>1</v>
      </c>
      <c r="Q1550" s="16">
        <v>0</v>
      </c>
      <c r="R1550" s="16" t="b">
        <v>0</v>
      </c>
      <c r="S1550" s="16">
        <v>101.000000000008</v>
      </c>
      <c r="T1550" s="16" t="s">
        <v>59</v>
      </c>
      <c r="U1550" s="18">
        <v>1645</v>
      </c>
      <c r="V1550" s="16">
        <v>2689</v>
      </c>
      <c r="W1550" s="22">
        <v>1.07</v>
      </c>
    </row>
    <row r="1551" spans="1:23" x14ac:dyDescent="0.3">
      <c r="A1551" s="15">
        <v>1549</v>
      </c>
      <c r="B1551" s="16" t="s">
        <v>56</v>
      </c>
      <c r="C1551" s="17" t="s">
        <v>138</v>
      </c>
      <c r="E1551" s="16">
        <f t="shared" si="309"/>
        <v>7747460934.6167326</v>
      </c>
      <c r="F1551" s="16">
        <v>5</v>
      </c>
      <c r="G1551" s="22">
        <f t="shared" si="310"/>
        <v>1.7500042671796535E+27</v>
      </c>
      <c r="H1551" s="22">
        <f t="shared" si="306"/>
        <v>13574614.174429988</v>
      </c>
      <c r="I1551" s="22">
        <f t="shared" si="308"/>
        <v>4.9721327608097817E+19</v>
      </c>
      <c r="J1551" s="16">
        <v>1</v>
      </c>
      <c r="K1551" s="16">
        <v>11</v>
      </c>
      <c r="L1551" s="16">
        <v>5</v>
      </c>
      <c r="M1551" s="16">
        <v>10000</v>
      </c>
      <c r="N1551" s="16">
        <v>10000</v>
      </c>
      <c r="O1551" s="16">
        <v>30</v>
      </c>
      <c r="P1551" s="16" t="b">
        <v>1</v>
      </c>
      <c r="Q1551" s="16">
        <v>0</v>
      </c>
      <c r="R1551" s="16" t="b">
        <v>0</v>
      </c>
      <c r="S1551" s="16">
        <v>101.000000000008</v>
      </c>
      <c r="T1551" s="16" t="s">
        <v>59</v>
      </c>
      <c r="U1551" s="18">
        <v>1646</v>
      </c>
      <c r="V1551" s="16">
        <v>2691</v>
      </c>
      <c r="W1551" s="22">
        <v>1.07</v>
      </c>
    </row>
    <row r="1552" spans="1:23" x14ac:dyDescent="0.3">
      <c r="A1552" s="19">
        <v>1550</v>
      </c>
      <c r="B1552" s="16" t="s">
        <v>56</v>
      </c>
      <c r="C1552" s="17" t="s">
        <v>138</v>
      </c>
      <c r="E1552" s="16">
        <f t="shared" si="309"/>
        <v>7762976372.2683554</v>
      </c>
      <c r="F1552" s="16">
        <v>5</v>
      </c>
      <c r="G1552" s="22">
        <f>A1552^8.55+A1552^4+100*A1552+100</f>
        <v>1.8938083163609934E+27</v>
      </c>
      <c r="H1552" s="22">
        <f t="shared" si="306"/>
        <v>13593260.683321469</v>
      </c>
      <c r="I1552" s="22">
        <f t="shared" si="308"/>
        <v>4.9916809721929073E+19</v>
      </c>
      <c r="J1552" s="16">
        <v>1</v>
      </c>
      <c r="K1552" s="16">
        <v>11</v>
      </c>
      <c r="L1552" s="16">
        <v>5</v>
      </c>
      <c r="M1552" s="16">
        <v>10000</v>
      </c>
      <c r="N1552" s="16">
        <v>10000</v>
      </c>
      <c r="O1552" s="16">
        <v>30</v>
      </c>
      <c r="P1552" s="16" t="b">
        <v>1</v>
      </c>
      <c r="Q1552" s="16">
        <v>0</v>
      </c>
      <c r="R1552" s="16" t="b">
        <v>0</v>
      </c>
      <c r="S1552" s="16">
        <v>101.000000000008</v>
      </c>
      <c r="T1552" s="16" t="s">
        <v>59</v>
      </c>
      <c r="U1552" s="18">
        <v>1647</v>
      </c>
      <c r="V1552" s="16">
        <v>2693</v>
      </c>
      <c r="W1552" s="22">
        <v>1.07</v>
      </c>
    </row>
    <row r="1553" spans="1:23" x14ac:dyDescent="0.3">
      <c r="A1553" s="15">
        <v>1551</v>
      </c>
      <c r="B1553" s="16" t="s">
        <v>56</v>
      </c>
      <c r="C1553" s="17" t="s">
        <v>138</v>
      </c>
      <c r="E1553" s="16">
        <f t="shared" si="309"/>
        <v>7778512845.0818672</v>
      </c>
      <c r="F1553" s="16">
        <v>5</v>
      </c>
      <c r="G1553" s="22">
        <f t="shared" ref="G1553:G1561" si="311">A1553^8.55+A1553^4+100*A1553+100</f>
        <v>1.9042802855269401E+27</v>
      </c>
      <c r="H1553" s="22">
        <f t="shared" si="306"/>
        <v>13611920.837888982</v>
      </c>
      <c r="I1553" s="22">
        <f t="shared" si="308"/>
        <v>5.0112933563546485E+19</v>
      </c>
      <c r="J1553" s="16">
        <v>1</v>
      </c>
      <c r="K1553" s="16">
        <v>11</v>
      </c>
      <c r="L1553" s="16">
        <v>5</v>
      </c>
      <c r="M1553" s="16">
        <v>10000</v>
      </c>
      <c r="N1553" s="16">
        <v>10000</v>
      </c>
      <c r="O1553" s="16">
        <v>30</v>
      </c>
      <c r="P1553" s="16" t="b">
        <v>1</v>
      </c>
      <c r="Q1553" s="16">
        <v>0</v>
      </c>
      <c r="R1553" s="16" t="b">
        <v>0</v>
      </c>
      <c r="S1553" s="16">
        <v>101.000000000008</v>
      </c>
      <c r="T1553" s="16" t="s">
        <v>59</v>
      </c>
      <c r="U1553" s="18">
        <v>1648</v>
      </c>
      <c r="V1553" s="16">
        <v>2695</v>
      </c>
      <c r="W1553" s="22">
        <v>1.07</v>
      </c>
    </row>
    <row r="1554" spans="1:23" x14ac:dyDescent="0.3">
      <c r="A1554" s="19">
        <v>1552</v>
      </c>
      <c r="B1554" s="16" t="s">
        <v>56</v>
      </c>
      <c r="C1554" s="17" t="s">
        <v>138</v>
      </c>
      <c r="E1554" s="16">
        <f t="shared" si="309"/>
        <v>7794070367.985877</v>
      </c>
      <c r="F1554" s="16">
        <v>5</v>
      </c>
      <c r="G1554" s="22">
        <f t="shared" si="311"/>
        <v>1.9148033546915873E+27</v>
      </c>
      <c r="H1554" s="22">
        <f t="shared" si="306"/>
        <v>13630594.639364682</v>
      </c>
      <c r="I1554" s="22">
        <f t="shared" si="308"/>
        <v>5.0309700823821328E+19</v>
      </c>
      <c r="J1554" s="16">
        <v>1</v>
      </c>
      <c r="K1554" s="16">
        <v>11</v>
      </c>
      <c r="L1554" s="16">
        <v>5</v>
      </c>
      <c r="M1554" s="16">
        <v>10000</v>
      </c>
      <c r="N1554" s="16">
        <v>10000</v>
      </c>
      <c r="O1554" s="16">
        <v>30</v>
      </c>
      <c r="P1554" s="16" t="b">
        <v>1</v>
      </c>
      <c r="Q1554" s="16">
        <v>0</v>
      </c>
      <c r="R1554" s="16" t="b">
        <v>0</v>
      </c>
      <c r="S1554" s="16">
        <v>101.000000000008</v>
      </c>
      <c r="T1554" s="16" t="s">
        <v>59</v>
      </c>
      <c r="U1554" s="18">
        <v>1649</v>
      </c>
      <c r="V1554" s="16">
        <v>2697</v>
      </c>
      <c r="W1554" s="22">
        <v>1.07</v>
      </c>
    </row>
    <row r="1555" spans="1:23" x14ac:dyDescent="0.3">
      <c r="A1555" s="15">
        <v>1553</v>
      </c>
      <c r="B1555" s="16" t="s">
        <v>56</v>
      </c>
      <c r="C1555" s="17" t="s">
        <v>138</v>
      </c>
      <c r="E1555" s="12">
        <f t="shared" si="309"/>
        <v>7809648955.9100313</v>
      </c>
      <c r="F1555" s="16">
        <v>5</v>
      </c>
      <c r="G1555" s="22">
        <f t="shared" si="311"/>
        <v>1.9253777400407825E+27</v>
      </c>
      <c r="H1555" s="22">
        <f t="shared" si="306"/>
        <v>13649282.08898006</v>
      </c>
      <c r="I1555" s="22">
        <f t="shared" si="308"/>
        <v>5.0507113196986442E+19</v>
      </c>
      <c r="J1555" s="16">
        <v>1</v>
      </c>
      <c r="K1555" s="16">
        <v>11</v>
      </c>
      <c r="L1555" s="16">
        <v>5</v>
      </c>
      <c r="M1555" s="16">
        <v>10000</v>
      </c>
      <c r="N1555" s="16">
        <v>10000</v>
      </c>
      <c r="O1555" s="16">
        <v>30</v>
      </c>
      <c r="P1555" s="16" t="b">
        <v>1</v>
      </c>
      <c r="Q1555" s="16">
        <v>0</v>
      </c>
      <c r="R1555" s="16" t="b">
        <v>0</v>
      </c>
      <c r="S1555" s="16">
        <v>101.000000000008</v>
      </c>
      <c r="T1555" s="16" t="s">
        <v>59</v>
      </c>
      <c r="U1555" s="18">
        <v>1650</v>
      </c>
      <c r="V1555" s="16">
        <v>2699</v>
      </c>
      <c r="W1555" s="22">
        <v>1.07</v>
      </c>
    </row>
    <row r="1556" spans="1:23" x14ac:dyDescent="0.3">
      <c r="A1556" s="19">
        <v>1554</v>
      </c>
      <c r="B1556" s="16" t="s">
        <v>56</v>
      </c>
      <c r="C1556" s="17" t="s">
        <v>138</v>
      </c>
      <c r="E1556" s="16">
        <f t="shared" si="309"/>
        <v>7825248623.7849493</v>
      </c>
      <c r="F1556" s="16">
        <v>5</v>
      </c>
      <c r="G1556" s="22">
        <f t="shared" si="311"/>
        <v>1.93600365853489E+27</v>
      </c>
      <c r="H1556" s="22">
        <f t="shared" si="306"/>
        <v>13667983.187965978</v>
      </c>
      <c r="I1556" s="22">
        <f t="shared" si="308"/>
        <v>5.0705172380640944E+19</v>
      </c>
      <c r="J1556" s="16">
        <v>1</v>
      </c>
      <c r="K1556" s="16">
        <v>11</v>
      </c>
      <c r="L1556" s="16">
        <v>5</v>
      </c>
      <c r="M1556" s="16">
        <v>10000</v>
      </c>
      <c r="N1556" s="16">
        <v>10000</v>
      </c>
      <c r="O1556" s="16">
        <v>30</v>
      </c>
      <c r="P1556" s="16" t="b">
        <v>1</v>
      </c>
      <c r="Q1556" s="16">
        <v>0</v>
      </c>
      <c r="R1556" s="16" t="b">
        <v>0</v>
      </c>
      <c r="S1556" s="16">
        <v>101.000000000008</v>
      </c>
      <c r="T1556" s="16" t="s">
        <v>59</v>
      </c>
      <c r="U1556" s="18">
        <v>1651</v>
      </c>
      <c r="V1556" s="16">
        <v>2701</v>
      </c>
      <c r="W1556" s="22">
        <v>1.07</v>
      </c>
    </row>
    <row r="1557" spans="1:23" x14ac:dyDescent="0.3">
      <c r="A1557" s="15">
        <v>1555</v>
      </c>
      <c r="B1557" s="16" t="s">
        <v>56</v>
      </c>
      <c r="C1557" s="17" t="s">
        <v>138</v>
      </c>
      <c r="E1557" s="12">
        <f t="shared" si="309"/>
        <v>7840869386.5421286</v>
      </c>
      <c r="F1557" s="16">
        <v>5</v>
      </c>
      <c r="G1557" s="22">
        <f t="shared" si="311"/>
        <v>1.9466813279109798E+27</v>
      </c>
      <c r="H1557" s="22">
        <f t="shared" si="306"/>
        <v>13686697.93755248</v>
      </c>
      <c r="I1557" s="22">
        <f t="shared" si="308"/>
        <v>5.0903880075753218E+19</v>
      </c>
      <c r="J1557" s="16">
        <v>1</v>
      </c>
      <c r="K1557" s="16">
        <v>11</v>
      </c>
      <c r="L1557" s="16">
        <v>5</v>
      </c>
      <c r="M1557" s="16">
        <v>10000</v>
      </c>
      <c r="N1557" s="16">
        <v>10000</v>
      </c>
      <c r="O1557" s="16">
        <v>30</v>
      </c>
      <c r="P1557" s="16" t="b">
        <v>1</v>
      </c>
      <c r="Q1557" s="16">
        <v>0</v>
      </c>
      <c r="R1557" s="16" t="b">
        <v>0</v>
      </c>
      <c r="S1557" s="16">
        <v>101.000000000008</v>
      </c>
      <c r="T1557" s="16" t="s">
        <v>59</v>
      </c>
      <c r="U1557" s="18">
        <v>1652</v>
      </c>
      <c r="V1557" s="16">
        <v>2703</v>
      </c>
      <c r="W1557" s="22">
        <v>1.07</v>
      </c>
    </row>
    <row r="1558" spans="1:23" x14ac:dyDescent="0.3">
      <c r="A1558" s="19">
        <v>1556</v>
      </c>
      <c r="B1558" s="16" t="s">
        <v>56</v>
      </c>
      <c r="C1558" s="17" t="s">
        <v>138</v>
      </c>
      <c r="E1558" s="16">
        <f t="shared" si="309"/>
        <v>7856511259.1141062</v>
      </c>
      <c r="F1558" s="16">
        <v>5</v>
      </c>
      <c r="G1558" s="22">
        <f t="shared" si="311"/>
        <v>1.9574109666851724E+27</v>
      </c>
      <c r="H1558" s="22">
        <f t="shared" si="306"/>
        <v>13705426.338969063</v>
      </c>
      <c r="I1558" s="22">
        <f t="shared" si="308"/>
        <v>5.1103237986665669E+19</v>
      </c>
      <c r="J1558" s="16">
        <v>1</v>
      </c>
      <c r="K1558" s="16">
        <v>11</v>
      </c>
      <c r="L1558" s="16">
        <v>5</v>
      </c>
      <c r="M1558" s="16">
        <v>10000</v>
      </c>
      <c r="N1558" s="16">
        <v>10000</v>
      </c>
      <c r="O1558" s="16">
        <v>30</v>
      </c>
      <c r="P1558" s="16" t="b">
        <v>1</v>
      </c>
      <c r="Q1558" s="16">
        <v>0</v>
      </c>
      <c r="R1558" s="16" t="b">
        <v>0</v>
      </c>
      <c r="S1558" s="16">
        <v>101.000000000008</v>
      </c>
      <c r="T1558" s="16" t="s">
        <v>59</v>
      </c>
      <c r="U1558" s="18">
        <v>1653</v>
      </c>
      <c r="V1558" s="16">
        <v>2705</v>
      </c>
      <c r="W1558" s="22">
        <v>1.07</v>
      </c>
    </row>
    <row r="1559" spans="1:23" x14ac:dyDescent="0.3">
      <c r="A1559" s="15">
        <v>1557</v>
      </c>
      <c r="B1559" s="16" t="s">
        <v>56</v>
      </c>
      <c r="C1559" s="17" t="s">
        <v>138</v>
      </c>
      <c r="E1559" s="16">
        <f t="shared" si="309"/>
        <v>7872174256.4343328</v>
      </c>
      <c r="F1559" s="16">
        <v>5</v>
      </c>
      <c r="G1559" s="22">
        <f t="shared" si="311"/>
        <v>1.9681927941549048E+27</v>
      </c>
      <c r="H1559" s="22">
        <f t="shared" si="306"/>
        <v>13724168.393444484</v>
      </c>
      <c r="I1559" s="22">
        <f t="shared" si="308"/>
        <v>5.1303247821101711E+19</v>
      </c>
      <c r="J1559" s="16">
        <v>1</v>
      </c>
      <c r="K1559" s="16">
        <v>11</v>
      </c>
      <c r="L1559" s="16">
        <v>5</v>
      </c>
      <c r="M1559" s="16">
        <v>10000</v>
      </c>
      <c r="N1559" s="16">
        <v>10000</v>
      </c>
      <c r="O1559" s="16">
        <v>30</v>
      </c>
      <c r="P1559" s="16" t="b">
        <v>1</v>
      </c>
      <c r="Q1559" s="16">
        <v>0</v>
      </c>
      <c r="R1559" s="16" t="b">
        <v>0</v>
      </c>
      <c r="S1559" s="16">
        <v>101.000000000008</v>
      </c>
      <c r="T1559" s="16" t="s">
        <v>59</v>
      </c>
      <c r="U1559" s="18">
        <v>1654</v>
      </c>
      <c r="V1559" s="16">
        <v>2707</v>
      </c>
      <c r="W1559" s="22">
        <v>1.07</v>
      </c>
    </row>
    <row r="1560" spans="1:23" x14ac:dyDescent="0.3">
      <c r="A1560" s="19">
        <v>1558</v>
      </c>
      <c r="B1560" s="16" t="s">
        <v>56</v>
      </c>
      <c r="C1560" s="17" t="s">
        <v>138</v>
      </c>
      <c r="E1560" s="16">
        <f t="shared" si="309"/>
        <v>7887858393.4372253</v>
      </c>
      <c r="F1560" s="16">
        <v>5</v>
      </c>
      <c r="G1560" s="22">
        <f t="shared" si="311"/>
        <v>1.9790270304011775E+27</v>
      </c>
      <c r="H1560" s="22">
        <f t="shared" si="306"/>
        <v>13742924.102206791</v>
      </c>
      <c r="I1560" s="22">
        <f t="shared" si="308"/>
        <v>5.1503911290166575E+19</v>
      </c>
      <c r="J1560" s="16">
        <v>1</v>
      </c>
      <c r="K1560" s="16">
        <v>11</v>
      </c>
      <c r="L1560" s="16">
        <v>5</v>
      </c>
      <c r="M1560" s="16">
        <v>10000</v>
      </c>
      <c r="N1560" s="16">
        <v>10000</v>
      </c>
      <c r="O1560" s="16">
        <v>30</v>
      </c>
      <c r="P1560" s="16" t="b">
        <v>1</v>
      </c>
      <c r="Q1560" s="16">
        <v>0</v>
      </c>
      <c r="R1560" s="16" t="b">
        <v>0</v>
      </c>
      <c r="S1560" s="16">
        <v>101.000000000008</v>
      </c>
      <c r="T1560" s="16" t="s">
        <v>59</v>
      </c>
      <c r="U1560" s="18">
        <v>1655</v>
      </c>
      <c r="V1560" s="16">
        <v>2709</v>
      </c>
      <c r="W1560" s="22">
        <v>1.07</v>
      </c>
    </row>
    <row r="1561" spans="1:23" x14ac:dyDescent="0.3">
      <c r="A1561" s="15">
        <v>1559</v>
      </c>
      <c r="B1561" s="16" t="s">
        <v>56</v>
      </c>
      <c r="C1561" s="17" t="s">
        <v>138</v>
      </c>
      <c r="E1561" s="16">
        <f t="shared" si="309"/>
        <v>7903563685.0582085</v>
      </c>
      <c r="F1561" s="16">
        <v>5</v>
      </c>
      <c r="G1561" s="22">
        <f t="shared" si="311"/>
        <v>1.9899138962908711E+27</v>
      </c>
      <c r="H1561" s="22">
        <f t="shared" si="306"/>
        <v>13761693.466483431</v>
      </c>
      <c r="I1561" s="22">
        <f t="shared" si="308"/>
        <v>5.170523010835497E+19</v>
      </c>
      <c r="J1561" s="16">
        <v>1</v>
      </c>
      <c r="K1561" s="16">
        <v>11</v>
      </c>
      <c r="L1561" s="16">
        <v>5</v>
      </c>
      <c r="M1561" s="16">
        <v>10000</v>
      </c>
      <c r="N1561" s="16">
        <v>10000</v>
      </c>
      <c r="O1561" s="16">
        <v>30</v>
      </c>
      <c r="P1561" s="16" t="b">
        <v>1</v>
      </c>
      <c r="Q1561" s="16">
        <v>0</v>
      </c>
      <c r="R1561" s="16" t="b">
        <v>0</v>
      </c>
      <c r="S1561" s="16">
        <v>101.000000000008</v>
      </c>
      <c r="T1561" s="16" t="s">
        <v>59</v>
      </c>
      <c r="U1561" s="18">
        <v>1656</v>
      </c>
      <c r="V1561" s="16">
        <v>2711</v>
      </c>
      <c r="W1561" s="22">
        <v>1.07</v>
      </c>
    </row>
    <row r="1562" spans="1:23" x14ac:dyDescent="0.3">
      <c r="A1562" s="19">
        <v>1560</v>
      </c>
      <c r="B1562" s="16" t="s">
        <v>56</v>
      </c>
      <c r="C1562" s="17" t="s">
        <v>138</v>
      </c>
      <c r="E1562" s="16">
        <f t="shared" si="309"/>
        <v>7919290146.2335987</v>
      </c>
      <c r="F1562" s="16">
        <v>5</v>
      </c>
      <c r="G1562" s="22">
        <f>A1562^8.56+A1562^4+100*A1562+100</f>
        <v>2.1535083593300013E+27</v>
      </c>
      <c r="H1562" s="22">
        <f t="shared" si="306"/>
        <v>13780476.487501139</v>
      </c>
      <c r="I1562" s="22">
        <f t="shared" si="308"/>
        <v>5.190720599355374E+19</v>
      </c>
      <c r="J1562" s="16">
        <v>1</v>
      </c>
      <c r="K1562" s="16">
        <v>11</v>
      </c>
      <c r="L1562" s="16">
        <v>5</v>
      </c>
      <c r="M1562" s="16">
        <v>10000</v>
      </c>
      <c r="N1562" s="16">
        <v>10000</v>
      </c>
      <c r="O1562" s="16">
        <v>30</v>
      </c>
      <c r="P1562" s="16" t="b">
        <v>1</v>
      </c>
      <c r="Q1562" s="16">
        <v>0</v>
      </c>
      <c r="R1562" s="16" t="b">
        <v>0</v>
      </c>
      <c r="S1562" s="16">
        <v>101.000000000008</v>
      </c>
      <c r="T1562" s="16" t="s">
        <v>59</v>
      </c>
      <c r="U1562" s="18">
        <v>1657</v>
      </c>
      <c r="V1562" s="16">
        <v>2713</v>
      </c>
      <c r="W1562" s="22">
        <v>1.07</v>
      </c>
    </row>
    <row r="1563" spans="1:23" x14ac:dyDescent="0.3">
      <c r="A1563" s="15">
        <v>1561</v>
      </c>
      <c r="B1563" s="16" t="s">
        <v>56</v>
      </c>
      <c r="C1563" s="17" t="s">
        <v>138</v>
      </c>
      <c r="E1563" s="12">
        <f t="shared" si="309"/>
        <v>7935037791.9007072</v>
      </c>
      <c r="F1563" s="16">
        <v>5</v>
      </c>
      <c r="G1563" s="22">
        <f t="shared" ref="G1563:G1571" si="312">A1563^8.56+A1563^4+100*A1563+100</f>
        <v>2.1653537191366657E+27</v>
      </c>
      <c r="H1563" s="22">
        <f t="shared" si="306"/>
        <v>13799273.166485922</v>
      </c>
      <c r="I1563" s="22">
        <f t="shared" si="308"/>
        <v>5.2109840667046658E+19</v>
      </c>
      <c r="J1563" s="16">
        <v>1</v>
      </c>
      <c r="K1563" s="16">
        <v>11</v>
      </c>
      <c r="L1563" s="16">
        <v>5</v>
      </c>
      <c r="M1563" s="16">
        <v>10000</v>
      </c>
      <c r="N1563" s="16">
        <v>10000</v>
      </c>
      <c r="O1563" s="16">
        <v>30</v>
      </c>
      <c r="P1563" s="16" t="b">
        <v>1</v>
      </c>
      <c r="Q1563" s="16">
        <v>0</v>
      </c>
      <c r="R1563" s="16" t="b">
        <v>0</v>
      </c>
      <c r="S1563" s="16">
        <v>101.000000000008</v>
      </c>
      <c r="T1563" s="16" t="s">
        <v>59</v>
      </c>
      <c r="U1563" s="18">
        <v>1658</v>
      </c>
      <c r="V1563" s="16">
        <v>2715</v>
      </c>
      <c r="W1563" s="22">
        <v>1.07</v>
      </c>
    </row>
    <row r="1564" spans="1:23" x14ac:dyDescent="0.3">
      <c r="A1564" s="19">
        <v>1562</v>
      </c>
      <c r="B1564" s="16" t="s">
        <v>56</v>
      </c>
      <c r="C1564" s="17" t="s">
        <v>138</v>
      </c>
      <c r="E1564" s="16">
        <f t="shared" si="309"/>
        <v>7950806636.9978018</v>
      </c>
      <c r="F1564" s="16">
        <v>5</v>
      </c>
      <c r="G1564" s="22">
        <f t="shared" si="312"/>
        <v>2.1772565857359571E+27</v>
      </c>
      <c r="H1564" s="22">
        <f t="shared" si="306"/>
        <v>13818083.50466319</v>
      </c>
      <c r="I1564" s="22">
        <f t="shared" si="308"/>
        <v>5.2313135853520355E+19</v>
      </c>
      <c r="J1564" s="16">
        <v>1</v>
      </c>
      <c r="K1564" s="16">
        <v>11</v>
      </c>
      <c r="L1564" s="16">
        <v>5</v>
      </c>
      <c r="M1564" s="16">
        <v>10000</v>
      </c>
      <c r="N1564" s="16">
        <v>10000</v>
      </c>
      <c r="O1564" s="16">
        <v>30</v>
      </c>
      <c r="P1564" s="16" t="b">
        <v>1</v>
      </c>
      <c r="Q1564" s="16">
        <v>0</v>
      </c>
      <c r="R1564" s="16" t="b">
        <v>0</v>
      </c>
      <c r="S1564" s="16">
        <v>101.000000000008</v>
      </c>
      <c r="T1564" s="16" t="s">
        <v>59</v>
      </c>
      <c r="U1564" s="18">
        <v>1659</v>
      </c>
      <c r="V1564" s="16">
        <v>2717</v>
      </c>
      <c r="W1564" s="22">
        <v>1.07</v>
      </c>
    </row>
    <row r="1565" spans="1:23" x14ac:dyDescent="0.3">
      <c r="A1565" s="15">
        <v>1563</v>
      </c>
      <c r="B1565" s="16" t="s">
        <v>56</v>
      </c>
      <c r="C1565" s="17" t="s">
        <v>138</v>
      </c>
      <c r="E1565" s="12">
        <f t="shared" si="309"/>
        <v>7966596696.4640703</v>
      </c>
      <c r="F1565" s="16">
        <v>5</v>
      </c>
      <c r="G1565" s="22">
        <f t="shared" si="312"/>
        <v>2.1892172012271254E+27</v>
      </c>
      <c r="H1565" s="22">
        <f t="shared" si="306"/>
        <v>13836907.503257668</v>
      </c>
      <c r="I1565" s="22">
        <f t="shared" si="308"/>
        <v>5.2517093281066574E+19</v>
      </c>
      <c r="J1565" s="16">
        <v>1</v>
      </c>
      <c r="K1565" s="16">
        <v>11</v>
      </c>
      <c r="L1565" s="16">
        <v>5</v>
      </c>
      <c r="M1565" s="16">
        <v>10000</v>
      </c>
      <c r="N1565" s="16">
        <v>10000</v>
      </c>
      <c r="O1565" s="16">
        <v>30</v>
      </c>
      <c r="P1565" s="16" t="b">
        <v>1</v>
      </c>
      <c r="Q1565" s="16">
        <v>0</v>
      </c>
      <c r="R1565" s="16" t="b">
        <v>0</v>
      </c>
      <c r="S1565" s="16">
        <v>101.000000000008</v>
      </c>
      <c r="T1565" s="16" t="s">
        <v>59</v>
      </c>
      <c r="U1565" s="18">
        <v>1660</v>
      </c>
      <c r="V1565" s="16">
        <v>2719</v>
      </c>
      <c r="W1565" s="22">
        <v>1.07</v>
      </c>
    </row>
    <row r="1566" spans="1:23" x14ac:dyDescent="0.3">
      <c r="A1566" s="19">
        <v>1564</v>
      </c>
      <c r="B1566" s="16" t="s">
        <v>56</v>
      </c>
      <c r="C1566" s="17" t="s">
        <v>138</v>
      </c>
      <c r="E1566" s="16">
        <f t="shared" si="309"/>
        <v>7982407985.2397308</v>
      </c>
      <c r="F1566" s="16">
        <v>5</v>
      </c>
      <c r="G1566" s="22">
        <f t="shared" si="312"/>
        <v>2.2012358085726752E+27</v>
      </c>
      <c r="H1566" s="22">
        <f t="shared" si="306"/>
        <v>13855745.163493335</v>
      </c>
      <c r="I1566" s="22">
        <f t="shared" si="308"/>
        <v>5.2721714681188434E+19</v>
      </c>
      <c r="J1566" s="16">
        <v>1</v>
      </c>
      <c r="K1566" s="16">
        <v>11</v>
      </c>
      <c r="L1566" s="16">
        <v>5</v>
      </c>
      <c r="M1566" s="16">
        <v>10000</v>
      </c>
      <c r="N1566" s="16">
        <v>10000</v>
      </c>
      <c r="O1566" s="16">
        <v>30</v>
      </c>
      <c r="P1566" s="16" t="b">
        <v>1</v>
      </c>
      <c r="Q1566" s="16">
        <v>0</v>
      </c>
      <c r="R1566" s="16" t="b">
        <v>0</v>
      </c>
      <c r="S1566" s="16">
        <v>101.000000000008</v>
      </c>
      <c r="T1566" s="16" t="s">
        <v>59</v>
      </c>
      <c r="U1566" s="18">
        <v>1661</v>
      </c>
      <c r="V1566" s="16">
        <v>2721</v>
      </c>
      <c r="W1566" s="22">
        <v>1.07</v>
      </c>
    </row>
    <row r="1567" spans="1:23" x14ac:dyDescent="0.3">
      <c r="A1567" s="15">
        <v>1565</v>
      </c>
      <c r="B1567" s="16" t="s">
        <v>56</v>
      </c>
      <c r="C1567" s="17" t="s">
        <v>138</v>
      </c>
      <c r="E1567" s="16">
        <f t="shared" si="309"/>
        <v>7998240518.2658758</v>
      </c>
      <c r="F1567" s="16">
        <v>5</v>
      </c>
      <c r="G1567" s="22">
        <f t="shared" si="312"/>
        <v>2.2133126516009634E+27</v>
      </c>
      <c r="H1567" s="22">
        <f t="shared" si="306"/>
        <v>13874596.486593554</v>
      </c>
      <c r="I1567" s="22">
        <f t="shared" si="308"/>
        <v>5.2927001788804964E+19</v>
      </c>
      <c r="J1567" s="16">
        <v>1</v>
      </c>
      <c r="K1567" s="16">
        <v>11</v>
      </c>
      <c r="L1567" s="16">
        <v>5</v>
      </c>
      <c r="M1567" s="16">
        <v>10000</v>
      </c>
      <c r="N1567" s="16">
        <v>10000</v>
      </c>
      <c r="O1567" s="16">
        <v>30</v>
      </c>
      <c r="P1567" s="16" t="b">
        <v>1</v>
      </c>
      <c r="Q1567" s="16">
        <v>0</v>
      </c>
      <c r="R1567" s="16" t="b">
        <v>0</v>
      </c>
      <c r="S1567" s="16">
        <v>101.000000000008</v>
      </c>
      <c r="T1567" s="16" t="s">
        <v>59</v>
      </c>
      <c r="U1567" s="18">
        <v>1662</v>
      </c>
      <c r="V1567" s="16">
        <v>2723</v>
      </c>
      <c r="W1567" s="22">
        <v>1.07</v>
      </c>
    </row>
    <row r="1568" spans="1:23" x14ac:dyDescent="0.3">
      <c r="A1568" s="19">
        <v>1566</v>
      </c>
      <c r="B1568" s="16" t="s">
        <v>56</v>
      </c>
      <c r="C1568" s="17" t="s">
        <v>138</v>
      </c>
      <c r="E1568" s="16">
        <f t="shared" si="309"/>
        <v>8014094310.4846392</v>
      </c>
      <c r="F1568" s="16">
        <v>5</v>
      </c>
      <c r="G1568" s="22">
        <f t="shared" si="312"/>
        <v>2.2254479750087138E+27</v>
      </c>
      <c r="H1568" s="22">
        <f t="shared" si="306"/>
        <v>13893461.47378104</v>
      </c>
      <c r="I1568" s="22">
        <f t="shared" si="308"/>
        <v>5.313295634225442E+19</v>
      </c>
      <c r="J1568" s="16">
        <v>1</v>
      </c>
      <c r="K1568" s="16">
        <v>11</v>
      </c>
      <c r="L1568" s="16">
        <v>5</v>
      </c>
      <c r="M1568" s="16">
        <v>10000</v>
      </c>
      <c r="N1568" s="16">
        <v>10000</v>
      </c>
      <c r="O1568" s="16">
        <v>30</v>
      </c>
      <c r="P1568" s="16" t="b">
        <v>1</v>
      </c>
      <c r="Q1568" s="16">
        <v>0</v>
      </c>
      <c r="R1568" s="16" t="b">
        <v>0</v>
      </c>
      <c r="S1568" s="16">
        <v>101.000000000008</v>
      </c>
      <c r="T1568" s="16" t="s">
        <v>59</v>
      </c>
      <c r="U1568" s="18">
        <v>1663</v>
      </c>
      <c r="V1568" s="16">
        <v>2725</v>
      </c>
      <c r="W1568" s="22">
        <v>1.07</v>
      </c>
    </row>
    <row r="1569" spans="1:23" x14ac:dyDescent="0.3">
      <c r="A1569" s="15">
        <v>1567</v>
      </c>
      <c r="B1569" s="16" t="s">
        <v>56</v>
      </c>
      <c r="C1569" s="17" t="s">
        <v>138</v>
      </c>
      <c r="E1569" s="16">
        <f t="shared" si="309"/>
        <v>8029969376.8390198</v>
      </c>
      <c r="F1569" s="16">
        <v>5</v>
      </c>
      <c r="G1569" s="22">
        <f t="shared" si="312"/>
        <v>2.2376420243635007E+27</v>
      </c>
      <c r="H1569" s="22">
        <f t="shared" si="306"/>
        <v>13912340.126277786</v>
      </c>
      <c r="I1569" s="22">
        <f t="shared" si="308"/>
        <v>5.3339580083300254E+19</v>
      </c>
      <c r="J1569" s="16">
        <v>1</v>
      </c>
      <c r="K1569" s="16">
        <v>11</v>
      </c>
      <c r="L1569" s="16">
        <v>5</v>
      </c>
      <c r="M1569" s="16">
        <v>10000</v>
      </c>
      <c r="N1569" s="16">
        <v>10000</v>
      </c>
      <c r="O1569" s="16">
        <v>30</v>
      </c>
      <c r="P1569" s="16" t="b">
        <v>1</v>
      </c>
      <c r="Q1569" s="16">
        <v>0</v>
      </c>
      <c r="R1569" s="16" t="b">
        <v>0</v>
      </c>
      <c r="S1569" s="16">
        <v>101.000000000008</v>
      </c>
      <c r="T1569" s="16" t="s">
        <v>59</v>
      </c>
      <c r="U1569" s="18">
        <v>1664</v>
      </c>
      <c r="V1569" s="16">
        <v>2727</v>
      </c>
      <c r="W1569" s="22">
        <v>1.07</v>
      </c>
    </row>
    <row r="1570" spans="1:23" x14ac:dyDescent="0.3">
      <c r="A1570" s="19">
        <v>1568</v>
      </c>
      <c r="B1570" s="16" t="s">
        <v>56</v>
      </c>
      <c r="C1570" s="17" t="s">
        <v>138</v>
      </c>
      <c r="E1570" s="16">
        <f t="shared" si="309"/>
        <v>8045865732.2730103</v>
      </c>
      <c r="F1570" s="16">
        <v>5</v>
      </c>
      <c r="G1570" s="22">
        <f t="shared" si="312"/>
        <v>2.2498950461063215E+27</v>
      </c>
      <c r="H1570" s="22">
        <f t="shared" si="306"/>
        <v>13931232.445305111</v>
      </c>
      <c r="I1570" s="22">
        <f t="shared" si="308"/>
        <v>5.3546874757134123E+19</v>
      </c>
      <c r="J1570" s="16">
        <v>1</v>
      </c>
      <c r="K1570" s="16">
        <v>11</v>
      </c>
      <c r="L1570" s="16">
        <v>5</v>
      </c>
      <c r="M1570" s="16">
        <v>10000</v>
      </c>
      <c r="N1570" s="16">
        <v>10000</v>
      </c>
      <c r="O1570" s="16">
        <v>30</v>
      </c>
      <c r="P1570" s="16" t="b">
        <v>1</v>
      </c>
      <c r="Q1570" s="16">
        <v>0</v>
      </c>
      <c r="R1570" s="16" t="b">
        <v>0</v>
      </c>
      <c r="S1570" s="16">
        <v>101.000000000008</v>
      </c>
      <c r="T1570" s="16" t="s">
        <v>59</v>
      </c>
      <c r="U1570" s="18">
        <v>1665</v>
      </c>
      <c r="V1570" s="16">
        <v>2729</v>
      </c>
      <c r="W1570" s="22">
        <v>1.07</v>
      </c>
    </row>
    <row r="1571" spans="1:23" x14ac:dyDescent="0.3">
      <c r="A1571" s="15">
        <v>1569</v>
      </c>
      <c r="B1571" s="16" t="s">
        <v>56</v>
      </c>
      <c r="C1571" s="17" t="s">
        <v>138</v>
      </c>
      <c r="E1571" s="12">
        <f t="shared" si="309"/>
        <v>8061783391.7315979</v>
      </c>
      <c r="F1571" s="16">
        <v>5</v>
      </c>
      <c r="G1571" s="22">
        <f t="shared" si="312"/>
        <v>2.2622072875541722E+27</v>
      </c>
      <c r="H1571" s="22">
        <f t="shared" si="306"/>
        <v>13950138.432083711</v>
      </c>
      <c r="I1571" s="22">
        <f t="shared" si="308"/>
        <v>5.3754842112381854E+19</v>
      </c>
      <c r="J1571" s="16">
        <v>1</v>
      </c>
      <c r="K1571" s="16">
        <v>11</v>
      </c>
      <c r="L1571" s="16">
        <v>5</v>
      </c>
      <c r="M1571" s="16">
        <v>10000</v>
      </c>
      <c r="N1571" s="16">
        <v>10000</v>
      </c>
      <c r="O1571" s="16">
        <v>30</v>
      </c>
      <c r="P1571" s="16" t="b">
        <v>1</v>
      </c>
      <c r="Q1571" s="16">
        <v>0</v>
      </c>
      <c r="R1571" s="16" t="b">
        <v>0</v>
      </c>
      <c r="S1571" s="16">
        <v>101.000000000008</v>
      </c>
      <c r="T1571" s="16" t="s">
        <v>59</v>
      </c>
      <c r="U1571" s="18">
        <v>1666</v>
      </c>
      <c r="V1571" s="16">
        <v>2731</v>
      </c>
      <c r="W1571" s="22">
        <v>1.07</v>
      </c>
    </row>
    <row r="1572" spans="1:23" x14ac:dyDescent="0.3">
      <c r="A1572" s="19">
        <v>1570</v>
      </c>
      <c r="B1572" s="16" t="s">
        <v>56</v>
      </c>
      <c r="C1572" s="17" t="s">
        <v>138</v>
      </c>
      <c r="E1572" s="16">
        <f t="shared" si="309"/>
        <v>8077722370.1606388</v>
      </c>
      <c r="F1572" s="16">
        <v>5</v>
      </c>
      <c r="G1572" s="22">
        <f>A1572^8.57+A1572^4+100*A1572+100</f>
        <v>2.448274003583225E+27</v>
      </c>
      <c r="H1572" s="22">
        <f t="shared" si="306"/>
        <v>13969058.087833606</v>
      </c>
      <c r="I1572" s="22">
        <f t="shared" si="308"/>
        <v>5.3963483901107585E+19</v>
      </c>
      <c r="J1572" s="16">
        <v>1</v>
      </c>
      <c r="K1572" s="16">
        <v>11</v>
      </c>
      <c r="L1572" s="16">
        <v>5</v>
      </c>
      <c r="M1572" s="16">
        <v>10000</v>
      </c>
      <c r="N1572" s="16">
        <v>10000</v>
      </c>
      <c r="O1572" s="16">
        <v>30</v>
      </c>
      <c r="P1572" s="16" t="b">
        <v>1</v>
      </c>
      <c r="Q1572" s="16">
        <v>0</v>
      </c>
      <c r="R1572" s="16" t="b">
        <v>0</v>
      </c>
      <c r="S1572" s="16">
        <v>101.000000000008</v>
      </c>
      <c r="T1572" s="16" t="s">
        <v>59</v>
      </c>
      <c r="U1572" s="18">
        <v>1667</v>
      </c>
      <c r="V1572" s="16">
        <v>2733</v>
      </c>
      <c r="W1572" s="22">
        <v>1.07</v>
      </c>
    </row>
    <row r="1573" spans="1:23" x14ac:dyDescent="0.3">
      <c r="A1573" s="15">
        <v>1571</v>
      </c>
      <c r="B1573" s="16" t="s">
        <v>56</v>
      </c>
      <c r="C1573" s="17" t="s">
        <v>138</v>
      </c>
      <c r="E1573" s="12">
        <f t="shared" si="309"/>
        <v>8093682682.5070257</v>
      </c>
      <c r="F1573" s="16">
        <v>5</v>
      </c>
      <c r="G1573" s="22">
        <f t="shared" ref="G1573:G1581" si="313">A1573^8.57+A1573^4+100*A1573+100</f>
        <v>2.4616704125783551E+27</v>
      </c>
      <c r="H1573" s="22">
        <f t="shared" si="306"/>
        <v>13987991.41377409</v>
      </c>
      <c r="I1573" s="22">
        <f t="shared" si="308"/>
        <v>5.4172801878817915E+19</v>
      </c>
      <c r="J1573" s="16">
        <v>1</v>
      </c>
      <c r="K1573" s="16">
        <v>11</v>
      </c>
      <c r="L1573" s="16">
        <v>5</v>
      </c>
      <c r="M1573" s="16">
        <v>10000</v>
      </c>
      <c r="N1573" s="16">
        <v>10000</v>
      </c>
      <c r="O1573" s="16">
        <v>30</v>
      </c>
      <c r="P1573" s="16" t="b">
        <v>1</v>
      </c>
      <c r="Q1573" s="16">
        <v>0</v>
      </c>
      <c r="R1573" s="16" t="b">
        <v>0</v>
      </c>
      <c r="S1573" s="16">
        <v>101.000000000008</v>
      </c>
      <c r="T1573" s="16" t="s">
        <v>59</v>
      </c>
      <c r="U1573" s="18">
        <v>1668</v>
      </c>
      <c r="V1573" s="16">
        <v>2735</v>
      </c>
      <c r="W1573" s="22">
        <v>1.07</v>
      </c>
    </row>
    <row r="1574" spans="1:23" x14ac:dyDescent="0.3">
      <c r="A1574" s="19">
        <v>1572</v>
      </c>
      <c r="B1574" s="16" t="s">
        <v>56</v>
      </c>
      <c r="C1574" s="17" t="s">
        <v>138</v>
      </c>
      <c r="E1574" s="16">
        <f t="shared" si="309"/>
        <v>8109664343.718564</v>
      </c>
      <c r="F1574" s="16">
        <v>5</v>
      </c>
      <c r="G1574" s="22">
        <f t="shared" si="313"/>
        <v>2.4751315290962547E+27</v>
      </c>
      <c r="H1574" s="22">
        <f t="shared" si="306"/>
        <v>14006938.411123835</v>
      </c>
      <c r="I1574" s="22">
        <f t="shared" si="308"/>
        <v>5.4382797804466291E+19</v>
      </c>
      <c r="J1574" s="16">
        <v>1</v>
      </c>
      <c r="K1574" s="16">
        <v>11</v>
      </c>
      <c r="L1574" s="16">
        <v>5</v>
      </c>
      <c r="M1574" s="16">
        <v>10000</v>
      </c>
      <c r="N1574" s="16">
        <v>10000</v>
      </c>
      <c r="O1574" s="16">
        <v>30</v>
      </c>
      <c r="P1574" s="16" t="b">
        <v>1</v>
      </c>
      <c r="Q1574" s="16">
        <v>0</v>
      </c>
      <c r="R1574" s="16" t="b">
        <v>0</v>
      </c>
      <c r="S1574" s="16">
        <v>101.000000000008</v>
      </c>
      <c r="T1574" s="16" t="s">
        <v>59</v>
      </c>
      <c r="U1574" s="18">
        <v>1669</v>
      </c>
      <c r="V1574" s="16">
        <v>2737</v>
      </c>
      <c r="W1574" s="22">
        <v>1.07</v>
      </c>
    </row>
    <row r="1575" spans="1:23" x14ac:dyDescent="0.3">
      <c r="A1575" s="15">
        <v>1573</v>
      </c>
      <c r="B1575" s="16" t="s">
        <v>56</v>
      </c>
      <c r="C1575" s="17" t="s">
        <v>138</v>
      </c>
      <c r="E1575" s="16">
        <f t="shared" si="309"/>
        <v>8125667368.7439699</v>
      </c>
      <c r="F1575" s="16">
        <v>5</v>
      </c>
      <c r="G1575" s="22">
        <f t="shared" si="313"/>
        <v>2.4886576242270616E+27</v>
      </c>
      <c r="H1575" s="22">
        <f t="shared" si="306"/>
        <v>14025899.081100859</v>
      </c>
      <c r="I1575" s="22">
        <f t="shared" si="308"/>
        <v>5.4593473440458809E+19</v>
      </c>
      <c r="J1575" s="16">
        <v>1</v>
      </c>
      <c r="K1575" s="16">
        <v>11</v>
      </c>
      <c r="L1575" s="16">
        <v>5</v>
      </c>
      <c r="M1575" s="16">
        <v>10000</v>
      </c>
      <c r="N1575" s="16">
        <v>10000</v>
      </c>
      <c r="O1575" s="16">
        <v>30</v>
      </c>
      <c r="P1575" s="16" t="b">
        <v>1</v>
      </c>
      <c r="Q1575" s="16">
        <v>0</v>
      </c>
      <c r="R1575" s="16" t="b">
        <v>0</v>
      </c>
      <c r="S1575" s="16">
        <v>101.000000000008</v>
      </c>
      <c r="T1575" s="16" t="s">
        <v>59</v>
      </c>
      <c r="U1575" s="18">
        <v>1670</v>
      </c>
      <c r="V1575" s="16">
        <v>2739</v>
      </c>
      <c r="W1575" s="22">
        <v>1.07</v>
      </c>
    </row>
    <row r="1576" spans="1:23" x14ac:dyDescent="0.3">
      <c r="A1576" s="19">
        <v>1574</v>
      </c>
      <c r="B1576" s="16" t="s">
        <v>56</v>
      </c>
      <c r="C1576" s="17" t="s">
        <v>138</v>
      </c>
      <c r="E1576" s="16">
        <f t="shared" si="309"/>
        <v>8141691772.5329771</v>
      </c>
      <c r="F1576" s="16">
        <v>5</v>
      </c>
      <c r="G1576" s="22">
        <f t="shared" si="313"/>
        <v>2.502248970023213E+27</v>
      </c>
      <c r="H1576" s="22">
        <f t="shared" si="306"/>
        <v>14044873.424922459</v>
      </c>
      <c r="I1576" s="22">
        <f t="shared" si="308"/>
        <v>5.4804830552657887E+19</v>
      </c>
      <c r="J1576" s="16">
        <v>1</v>
      </c>
      <c r="K1576" s="16">
        <v>11</v>
      </c>
      <c r="L1576" s="16">
        <v>5</v>
      </c>
      <c r="M1576" s="16">
        <v>10000</v>
      </c>
      <c r="N1576" s="16">
        <v>10000</v>
      </c>
      <c r="O1576" s="16">
        <v>30</v>
      </c>
      <c r="P1576" s="16" t="b">
        <v>1</v>
      </c>
      <c r="Q1576" s="16">
        <v>0</v>
      </c>
      <c r="R1576" s="16" t="b">
        <v>0</v>
      </c>
      <c r="S1576" s="16">
        <v>101.000000000008</v>
      </c>
      <c r="T1576" s="16" t="s">
        <v>59</v>
      </c>
      <c r="U1576" s="18">
        <v>1671</v>
      </c>
      <c r="V1576" s="16">
        <v>2741</v>
      </c>
      <c r="W1576" s="22">
        <v>1.07</v>
      </c>
    </row>
    <row r="1577" spans="1:23" x14ac:dyDescent="0.3">
      <c r="A1577" s="15">
        <v>1575</v>
      </c>
      <c r="B1577" s="16" t="s">
        <v>56</v>
      </c>
      <c r="C1577" s="17" t="s">
        <v>138</v>
      </c>
      <c r="E1577" s="16">
        <f t="shared" si="309"/>
        <v>8157737570.0362711</v>
      </c>
      <c r="F1577" s="16">
        <v>5</v>
      </c>
      <c r="G1577" s="22">
        <f t="shared" si="313"/>
        <v>2.5159058395021389E+27</v>
      </c>
      <c r="H1577" s="22">
        <f t="shared" si="306"/>
        <v>14063861.44380533</v>
      </c>
      <c r="I1577" s="22">
        <f t="shared" si="308"/>
        <v>5.5016870910386823E+19</v>
      </c>
      <c r="J1577" s="16">
        <v>1</v>
      </c>
      <c r="K1577" s="16">
        <v>11</v>
      </c>
      <c r="L1577" s="16">
        <v>5</v>
      </c>
      <c r="M1577" s="16">
        <v>10000</v>
      </c>
      <c r="N1577" s="16">
        <v>10000</v>
      </c>
      <c r="O1577" s="16">
        <v>30</v>
      </c>
      <c r="P1577" s="16" t="b">
        <v>1</v>
      </c>
      <c r="Q1577" s="16">
        <v>0</v>
      </c>
      <c r="R1577" s="16" t="b">
        <v>0</v>
      </c>
      <c r="S1577" s="16">
        <v>101.000000000008</v>
      </c>
      <c r="T1577" s="16" t="s">
        <v>59</v>
      </c>
      <c r="U1577" s="18">
        <v>1672</v>
      </c>
      <c r="V1577" s="16">
        <v>2743</v>
      </c>
      <c r="W1577" s="22">
        <v>1.07</v>
      </c>
    </row>
    <row r="1578" spans="1:23" x14ac:dyDescent="0.3">
      <c r="A1578" s="19">
        <v>1576</v>
      </c>
      <c r="B1578" s="16" t="s">
        <v>56</v>
      </c>
      <c r="C1578" s="17" t="s">
        <v>138</v>
      </c>
      <c r="E1578" s="16">
        <f t="shared" si="309"/>
        <v>8173804776.2054024</v>
      </c>
      <c r="F1578" s="16">
        <v>5</v>
      </c>
      <c r="G1578" s="22">
        <f t="shared" si="313"/>
        <v>2.5296285066491588E+27</v>
      </c>
      <c r="H1578" s="22">
        <f t="shared" si="306"/>
        <v>14082863.138965469</v>
      </c>
      <c r="I1578" s="22">
        <f t="shared" si="308"/>
        <v>5.5229596286434279E+19</v>
      </c>
      <c r="J1578" s="16">
        <v>1</v>
      </c>
      <c r="K1578" s="16">
        <v>11</v>
      </c>
      <c r="L1578" s="16">
        <v>5</v>
      </c>
      <c r="M1578" s="16">
        <v>10000</v>
      </c>
      <c r="N1578" s="16">
        <v>10000</v>
      </c>
      <c r="O1578" s="16">
        <v>30</v>
      </c>
      <c r="P1578" s="16" t="b">
        <v>1</v>
      </c>
      <c r="Q1578" s="16">
        <v>0</v>
      </c>
      <c r="R1578" s="16" t="b">
        <v>0</v>
      </c>
      <c r="S1578" s="16">
        <v>101.000000000008</v>
      </c>
      <c r="T1578" s="16" t="s">
        <v>59</v>
      </c>
      <c r="U1578" s="18">
        <v>1673</v>
      </c>
      <c r="V1578" s="16">
        <v>2745</v>
      </c>
      <c r="W1578" s="22">
        <v>1.07</v>
      </c>
    </row>
    <row r="1579" spans="1:23" x14ac:dyDescent="0.3">
      <c r="A1579" s="15">
        <v>1577</v>
      </c>
      <c r="B1579" s="16" t="s">
        <v>56</v>
      </c>
      <c r="C1579" s="17" t="s">
        <v>138</v>
      </c>
      <c r="E1579" s="12">
        <f t="shared" si="309"/>
        <v>8189893405.9929819</v>
      </c>
      <c r="F1579" s="16">
        <v>5</v>
      </c>
      <c r="G1579" s="22">
        <f t="shared" si="313"/>
        <v>2.5434172464202229E+27</v>
      </c>
      <c r="H1579" s="22">
        <f t="shared" si="306"/>
        <v>14101878.511618176</v>
      </c>
      <c r="I1579" s="22">
        <f t="shared" si="308"/>
        <v>5.5443008457059615E+19</v>
      </c>
      <c r="J1579" s="16">
        <v>1</v>
      </c>
      <c r="K1579" s="16">
        <v>11</v>
      </c>
      <c r="L1579" s="16">
        <v>5</v>
      </c>
      <c r="M1579" s="16">
        <v>10000</v>
      </c>
      <c r="N1579" s="16">
        <v>10000</v>
      </c>
      <c r="O1579" s="16">
        <v>30</v>
      </c>
      <c r="P1579" s="16" t="b">
        <v>1</v>
      </c>
      <c r="Q1579" s="16">
        <v>0</v>
      </c>
      <c r="R1579" s="16" t="b">
        <v>0</v>
      </c>
      <c r="S1579" s="16">
        <v>101.000000000008</v>
      </c>
      <c r="T1579" s="16" t="s">
        <v>59</v>
      </c>
      <c r="U1579" s="18">
        <v>1674</v>
      </c>
      <c r="V1579" s="16">
        <v>2747</v>
      </c>
      <c r="W1579" s="22">
        <v>1.07</v>
      </c>
    </row>
    <row r="1580" spans="1:23" x14ac:dyDescent="0.3">
      <c r="A1580" s="19">
        <v>1578</v>
      </c>
      <c r="B1580" s="16" t="s">
        <v>56</v>
      </c>
      <c r="C1580" s="17" t="s">
        <v>138</v>
      </c>
      <c r="E1580" s="16">
        <f t="shared" si="309"/>
        <v>8206003474.3524981</v>
      </c>
      <c r="F1580" s="16">
        <v>5</v>
      </c>
      <c r="G1580" s="22">
        <f t="shared" si="313"/>
        <v>2.5572723347448035E+27</v>
      </c>
      <c r="H1580" s="22">
        <f t="shared" si="306"/>
        <v>14120907.56297816</v>
      </c>
      <c r="I1580" s="22">
        <f t="shared" si="308"/>
        <v>5.5657109201995891E+19</v>
      </c>
      <c r="J1580" s="16">
        <v>1</v>
      </c>
      <c r="K1580" s="16">
        <v>11</v>
      </c>
      <c r="L1580" s="16">
        <v>5</v>
      </c>
      <c r="M1580" s="16">
        <v>10000</v>
      </c>
      <c r="N1580" s="16">
        <v>10000</v>
      </c>
      <c r="O1580" s="16">
        <v>30</v>
      </c>
      <c r="P1580" s="16" t="b">
        <v>1</v>
      </c>
      <c r="Q1580" s="16">
        <v>0</v>
      </c>
      <c r="R1580" s="16" t="b">
        <v>0</v>
      </c>
      <c r="S1580" s="16">
        <v>101.000000000008</v>
      </c>
      <c r="T1580" s="16" t="s">
        <v>59</v>
      </c>
      <c r="U1580" s="18">
        <v>1675</v>
      </c>
      <c r="V1580" s="16">
        <v>2749</v>
      </c>
      <c r="W1580" s="22">
        <v>1.07</v>
      </c>
    </row>
    <row r="1581" spans="1:23" x14ac:dyDescent="0.3">
      <c r="A1581" s="15">
        <v>1579</v>
      </c>
      <c r="B1581" s="16" t="s">
        <v>56</v>
      </c>
      <c r="C1581" s="17" t="s">
        <v>138</v>
      </c>
      <c r="E1581" s="12">
        <f t="shared" si="309"/>
        <v>8222134996.2384043</v>
      </c>
      <c r="F1581" s="16">
        <v>5</v>
      </c>
      <c r="G1581" s="22">
        <f t="shared" si="313"/>
        <v>2.5711940485287055E+27</v>
      </c>
      <c r="H1581" s="22">
        <f t="shared" si="306"/>
        <v>14139950.294259449</v>
      </c>
      <c r="I1581" s="22">
        <f t="shared" si="308"/>
        <v>5.5871900304457507E+19</v>
      </c>
      <c r="J1581" s="16">
        <v>1</v>
      </c>
      <c r="K1581" s="16">
        <v>11</v>
      </c>
      <c r="L1581" s="16">
        <v>5</v>
      </c>
      <c r="M1581" s="16">
        <v>10000</v>
      </c>
      <c r="N1581" s="16">
        <v>10000</v>
      </c>
      <c r="O1581" s="16">
        <v>30</v>
      </c>
      <c r="P1581" s="16" t="b">
        <v>1</v>
      </c>
      <c r="Q1581" s="16">
        <v>0</v>
      </c>
      <c r="R1581" s="16" t="b">
        <v>0</v>
      </c>
      <c r="S1581" s="16">
        <v>101.000000000008</v>
      </c>
      <c r="T1581" s="16" t="s">
        <v>59</v>
      </c>
      <c r="U1581" s="18">
        <v>1676</v>
      </c>
      <c r="V1581" s="16">
        <v>2751</v>
      </c>
      <c r="W1581" s="22">
        <v>1.07</v>
      </c>
    </row>
    <row r="1582" spans="1:23" x14ac:dyDescent="0.3">
      <c r="A1582" s="19">
        <v>1580</v>
      </c>
      <c r="B1582" s="16" t="s">
        <v>56</v>
      </c>
      <c r="C1582" s="17" t="s">
        <v>138</v>
      </c>
      <c r="E1582" s="16">
        <f t="shared" si="309"/>
        <v>8238287986.6061115</v>
      </c>
      <c r="F1582" s="16">
        <v>5</v>
      </c>
      <c r="G1582" s="22">
        <f>A1582^8.58+A1582^4+100*A1582+100</f>
        <v>2.7827731610077331E+27</v>
      </c>
      <c r="H1582" s="22">
        <f t="shared" si="306"/>
        <v>14159006.706675392</v>
      </c>
      <c r="I1582" s="22">
        <f t="shared" si="308"/>
        <v>5.6087383551140463E+19</v>
      </c>
      <c r="J1582" s="16">
        <v>1</v>
      </c>
      <c r="K1582" s="16">
        <v>11</v>
      </c>
      <c r="L1582" s="16">
        <v>5</v>
      </c>
      <c r="M1582" s="16">
        <v>10000</v>
      </c>
      <c r="N1582" s="16">
        <v>10000</v>
      </c>
      <c r="O1582" s="16">
        <v>30</v>
      </c>
      <c r="P1582" s="16" t="b">
        <v>1</v>
      </c>
      <c r="Q1582" s="16">
        <v>0</v>
      </c>
      <c r="R1582" s="16" t="b">
        <v>0</v>
      </c>
      <c r="S1582" s="16">
        <v>101.000000000008</v>
      </c>
      <c r="T1582" s="16" t="s">
        <v>59</v>
      </c>
      <c r="U1582" s="18">
        <v>1677</v>
      </c>
      <c r="V1582" s="16">
        <v>2753</v>
      </c>
      <c r="W1582" s="22">
        <v>1.07</v>
      </c>
    </row>
    <row r="1583" spans="1:23" x14ac:dyDescent="0.3">
      <c r="A1583" s="15">
        <v>1581</v>
      </c>
      <c r="B1583" s="16" t="s">
        <v>56</v>
      </c>
      <c r="C1583" s="17" t="s">
        <v>138</v>
      </c>
      <c r="E1583" s="16">
        <f t="shared" si="309"/>
        <v>8254462460.4119835</v>
      </c>
      <c r="F1583" s="16">
        <v>5</v>
      </c>
      <c r="G1583" s="22">
        <f t="shared" ref="G1583:G1591" si="314">A1583^8.58+A1583^4+100*A1583+100</f>
        <v>2.7979209748929432E+27</v>
      </c>
      <c r="H1583" s="22">
        <f t="shared" si="306"/>
        <v>14178076.801438637</v>
      </c>
      <c r="I1583" s="22">
        <f t="shared" si="308"/>
        <v>5.6303560732230812E+19</v>
      </c>
      <c r="J1583" s="16">
        <v>1</v>
      </c>
      <c r="K1583" s="16">
        <v>11</v>
      </c>
      <c r="L1583" s="16">
        <v>5</v>
      </c>
      <c r="M1583" s="16">
        <v>10000</v>
      </c>
      <c r="N1583" s="16">
        <v>10000</v>
      </c>
      <c r="O1583" s="16">
        <v>30</v>
      </c>
      <c r="P1583" s="16" t="b">
        <v>1</v>
      </c>
      <c r="Q1583" s="16">
        <v>0</v>
      </c>
      <c r="R1583" s="16" t="b">
        <v>0</v>
      </c>
      <c r="S1583" s="16">
        <v>101.000000000008</v>
      </c>
      <c r="T1583" s="16" t="s">
        <v>59</v>
      </c>
      <c r="U1583" s="18">
        <v>1678</v>
      </c>
      <c r="V1583" s="16">
        <v>2755</v>
      </c>
      <c r="W1583" s="22">
        <v>1.07</v>
      </c>
    </row>
    <row r="1584" spans="1:23" x14ac:dyDescent="0.3">
      <c r="A1584" s="19">
        <v>1582</v>
      </c>
      <c r="B1584" s="16" t="s">
        <v>56</v>
      </c>
      <c r="C1584" s="17" t="s">
        <v>138</v>
      </c>
      <c r="E1584" s="16">
        <f t="shared" si="309"/>
        <v>8270658432.6132479</v>
      </c>
      <c r="F1584" s="16">
        <v>5</v>
      </c>
      <c r="G1584" s="22">
        <f t="shared" si="314"/>
        <v>2.8131415883339164E+27</v>
      </c>
      <c r="H1584" s="22">
        <f t="shared" si="306"/>
        <v>14197160.579761224</v>
      </c>
      <c r="I1584" s="22">
        <f t="shared" si="308"/>
        <v>5.65204336414073E+19</v>
      </c>
      <c r="J1584" s="16">
        <v>1</v>
      </c>
      <c r="K1584" s="16">
        <v>11</v>
      </c>
      <c r="L1584" s="16">
        <v>5</v>
      </c>
      <c r="M1584" s="16">
        <v>10000</v>
      </c>
      <c r="N1584" s="16">
        <v>10000</v>
      </c>
      <c r="O1584" s="16">
        <v>30</v>
      </c>
      <c r="P1584" s="16" t="b">
        <v>1</v>
      </c>
      <c r="Q1584" s="16">
        <v>0</v>
      </c>
      <c r="R1584" s="16" t="b">
        <v>0</v>
      </c>
      <c r="S1584" s="16">
        <v>101.000000000008</v>
      </c>
      <c r="T1584" s="16" t="s">
        <v>59</v>
      </c>
      <c r="U1584" s="18">
        <v>1679</v>
      </c>
      <c r="V1584" s="16">
        <v>2757</v>
      </c>
      <c r="W1584" s="22">
        <v>1.07</v>
      </c>
    </row>
    <row r="1585" spans="1:23" x14ac:dyDescent="0.3">
      <c r="A1585" s="15">
        <v>1583</v>
      </c>
      <c r="B1585" s="16" t="s">
        <v>56</v>
      </c>
      <c r="C1585" s="17" t="s">
        <v>138</v>
      </c>
      <c r="E1585" s="16">
        <f t="shared" si="309"/>
        <v>8286875918.1682501</v>
      </c>
      <c r="F1585" s="16">
        <v>5</v>
      </c>
      <c r="G1585" s="22">
        <f t="shared" si="314"/>
        <v>2.8284353048519323E+27</v>
      </c>
      <c r="H1585" s="22">
        <f t="shared" si="306"/>
        <v>14216258.042854555</v>
      </c>
      <c r="I1585" s="22">
        <f t="shared" si="308"/>
        <v>5.6738004075846705E+19</v>
      </c>
      <c r="J1585" s="16">
        <v>1</v>
      </c>
      <c r="K1585" s="16">
        <v>11</v>
      </c>
      <c r="L1585" s="16">
        <v>5</v>
      </c>
      <c r="M1585" s="16">
        <v>10000</v>
      </c>
      <c r="N1585" s="16">
        <v>10000</v>
      </c>
      <c r="O1585" s="16">
        <v>30</v>
      </c>
      <c r="P1585" s="16" t="b">
        <v>1</v>
      </c>
      <c r="Q1585" s="16">
        <v>0</v>
      </c>
      <c r="R1585" s="16" t="b">
        <v>0</v>
      </c>
      <c r="S1585" s="16">
        <v>101.000000000008</v>
      </c>
      <c r="T1585" s="16" t="s">
        <v>59</v>
      </c>
      <c r="U1585" s="18">
        <v>1680</v>
      </c>
      <c r="V1585" s="16">
        <v>2759</v>
      </c>
      <c r="W1585" s="22">
        <v>1.07</v>
      </c>
    </row>
    <row r="1586" spans="1:23" x14ac:dyDescent="0.3">
      <c r="A1586" s="19">
        <v>1584</v>
      </c>
      <c r="B1586" s="16" t="s">
        <v>56</v>
      </c>
      <c r="C1586" s="17" t="s">
        <v>138</v>
      </c>
      <c r="E1586" s="16">
        <f t="shared" si="309"/>
        <v>8303114932.0361023</v>
      </c>
      <c r="F1586" s="16">
        <v>5</v>
      </c>
      <c r="G1586" s="22">
        <f t="shared" si="314"/>
        <v>2.8438024290405885E+27</v>
      </c>
      <c r="H1586" s="22">
        <f t="shared" si="306"/>
        <v>14235369.191929325</v>
      </c>
      <c r="I1586" s="22">
        <f t="shared" si="308"/>
        <v>5.6956273836227191E+19</v>
      </c>
      <c r="J1586" s="16">
        <v>1</v>
      </c>
      <c r="K1586" s="16">
        <v>11</v>
      </c>
      <c r="L1586" s="16">
        <v>5</v>
      </c>
      <c r="M1586" s="16">
        <v>10000</v>
      </c>
      <c r="N1586" s="16">
        <v>10000</v>
      </c>
      <c r="O1586" s="16">
        <v>30</v>
      </c>
      <c r="P1586" s="16" t="b">
        <v>1</v>
      </c>
      <c r="Q1586" s="16">
        <v>0</v>
      </c>
      <c r="R1586" s="16" t="b">
        <v>0</v>
      </c>
      <c r="S1586" s="16">
        <v>101.000000000008</v>
      </c>
      <c r="T1586" s="16" t="s">
        <v>59</v>
      </c>
      <c r="U1586" s="18">
        <v>1681</v>
      </c>
      <c r="V1586" s="16">
        <v>2761</v>
      </c>
      <c r="W1586" s="22">
        <v>1.07</v>
      </c>
    </row>
    <row r="1587" spans="1:23" x14ac:dyDescent="0.3">
      <c r="A1587" s="15">
        <v>1585</v>
      </c>
      <c r="B1587" s="16" t="s">
        <v>56</v>
      </c>
      <c r="C1587" s="17" t="s">
        <v>138</v>
      </c>
      <c r="E1587" s="12">
        <f t="shared" si="309"/>
        <v>8319375489.1769705</v>
      </c>
      <c r="F1587" s="16">
        <v>5</v>
      </c>
      <c r="G1587" s="22">
        <f t="shared" si="314"/>
        <v>2.8592432665691932E+27</v>
      </c>
      <c r="H1587" s="22">
        <f t="shared" si="306"/>
        <v>14254494.028195577</v>
      </c>
      <c r="I1587" s="22">
        <f t="shared" si="308"/>
        <v>5.7175244726735315E+19</v>
      </c>
      <c r="J1587" s="16">
        <v>1</v>
      </c>
      <c r="K1587" s="16">
        <v>11</v>
      </c>
      <c r="L1587" s="16">
        <v>5</v>
      </c>
      <c r="M1587" s="16">
        <v>10000</v>
      </c>
      <c r="N1587" s="16">
        <v>10000</v>
      </c>
      <c r="O1587" s="16">
        <v>30</v>
      </c>
      <c r="P1587" s="16" t="b">
        <v>1</v>
      </c>
      <c r="Q1587" s="16">
        <v>0</v>
      </c>
      <c r="R1587" s="16" t="b">
        <v>0</v>
      </c>
      <c r="S1587" s="16">
        <v>101.000000000008</v>
      </c>
      <c r="T1587" s="16" t="s">
        <v>59</v>
      </c>
      <c r="U1587" s="18">
        <v>1682</v>
      </c>
      <c r="V1587" s="16">
        <v>2763</v>
      </c>
      <c r="W1587" s="22">
        <v>1.07</v>
      </c>
    </row>
    <row r="1588" spans="1:23" x14ac:dyDescent="0.3">
      <c r="A1588" s="19">
        <v>1586</v>
      </c>
      <c r="B1588" s="16" t="s">
        <v>56</v>
      </c>
      <c r="C1588" s="17" t="s">
        <v>138</v>
      </c>
      <c r="E1588" s="16">
        <f t="shared" si="309"/>
        <v>8335657604.5519266</v>
      </c>
      <c r="F1588" s="16">
        <v>5</v>
      </c>
      <c r="G1588" s="22">
        <f t="shared" si="314"/>
        <v>2.8747581241856568E+27</v>
      </c>
      <c r="H1588" s="22">
        <f t="shared" si="306"/>
        <v>14273632.552862719</v>
      </c>
      <c r="I1588" s="22">
        <f t="shared" si="308"/>
        <v>5.7394918555067793E+19</v>
      </c>
      <c r="J1588" s="16">
        <v>1</v>
      </c>
      <c r="K1588" s="16">
        <v>11</v>
      </c>
      <c r="L1588" s="16">
        <v>5</v>
      </c>
      <c r="M1588" s="16">
        <v>10000</v>
      </c>
      <c r="N1588" s="16">
        <v>10000</v>
      </c>
      <c r="O1588" s="16">
        <v>30</v>
      </c>
      <c r="P1588" s="16" t="b">
        <v>1</v>
      </c>
      <c r="Q1588" s="16">
        <v>0</v>
      </c>
      <c r="R1588" s="16" t="b">
        <v>0</v>
      </c>
      <c r="S1588" s="16">
        <v>101.000000000008</v>
      </c>
      <c r="T1588" s="16" t="s">
        <v>59</v>
      </c>
      <c r="U1588" s="18">
        <v>1683</v>
      </c>
      <c r="V1588" s="16">
        <v>2765</v>
      </c>
      <c r="W1588" s="22">
        <v>1.07</v>
      </c>
    </row>
    <row r="1589" spans="1:23" x14ac:dyDescent="0.3">
      <c r="A1589" s="15">
        <v>1587</v>
      </c>
      <c r="B1589" s="16" t="s">
        <v>56</v>
      </c>
      <c r="C1589" s="17" t="s">
        <v>138</v>
      </c>
      <c r="E1589" s="12">
        <f t="shared" si="309"/>
        <v>8351961293.1230021</v>
      </c>
      <c r="F1589" s="16">
        <v>5</v>
      </c>
      <c r="G1589" s="22">
        <f t="shared" si="314"/>
        <v>2.8903473097197605E+27</v>
      </c>
      <c r="H1589" s="22">
        <f t="shared" si="306"/>
        <v>14292784.767139543</v>
      </c>
      <c r="I1589" s="22">
        <f t="shared" si="308"/>
        <v>5.7615297132438921E+19</v>
      </c>
      <c r="J1589" s="16">
        <v>1</v>
      </c>
      <c r="K1589" s="16">
        <v>11</v>
      </c>
      <c r="L1589" s="16">
        <v>5</v>
      </c>
      <c r="M1589" s="16">
        <v>10000</v>
      </c>
      <c r="N1589" s="16">
        <v>10000</v>
      </c>
      <c r="O1589" s="16">
        <v>30</v>
      </c>
      <c r="P1589" s="16" t="b">
        <v>1</v>
      </c>
      <c r="Q1589" s="16">
        <v>0</v>
      </c>
      <c r="R1589" s="16" t="b">
        <v>0</v>
      </c>
      <c r="S1589" s="16">
        <v>101.000000000008</v>
      </c>
      <c r="T1589" s="16" t="s">
        <v>59</v>
      </c>
      <c r="U1589" s="18">
        <v>1684</v>
      </c>
      <c r="V1589" s="16">
        <v>2767</v>
      </c>
      <c r="W1589" s="22">
        <v>1.07</v>
      </c>
    </row>
    <row r="1590" spans="1:23" x14ac:dyDescent="0.3">
      <c r="A1590" s="19">
        <v>1588</v>
      </c>
      <c r="B1590" s="16" t="s">
        <v>56</v>
      </c>
      <c r="C1590" s="17" t="s">
        <v>138</v>
      </c>
      <c r="E1590" s="16">
        <f t="shared" si="309"/>
        <v>8368286569.8531237</v>
      </c>
      <c r="F1590" s="16">
        <v>5</v>
      </c>
      <c r="G1590" s="22">
        <f t="shared" si="314"/>
        <v>2.906011132086167E+27</v>
      </c>
      <c r="H1590" s="22">
        <f t="shared" si="306"/>
        <v>14311950.672234042</v>
      </c>
      <c r="I1590" s="22">
        <f t="shared" si="308"/>
        <v>5.7836382273581515E+19</v>
      </c>
      <c r="J1590" s="16">
        <v>1</v>
      </c>
      <c r="K1590" s="16">
        <v>11</v>
      </c>
      <c r="L1590" s="16">
        <v>5</v>
      </c>
      <c r="M1590" s="16">
        <v>10000</v>
      </c>
      <c r="N1590" s="16">
        <v>10000</v>
      </c>
      <c r="O1590" s="16">
        <v>30</v>
      </c>
      <c r="P1590" s="16" t="b">
        <v>1</v>
      </c>
      <c r="Q1590" s="16">
        <v>0</v>
      </c>
      <c r="R1590" s="16" t="b">
        <v>0</v>
      </c>
      <c r="S1590" s="16">
        <v>101.000000000008</v>
      </c>
      <c r="T1590" s="16" t="s">
        <v>59</v>
      </c>
      <c r="U1590" s="18">
        <v>1685</v>
      </c>
      <c r="V1590" s="16">
        <v>2769</v>
      </c>
      <c r="W1590" s="22">
        <v>1.07</v>
      </c>
    </row>
    <row r="1591" spans="1:23" x14ac:dyDescent="0.3">
      <c r="A1591" s="15">
        <v>1589</v>
      </c>
      <c r="B1591" s="16" t="s">
        <v>56</v>
      </c>
      <c r="C1591" s="17" t="s">
        <v>138</v>
      </c>
      <c r="E1591" s="16">
        <f t="shared" si="309"/>
        <v>8384633449.7062626</v>
      </c>
      <c r="F1591" s="16">
        <v>5</v>
      </c>
      <c r="G1591" s="22">
        <f t="shared" si="314"/>
        <v>2.9217499012877014E+27</v>
      </c>
      <c r="H1591" s="22">
        <f t="shared" si="306"/>
        <v>14331130.269353718</v>
      </c>
      <c r="I1591" s="22">
        <f t="shared" si="308"/>
        <v>5.8058175796757176E+19</v>
      </c>
      <c r="J1591" s="16">
        <v>1</v>
      </c>
      <c r="K1591" s="16">
        <v>11</v>
      </c>
      <c r="L1591" s="16">
        <v>5</v>
      </c>
      <c r="M1591" s="16">
        <v>10000</v>
      </c>
      <c r="N1591" s="16">
        <v>10000</v>
      </c>
      <c r="O1591" s="16">
        <v>30</v>
      </c>
      <c r="P1591" s="16" t="b">
        <v>1</v>
      </c>
      <c r="Q1591" s="16">
        <v>0</v>
      </c>
      <c r="R1591" s="16" t="b">
        <v>0</v>
      </c>
      <c r="S1591" s="16">
        <v>101.000000000008</v>
      </c>
      <c r="T1591" s="16" t="s">
        <v>59</v>
      </c>
      <c r="U1591" s="18">
        <v>1686</v>
      </c>
      <c r="V1591" s="16">
        <v>2771</v>
      </c>
      <c r="W1591" s="22">
        <v>1.07</v>
      </c>
    </row>
    <row r="1592" spans="1:23" x14ac:dyDescent="0.3">
      <c r="A1592" s="19">
        <v>1590</v>
      </c>
      <c r="B1592" s="16" t="s">
        <v>56</v>
      </c>
      <c r="C1592" s="17" t="s">
        <v>138</v>
      </c>
      <c r="E1592" s="16">
        <f t="shared" si="309"/>
        <v>8401001947.6472225</v>
      </c>
      <c r="F1592" s="16">
        <v>5</v>
      </c>
      <c r="G1592" s="22">
        <f>A1592^8.59+A1592^4+100*A1592+100</f>
        <v>3.1622871108212773E+27</v>
      </c>
      <c r="H1592" s="22">
        <f t="shared" si="306"/>
        <v>14350323.559705313</v>
      </c>
      <c r="I1592" s="22">
        <f t="shared" si="308"/>
        <v>5.8280679523754025E+19</v>
      </c>
      <c r="J1592" s="16">
        <v>1</v>
      </c>
      <c r="K1592" s="16">
        <v>11</v>
      </c>
      <c r="L1592" s="16">
        <v>5</v>
      </c>
      <c r="M1592" s="16">
        <v>10000</v>
      </c>
      <c r="N1592" s="16">
        <v>10000</v>
      </c>
      <c r="O1592" s="16">
        <v>30</v>
      </c>
      <c r="P1592" s="16" t="b">
        <v>1</v>
      </c>
      <c r="Q1592" s="16">
        <v>0</v>
      </c>
      <c r="R1592" s="16" t="b">
        <v>0</v>
      </c>
      <c r="S1592" s="16">
        <v>101.000000000008</v>
      </c>
      <c r="T1592" s="16" t="s">
        <v>59</v>
      </c>
      <c r="U1592" s="18">
        <v>1687</v>
      </c>
      <c r="V1592" s="16">
        <v>2773</v>
      </c>
      <c r="W1592" s="22">
        <v>1.07</v>
      </c>
    </row>
    <row r="1593" spans="1:23" x14ac:dyDescent="0.3">
      <c r="A1593" s="15">
        <v>1591</v>
      </c>
      <c r="B1593" s="16" t="s">
        <v>56</v>
      </c>
      <c r="C1593" s="17" t="s">
        <v>138</v>
      </c>
      <c r="E1593" s="16">
        <f t="shared" si="309"/>
        <v>8417392078.6418142</v>
      </c>
      <c r="F1593" s="16">
        <v>5</v>
      </c>
      <c r="G1593" s="22">
        <f t="shared" ref="G1593:G1596" si="315">A1593^8.59+A1593^4+100*A1593+100</f>
        <v>3.1794122497358569E+27</v>
      </c>
      <c r="H1593" s="22">
        <f t="shared" si="306"/>
        <v>14369530.544494987</v>
      </c>
      <c r="I1593" s="22">
        <f t="shared" si="308"/>
        <v>5.8503895279897002E+19</v>
      </c>
      <c r="J1593" s="16">
        <v>1</v>
      </c>
      <c r="K1593" s="16">
        <v>11</v>
      </c>
      <c r="L1593" s="16">
        <v>5</v>
      </c>
      <c r="M1593" s="16">
        <v>10000</v>
      </c>
      <c r="N1593" s="16">
        <v>10000</v>
      </c>
      <c r="O1593" s="16">
        <v>30</v>
      </c>
      <c r="P1593" s="16" t="b">
        <v>1</v>
      </c>
      <c r="Q1593" s="16">
        <v>0</v>
      </c>
      <c r="R1593" s="16" t="b">
        <v>0</v>
      </c>
      <c r="S1593" s="16">
        <v>101.000000000008</v>
      </c>
      <c r="T1593" s="16" t="s">
        <v>59</v>
      </c>
      <c r="U1593" s="18">
        <v>1688</v>
      </c>
      <c r="V1593" s="16">
        <v>2775</v>
      </c>
      <c r="W1593" s="22">
        <v>1.07</v>
      </c>
    </row>
    <row r="1594" spans="1:23" x14ac:dyDescent="0.3">
      <c r="A1594" s="19">
        <v>1592</v>
      </c>
      <c r="B1594" s="16" t="s">
        <v>56</v>
      </c>
      <c r="C1594" s="17" t="s">
        <v>138</v>
      </c>
      <c r="E1594" s="16">
        <f t="shared" si="309"/>
        <v>8433803857.656764</v>
      </c>
      <c r="F1594" s="16">
        <v>5</v>
      </c>
      <c r="G1594" s="22">
        <f t="shared" si="315"/>
        <v>3.1966192807395325E+27</v>
      </c>
      <c r="H1594" s="22">
        <f t="shared" si="306"/>
        <v>14388751.224928167</v>
      </c>
      <c r="I1594" s="22">
        <f t="shared" si="308"/>
        <v>5.8727824894049624E+19</v>
      </c>
      <c r="J1594" s="16">
        <v>1</v>
      </c>
      <c r="K1594" s="16">
        <v>11</v>
      </c>
      <c r="L1594" s="16">
        <v>5</v>
      </c>
      <c r="M1594" s="16">
        <v>10000</v>
      </c>
      <c r="N1594" s="16">
        <v>10000</v>
      </c>
      <c r="O1594" s="16">
        <v>30</v>
      </c>
      <c r="P1594" s="16" t="b">
        <v>1</v>
      </c>
      <c r="Q1594" s="16">
        <v>0</v>
      </c>
      <c r="R1594" s="16" t="b">
        <v>0</v>
      </c>
      <c r="S1594" s="16">
        <v>101.000000000008</v>
      </c>
      <c r="T1594" s="16" t="s">
        <v>59</v>
      </c>
      <c r="U1594" s="18">
        <v>1689</v>
      </c>
      <c r="V1594" s="16">
        <v>2777</v>
      </c>
      <c r="W1594" s="22">
        <v>1.07</v>
      </c>
    </row>
    <row r="1595" spans="1:23" x14ac:dyDescent="0.3">
      <c r="A1595" s="15">
        <v>1593</v>
      </c>
      <c r="B1595" s="16" t="s">
        <v>56</v>
      </c>
      <c r="C1595" s="17" t="s">
        <v>138</v>
      </c>
      <c r="E1595" s="12">
        <f t="shared" si="309"/>
        <v>8450237299.6597719</v>
      </c>
      <c r="F1595" s="16">
        <v>5</v>
      </c>
      <c r="G1595" s="22">
        <f t="shared" si="315"/>
        <v>3.2139085436297301E+27</v>
      </c>
      <c r="H1595" s="22">
        <f t="shared" si="306"/>
        <v>14407985.602209738</v>
      </c>
      <c r="I1595" s="22">
        <f t="shared" si="308"/>
        <v>5.8952470198619832E+19</v>
      </c>
      <c r="J1595" s="16">
        <v>1</v>
      </c>
      <c r="K1595" s="16">
        <v>11</v>
      </c>
      <c r="L1595" s="16">
        <v>5</v>
      </c>
      <c r="M1595" s="16">
        <v>10000</v>
      </c>
      <c r="N1595" s="16">
        <v>10000</v>
      </c>
      <c r="O1595" s="16">
        <v>30</v>
      </c>
      <c r="P1595" s="16" t="b">
        <v>1</v>
      </c>
      <c r="Q1595" s="16">
        <v>0</v>
      </c>
      <c r="R1595" s="16" t="b">
        <v>0</v>
      </c>
      <c r="S1595" s="16">
        <v>101.000000000008</v>
      </c>
      <c r="T1595" s="16" t="s">
        <v>59</v>
      </c>
      <c r="U1595" s="18">
        <v>1690</v>
      </c>
      <c r="V1595" s="16">
        <v>2779</v>
      </c>
      <c r="W1595" s="22">
        <v>1.07</v>
      </c>
    </row>
    <row r="1596" spans="1:23" x14ac:dyDescent="0.3">
      <c r="A1596" s="19">
        <v>1594</v>
      </c>
      <c r="B1596" s="16" t="s">
        <v>56</v>
      </c>
      <c r="C1596" s="17" t="s">
        <v>138</v>
      </c>
      <c r="E1596" s="16">
        <f t="shared" si="309"/>
        <v>8466692419.6194201</v>
      </c>
      <c r="F1596" s="16">
        <v>5</v>
      </c>
      <c r="G1596" s="22">
        <f t="shared" si="315"/>
        <v>3.2312803793989951E+27</v>
      </c>
      <c r="H1596" s="22">
        <f t="shared" ref="H1596:H1659" si="316">(A1596^2.14+50+50*A1596)*2</f>
        <v>14427233.677543808</v>
      </c>
      <c r="I1596" s="22">
        <f t="shared" si="308"/>
        <v>5.9177833029562982E+19</v>
      </c>
      <c r="J1596" s="16">
        <v>1</v>
      </c>
      <c r="K1596" s="16">
        <v>11</v>
      </c>
      <c r="L1596" s="16">
        <v>5</v>
      </c>
      <c r="M1596" s="16">
        <v>10000</v>
      </c>
      <c r="N1596" s="16">
        <v>10000</v>
      </c>
      <c r="O1596" s="16">
        <v>30</v>
      </c>
      <c r="P1596" s="16" t="b">
        <v>1</v>
      </c>
      <c r="Q1596" s="16">
        <v>0</v>
      </c>
      <c r="R1596" s="16" t="b">
        <v>0</v>
      </c>
      <c r="S1596" s="16">
        <v>101.000000000008</v>
      </c>
      <c r="T1596" s="16" t="s">
        <v>59</v>
      </c>
      <c r="U1596" s="18">
        <v>1691</v>
      </c>
      <c r="V1596" s="16">
        <v>2781</v>
      </c>
      <c r="W1596" s="22">
        <v>1.07</v>
      </c>
    </row>
    <row r="1597" spans="1:23" x14ac:dyDescent="0.3">
      <c r="A1597" s="15">
        <v>1595</v>
      </c>
      <c r="B1597" s="16" t="s">
        <v>56</v>
      </c>
      <c r="C1597" s="17" t="s">
        <v>138</v>
      </c>
      <c r="E1597" s="12">
        <f t="shared" si="309"/>
        <v>8483169232.5052595</v>
      </c>
      <c r="F1597" s="16">
        <v>5</v>
      </c>
      <c r="G1597" s="22">
        <f>A1597^8.6+A1597^4+100*A1597+100</f>
        <v>3.4973726670384162E+27</v>
      </c>
      <c r="H1597" s="22">
        <f t="shared" si="316"/>
        <v>14446495.452133931</v>
      </c>
      <c r="I1597" s="22">
        <f t="shared" ref="I1597:I1601" si="317">(A1597^6.08+A1597^4+1000*A1597+100)*2</f>
        <v>5.9403915226388972E+19</v>
      </c>
      <c r="J1597" s="16">
        <v>1</v>
      </c>
      <c r="K1597" s="16">
        <v>11</v>
      </c>
      <c r="L1597" s="16">
        <v>5</v>
      </c>
      <c r="M1597" s="16">
        <v>10000</v>
      </c>
      <c r="N1597" s="16">
        <v>10000</v>
      </c>
      <c r="O1597" s="16">
        <v>30</v>
      </c>
      <c r="P1597" s="16" t="b">
        <v>1</v>
      </c>
      <c r="Q1597" s="16">
        <v>0</v>
      </c>
      <c r="R1597" s="16" t="b">
        <v>0</v>
      </c>
      <c r="S1597" s="16">
        <v>101.000000000008</v>
      </c>
      <c r="T1597" s="16" t="s">
        <v>59</v>
      </c>
      <c r="U1597" s="18">
        <v>1692</v>
      </c>
      <c r="V1597" s="16">
        <v>2783</v>
      </c>
      <c r="W1597" s="22">
        <v>1.07</v>
      </c>
    </row>
    <row r="1598" spans="1:23" x14ac:dyDescent="0.3">
      <c r="A1598" s="19">
        <v>1596</v>
      </c>
      <c r="B1598" s="16" t="s">
        <v>56</v>
      </c>
      <c r="C1598" s="17" t="s">
        <v>138</v>
      </c>
      <c r="E1598" s="16">
        <f t="shared" si="309"/>
        <v>8499667753.2878113</v>
      </c>
      <c r="F1598" s="16">
        <v>5</v>
      </c>
      <c r="G1598" s="22">
        <f>A1598^8.61+A1598^4+100*A1598+100</f>
        <v>3.7854120232144163E+27</v>
      </c>
      <c r="H1598" s="22">
        <f t="shared" si="316"/>
        <v>14465770.927182997</v>
      </c>
      <c r="I1598" s="22">
        <f t="shared" si="317"/>
        <v>5.9630718632164385E+19</v>
      </c>
      <c r="J1598" s="16">
        <v>1</v>
      </c>
      <c r="K1598" s="16">
        <v>11</v>
      </c>
      <c r="L1598" s="16">
        <v>5</v>
      </c>
      <c r="M1598" s="16">
        <v>10000</v>
      </c>
      <c r="N1598" s="16">
        <v>10000</v>
      </c>
      <c r="O1598" s="16">
        <v>30</v>
      </c>
      <c r="P1598" s="16" t="b">
        <v>1</v>
      </c>
      <c r="Q1598" s="16">
        <v>0</v>
      </c>
      <c r="R1598" s="16" t="b">
        <v>0</v>
      </c>
      <c r="S1598" s="16">
        <v>101.000000000008</v>
      </c>
      <c r="T1598" s="16" t="s">
        <v>59</v>
      </c>
      <c r="U1598" s="18">
        <v>1693</v>
      </c>
      <c r="V1598" s="16">
        <v>2785</v>
      </c>
      <c r="W1598" s="22">
        <v>1.07</v>
      </c>
    </row>
    <row r="1599" spans="1:23" x14ac:dyDescent="0.3">
      <c r="A1599" s="15">
        <v>1597</v>
      </c>
      <c r="B1599" s="16" t="s">
        <v>56</v>
      </c>
      <c r="C1599" s="17" t="s">
        <v>138</v>
      </c>
      <c r="E1599" s="16">
        <f t="shared" si="309"/>
        <v>8516187996.9384995</v>
      </c>
      <c r="F1599" s="16">
        <v>5</v>
      </c>
      <c r="G1599" s="22">
        <f>A1599^8.62+A1599^4+100*A1599+100</f>
        <v>4.0972114442901439E+27</v>
      </c>
      <c r="H1599" s="22">
        <f t="shared" si="316"/>
        <v>14485060.10389317</v>
      </c>
      <c r="I1599" s="22">
        <f t="shared" si="317"/>
        <v>5.9858245093519196E+19</v>
      </c>
      <c r="J1599" s="16">
        <v>1</v>
      </c>
      <c r="K1599" s="16">
        <v>11</v>
      </c>
      <c r="L1599" s="16">
        <v>5</v>
      </c>
      <c r="M1599" s="16">
        <v>10000</v>
      </c>
      <c r="N1599" s="16">
        <v>10000</v>
      </c>
      <c r="O1599" s="16">
        <v>30</v>
      </c>
      <c r="P1599" s="16" t="b">
        <v>1</v>
      </c>
      <c r="Q1599" s="16">
        <v>0</v>
      </c>
      <c r="R1599" s="16" t="b">
        <v>0</v>
      </c>
      <c r="S1599" s="16">
        <v>101.000000000008</v>
      </c>
      <c r="T1599" s="16" t="s">
        <v>59</v>
      </c>
      <c r="U1599" s="18">
        <v>1694</v>
      </c>
      <c r="V1599" s="16">
        <v>2787</v>
      </c>
      <c r="W1599" s="22">
        <v>1.07</v>
      </c>
    </row>
    <row r="1600" spans="1:23" x14ac:dyDescent="0.3">
      <c r="A1600" s="19">
        <v>1598</v>
      </c>
      <c r="B1600" s="16" t="s">
        <v>56</v>
      </c>
      <c r="C1600" s="17" t="s">
        <v>138</v>
      </c>
      <c r="E1600" s="16">
        <f t="shared" si="309"/>
        <v>8532729978.429656</v>
      </c>
      <c r="F1600" s="16">
        <v>5</v>
      </c>
      <c r="G1600" s="22">
        <f>A1600^8.63+A1600^4+100*A1600+100</f>
        <v>4.4347339239235457E+27</v>
      </c>
      <c r="H1600" s="22">
        <f t="shared" si="316"/>
        <v>14504362.983466096</v>
      </c>
      <c r="I1600" s="22">
        <f t="shared" si="317"/>
        <v>6.0086496460649366E+19</v>
      </c>
      <c r="J1600" s="16">
        <v>1</v>
      </c>
      <c r="K1600" s="16">
        <v>11</v>
      </c>
      <c r="L1600" s="16">
        <v>5</v>
      </c>
      <c r="M1600" s="16">
        <v>10000</v>
      </c>
      <c r="N1600" s="16">
        <v>10000</v>
      </c>
      <c r="O1600" s="16">
        <v>30</v>
      </c>
      <c r="P1600" s="16" t="b">
        <v>1</v>
      </c>
      <c r="Q1600" s="16">
        <v>0</v>
      </c>
      <c r="R1600" s="16" t="b">
        <v>0</v>
      </c>
      <c r="S1600" s="16">
        <v>101.000000000008</v>
      </c>
      <c r="T1600" s="16" t="s">
        <v>59</v>
      </c>
      <c r="U1600" s="18">
        <v>1695</v>
      </c>
      <c r="V1600" s="16">
        <v>2789</v>
      </c>
      <c r="W1600" s="22">
        <v>1.07</v>
      </c>
    </row>
    <row r="1601" spans="1:23" x14ac:dyDescent="0.3">
      <c r="A1601" s="15">
        <v>1599</v>
      </c>
      <c r="B1601" s="16" t="s">
        <v>56</v>
      </c>
      <c r="C1601" s="17" t="s">
        <v>138</v>
      </c>
      <c r="E1601" s="16">
        <f t="shared" si="309"/>
        <v>8549293712.7346668</v>
      </c>
      <c r="F1601" s="16">
        <v>5</v>
      </c>
      <c r="G1601" s="22">
        <f>A1601^8.64+A1601^4+100*A1601+100</f>
        <v>4.8001048817808361E+27</v>
      </c>
      <c r="H1601" s="22">
        <f t="shared" si="316"/>
        <v>14523679.567102674</v>
      </c>
      <c r="I1601" s="22">
        <f t="shared" si="317"/>
        <v>6.031547458732399E+19</v>
      </c>
      <c r="J1601" s="16">
        <v>1</v>
      </c>
      <c r="K1601" s="16">
        <v>11</v>
      </c>
      <c r="L1601" s="16">
        <v>5</v>
      </c>
      <c r="M1601" s="16">
        <v>10000</v>
      </c>
      <c r="N1601" s="16">
        <v>10000</v>
      </c>
      <c r="O1601" s="16">
        <v>30</v>
      </c>
      <c r="P1601" s="16" t="b">
        <v>1</v>
      </c>
      <c r="Q1601" s="16">
        <v>0</v>
      </c>
      <c r="R1601" s="16" t="b">
        <v>0</v>
      </c>
      <c r="S1601" s="16">
        <v>101.000000000008</v>
      </c>
      <c r="T1601" s="16" t="s">
        <v>59</v>
      </c>
      <c r="U1601" s="18">
        <v>1696</v>
      </c>
      <c r="V1601" s="16">
        <v>2791</v>
      </c>
      <c r="W1601" s="22">
        <v>1.07</v>
      </c>
    </row>
    <row r="1602" spans="1:23" x14ac:dyDescent="0.3">
      <c r="A1602" s="23">
        <v>1600</v>
      </c>
      <c r="B1602" s="16" t="s">
        <v>56</v>
      </c>
      <c r="C1602" s="17" t="s">
        <v>138</v>
      </c>
      <c r="E1602" s="16">
        <f t="shared" ref="E1602" si="318">A1602^3.1</f>
        <v>8565879214.8276997</v>
      </c>
      <c r="F1602" s="16">
        <v>5</v>
      </c>
      <c r="G1602" s="22">
        <f>A1602^8.64+A1602^4+100*A1602+100</f>
        <v>4.8261037072539103E+27</v>
      </c>
      <c r="H1602" s="22">
        <f t="shared" si="316"/>
        <v>14543009.856003175</v>
      </c>
      <c r="I1602" s="22">
        <f>(A1602^6.082+A1602^4+1000*A1602+100)*2</f>
        <v>6.1445180285295829E+19</v>
      </c>
      <c r="J1602" s="16">
        <v>1</v>
      </c>
      <c r="K1602" s="16">
        <v>11</v>
      </c>
      <c r="L1602" s="16">
        <v>5</v>
      </c>
      <c r="M1602" s="16">
        <v>10000</v>
      </c>
      <c r="N1602" s="16">
        <v>10000</v>
      </c>
      <c r="O1602" s="16">
        <v>30</v>
      </c>
      <c r="P1602" s="16" t="b">
        <v>1</v>
      </c>
      <c r="Q1602" s="16">
        <v>0</v>
      </c>
      <c r="R1602" s="16" t="b">
        <v>0</v>
      </c>
      <c r="S1602" s="16">
        <v>101.000000000008</v>
      </c>
      <c r="T1602" s="16" t="s">
        <v>59</v>
      </c>
      <c r="U1602" s="18">
        <v>1697</v>
      </c>
      <c r="V1602" s="16">
        <v>2793</v>
      </c>
      <c r="W1602" s="22">
        <v>1.07</v>
      </c>
    </row>
    <row r="1603" spans="1:23" x14ac:dyDescent="0.3">
      <c r="A1603" s="19">
        <v>1601</v>
      </c>
      <c r="B1603" s="16" t="s">
        <v>56</v>
      </c>
      <c r="C1603" s="17" t="s">
        <v>141</v>
      </c>
      <c r="E1603" s="16">
        <f>A1603^3.1</f>
        <v>8582486499.6840048</v>
      </c>
      <c r="F1603" s="16">
        <v>5</v>
      </c>
      <c r="G1603" s="22">
        <f>A1603^8.65+A1603^4+100*A1603+100</f>
        <v>5.2237817176738698E+27</v>
      </c>
      <c r="H1603" s="22">
        <f t="shared" si="316"/>
        <v>14562353.851367239</v>
      </c>
      <c r="I1603" s="22">
        <f t="shared" ref="I1603:I1666" si="319">(A1603^6.082+A1603^4+1000*A1603+100)*2</f>
        <v>6.1679120011313529E+19</v>
      </c>
      <c r="J1603" s="16">
        <v>1</v>
      </c>
      <c r="K1603" s="16">
        <v>11</v>
      </c>
      <c r="L1603" s="16">
        <v>5</v>
      </c>
      <c r="M1603" s="16">
        <v>10000</v>
      </c>
      <c r="N1603" s="16">
        <v>10000</v>
      </c>
      <c r="O1603" s="16">
        <v>30</v>
      </c>
      <c r="P1603" s="16" t="b">
        <v>1</v>
      </c>
      <c r="Q1603" s="16">
        <v>0</v>
      </c>
      <c r="R1603" s="16" t="b">
        <v>0</v>
      </c>
      <c r="S1603" s="16">
        <v>101.000000000008</v>
      </c>
      <c r="T1603" s="16" t="s">
        <v>59</v>
      </c>
      <c r="U1603" s="18">
        <v>1698</v>
      </c>
      <c r="V1603" s="16">
        <v>2795</v>
      </c>
      <c r="W1603" s="22">
        <v>1.07</v>
      </c>
    </row>
    <row r="1604" spans="1:23" x14ac:dyDescent="0.3">
      <c r="A1604" s="19">
        <v>1602</v>
      </c>
      <c r="B1604" s="16" t="s">
        <v>56</v>
      </c>
      <c r="C1604" s="17" t="s">
        <v>141</v>
      </c>
      <c r="E1604" s="16">
        <f>A1604^3.1</f>
        <v>8599115582.2796459</v>
      </c>
      <c r="F1604" s="16">
        <v>5</v>
      </c>
      <c r="G1604" s="22">
        <f t="shared" ref="G1604:G1612" si="320">A1604^8.65+A1604^4+100*A1604+100</f>
        <v>5.2520726708777006E+27</v>
      </c>
      <c r="H1604" s="22">
        <f t="shared" si="316"/>
        <v>14581711.554393886</v>
      </c>
      <c r="I1604" s="22">
        <f t="shared" si="319"/>
        <v>6.1913803503984386E+19</v>
      </c>
      <c r="J1604" s="16">
        <v>1</v>
      </c>
      <c r="K1604" s="16">
        <v>11</v>
      </c>
      <c r="L1604" s="16">
        <v>5</v>
      </c>
      <c r="M1604" s="16">
        <v>10000</v>
      </c>
      <c r="N1604" s="16">
        <v>10000</v>
      </c>
      <c r="O1604" s="16">
        <v>30</v>
      </c>
      <c r="P1604" s="16" t="b">
        <v>1</v>
      </c>
      <c r="Q1604" s="16">
        <v>0</v>
      </c>
      <c r="R1604" s="16" t="b">
        <v>0</v>
      </c>
      <c r="S1604" s="16">
        <v>101.000000000008</v>
      </c>
      <c r="T1604" s="16" t="s">
        <v>59</v>
      </c>
      <c r="U1604" s="18">
        <v>1699</v>
      </c>
      <c r="V1604" s="16">
        <v>2797</v>
      </c>
      <c r="W1604" s="22">
        <v>1.07</v>
      </c>
    </row>
    <row r="1605" spans="1:23" x14ac:dyDescent="0.3">
      <c r="A1605" s="19">
        <v>1603</v>
      </c>
      <c r="B1605" s="16" t="s">
        <v>56</v>
      </c>
      <c r="C1605" s="17" t="s">
        <v>140</v>
      </c>
      <c r="E1605" s="16">
        <f>A1605^3.0999</f>
        <v>8609410704.3118172</v>
      </c>
      <c r="F1605" s="16">
        <v>5</v>
      </c>
      <c r="G1605" s="22">
        <f t="shared" si="320"/>
        <v>5.2804990443827788E+27</v>
      </c>
      <c r="H1605" s="22">
        <f t="shared" si="316"/>
        <v>14601082.966281421</v>
      </c>
      <c r="I1605" s="22">
        <f t="shared" si="319"/>
        <v>6.2149232661483135E+19</v>
      </c>
      <c r="J1605" s="16">
        <v>1</v>
      </c>
      <c r="K1605" s="16">
        <v>11</v>
      </c>
      <c r="L1605" s="16">
        <v>5</v>
      </c>
      <c r="M1605" s="16">
        <v>10000</v>
      </c>
      <c r="N1605" s="16">
        <v>10000</v>
      </c>
      <c r="O1605" s="16">
        <v>30</v>
      </c>
      <c r="P1605" s="16" t="b">
        <v>1</v>
      </c>
      <c r="Q1605" s="16">
        <v>0</v>
      </c>
      <c r="R1605" s="16" t="b">
        <v>0</v>
      </c>
      <c r="S1605" s="16">
        <v>101.000000000008</v>
      </c>
      <c r="T1605" s="16" t="s">
        <v>59</v>
      </c>
      <c r="U1605" s="18">
        <v>1700</v>
      </c>
      <c r="V1605" s="16">
        <v>2799</v>
      </c>
      <c r="W1605" s="22">
        <v>1.07</v>
      </c>
    </row>
    <row r="1606" spans="1:23" x14ac:dyDescent="0.3">
      <c r="A1606" s="19">
        <v>1604</v>
      </c>
      <c r="B1606" s="16" t="s">
        <v>56</v>
      </c>
      <c r="C1606" s="17" t="s">
        <v>140</v>
      </c>
      <c r="E1606" s="16">
        <f t="shared" ref="E1606:E1669" si="321">A1606^3.0999</f>
        <v>8626070590.0481052</v>
      </c>
      <c r="F1606" s="16">
        <v>5</v>
      </c>
      <c r="G1606" s="22">
        <f t="shared" si="320"/>
        <v>5.3090614013191326E+27</v>
      </c>
      <c r="H1606" s="22">
        <f t="shared" si="316"/>
        <v>14620468.088227648</v>
      </c>
      <c r="I1606" s="22">
        <f t="shared" si="319"/>
        <v>6.2385409385640567E+19</v>
      </c>
      <c r="J1606" s="16">
        <v>1</v>
      </c>
      <c r="K1606" s="16">
        <v>11</v>
      </c>
      <c r="L1606" s="16">
        <v>5</v>
      </c>
      <c r="M1606" s="16">
        <v>10000</v>
      </c>
      <c r="N1606" s="16">
        <v>10000</v>
      </c>
      <c r="O1606" s="16">
        <v>30</v>
      </c>
      <c r="P1606" s="16" t="b">
        <v>1</v>
      </c>
      <c r="Q1606" s="16">
        <v>0</v>
      </c>
      <c r="R1606" s="16" t="b">
        <v>0</v>
      </c>
      <c r="S1606" s="16">
        <v>101.000000000008</v>
      </c>
      <c r="T1606" s="16" t="s">
        <v>59</v>
      </c>
      <c r="U1606" s="18">
        <v>1701</v>
      </c>
      <c r="V1606" s="16">
        <v>2801</v>
      </c>
      <c r="W1606" s="22">
        <v>1.07</v>
      </c>
    </row>
    <row r="1607" spans="1:23" x14ac:dyDescent="0.3">
      <c r="A1607" s="19">
        <v>1605</v>
      </c>
      <c r="B1607" s="16" t="s">
        <v>56</v>
      </c>
      <c r="C1607" s="17" t="s">
        <v>140</v>
      </c>
      <c r="E1607" s="16">
        <f t="shared" si="321"/>
        <v>8642752300.5997925</v>
      </c>
      <c r="F1607" s="16">
        <v>5</v>
      </c>
      <c r="G1607" s="22">
        <f t="shared" si="320"/>
        <v>5.3377603068049754E+27</v>
      </c>
      <c r="H1607" s="22">
        <f t="shared" si="316"/>
        <v>14639866.921429511</v>
      </c>
      <c r="I1607" s="22">
        <f t="shared" si="319"/>
        <v>6.262233558194611E+19</v>
      </c>
      <c r="J1607" s="16">
        <v>1</v>
      </c>
      <c r="K1607" s="16">
        <v>11</v>
      </c>
      <c r="L1607" s="16">
        <v>5</v>
      </c>
      <c r="M1607" s="16">
        <v>10000</v>
      </c>
      <c r="N1607" s="16">
        <v>10000</v>
      </c>
      <c r="O1607" s="16">
        <v>30</v>
      </c>
      <c r="P1607" s="16" t="b">
        <v>1</v>
      </c>
      <c r="Q1607" s="16">
        <v>0</v>
      </c>
      <c r="R1607" s="16" t="b">
        <v>0</v>
      </c>
      <c r="S1607" s="16">
        <v>101.000000000008</v>
      </c>
      <c r="T1607" s="16" t="s">
        <v>59</v>
      </c>
      <c r="U1607" s="18">
        <v>1702</v>
      </c>
      <c r="V1607" s="16">
        <v>2803</v>
      </c>
      <c r="W1607" s="22">
        <v>1.07</v>
      </c>
    </row>
    <row r="1608" spans="1:23" x14ac:dyDescent="0.3">
      <c r="A1608" s="19">
        <v>1606</v>
      </c>
      <c r="B1608" s="16" t="s">
        <v>56</v>
      </c>
      <c r="C1608" s="17" t="s">
        <v>140</v>
      </c>
      <c r="E1608" s="16">
        <f t="shared" si="321"/>
        <v>8659455850.9331398</v>
      </c>
      <c r="F1608" s="16">
        <v>5</v>
      </c>
      <c r="G1608" s="22">
        <f t="shared" si="320"/>
        <v>5.3665963279528741E+27</v>
      </c>
      <c r="H1608" s="22">
        <f t="shared" si="316"/>
        <v>14659279.467083469</v>
      </c>
      <c r="I1608" s="22">
        <f t="shared" si="319"/>
        <v>6.2860013159555752E+19</v>
      </c>
      <c r="J1608" s="16">
        <v>1</v>
      </c>
      <c r="K1608" s="16">
        <v>11</v>
      </c>
      <c r="L1608" s="16">
        <v>5</v>
      </c>
      <c r="M1608" s="16">
        <v>10000</v>
      </c>
      <c r="N1608" s="16">
        <v>10000</v>
      </c>
      <c r="O1608" s="16">
        <v>30</v>
      </c>
      <c r="P1608" s="16" t="b">
        <v>1</v>
      </c>
      <c r="Q1608" s="16">
        <v>0</v>
      </c>
      <c r="R1608" s="16" t="b">
        <v>0</v>
      </c>
      <c r="S1608" s="16">
        <v>101.000000000008</v>
      </c>
      <c r="T1608" s="16" t="s">
        <v>59</v>
      </c>
      <c r="U1608" s="18">
        <v>1703</v>
      </c>
      <c r="V1608" s="16">
        <v>2805</v>
      </c>
      <c r="W1608" s="22">
        <v>1.07</v>
      </c>
    </row>
    <row r="1609" spans="1:23" x14ac:dyDescent="0.3">
      <c r="A1609" s="19">
        <v>1607</v>
      </c>
      <c r="B1609" s="16" t="s">
        <v>56</v>
      </c>
      <c r="C1609" s="17" t="s">
        <v>140</v>
      </c>
      <c r="E1609" s="16">
        <f t="shared" si="321"/>
        <v>8676181256.0152721</v>
      </c>
      <c r="F1609" s="16">
        <v>5</v>
      </c>
      <c r="G1609" s="22">
        <f t="shared" si="320"/>
        <v>5.3955700338750897E+27</v>
      </c>
      <c r="H1609" s="22">
        <f t="shared" si="316"/>
        <v>14678705.726385348</v>
      </c>
      <c r="I1609" s="22">
        <f t="shared" si="319"/>
        <v>6.309844403129412E+19</v>
      </c>
      <c r="J1609" s="16">
        <v>1</v>
      </c>
      <c r="K1609" s="16">
        <v>11</v>
      </c>
      <c r="L1609" s="16">
        <v>5</v>
      </c>
      <c r="M1609" s="16">
        <v>10000</v>
      </c>
      <c r="N1609" s="16">
        <v>10000</v>
      </c>
      <c r="O1609" s="16">
        <v>30</v>
      </c>
      <c r="P1609" s="16" t="b">
        <v>1</v>
      </c>
      <c r="Q1609" s="16">
        <v>0</v>
      </c>
      <c r="R1609" s="16" t="b">
        <v>0</v>
      </c>
      <c r="S1609" s="16">
        <v>101.000000000008</v>
      </c>
      <c r="T1609" s="16" t="s">
        <v>59</v>
      </c>
      <c r="U1609" s="18">
        <v>1704</v>
      </c>
      <c r="V1609" s="16">
        <v>2807</v>
      </c>
      <c r="W1609" s="22">
        <v>1.07</v>
      </c>
    </row>
    <row r="1610" spans="1:23" x14ac:dyDescent="0.3">
      <c r="A1610" s="19">
        <v>1608</v>
      </c>
      <c r="B1610" s="16" t="s">
        <v>56</v>
      </c>
      <c r="C1610" s="17" t="s">
        <v>140</v>
      </c>
      <c r="E1610" s="16">
        <f t="shared" si="321"/>
        <v>8692928530.8144054</v>
      </c>
      <c r="F1610" s="16">
        <v>5</v>
      </c>
      <c r="G1610" s="22">
        <f t="shared" si="320"/>
        <v>5.4246819956896924E+27</v>
      </c>
      <c r="H1610" s="22">
        <f t="shared" si="316"/>
        <v>14698145.700530242</v>
      </c>
      <c r="I1610" s="22">
        <f t="shared" si="319"/>
        <v>6.3337630113660649E+19</v>
      </c>
      <c r="J1610" s="16">
        <v>1</v>
      </c>
      <c r="K1610" s="16">
        <v>11</v>
      </c>
      <c r="L1610" s="16">
        <v>5</v>
      </c>
      <c r="M1610" s="16">
        <v>10000</v>
      </c>
      <c r="N1610" s="16">
        <v>10000</v>
      </c>
      <c r="O1610" s="16">
        <v>30</v>
      </c>
      <c r="P1610" s="16" t="b">
        <v>1</v>
      </c>
      <c r="Q1610" s="16">
        <v>0</v>
      </c>
      <c r="R1610" s="16" t="b">
        <v>0</v>
      </c>
      <c r="S1610" s="16">
        <v>101.000000000008</v>
      </c>
      <c r="T1610" s="16" t="s">
        <v>59</v>
      </c>
      <c r="U1610" s="18">
        <v>1705</v>
      </c>
      <c r="V1610" s="16">
        <v>2809</v>
      </c>
      <c r="W1610" s="22">
        <v>1.07</v>
      </c>
    </row>
    <row r="1611" spans="1:23" x14ac:dyDescent="0.3">
      <c r="A1611" s="19">
        <v>1609</v>
      </c>
      <c r="B1611" s="16" t="s">
        <v>56</v>
      </c>
      <c r="C1611" s="17" t="s">
        <v>140</v>
      </c>
      <c r="E1611" s="16">
        <f t="shared" si="321"/>
        <v>8709697690.2994938</v>
      </c>
      <c r="F1611" s="16">
        <v>5</v>
      </c>
      <c r="G1611" s="22">
        <f t="shared" si="320"/>
        <v>5.4539327865261937E+27</v>
      </c>
      <c r="H1611" s="22">
        <f t="shared" si="316"/>
        <v>14717599.390712684</v>
      </c>
      <c r="I1611" s="22">
        <f t="shared" si="319"/>
        <v>6.3577573326833E+19</v>
      </c>
      <c r="J1611" s="16">
        <v>1</v>
      </c>
      <c r="K1611" s="16">
        <v>11</v>
      </c>
      <c r="L1611" s="16">
        <v>5</v>
      </c>
      <c r="M1611" s="16">
        <v>10000</v>
      </c>
      <c r="N1611" s="16">
        <v>10000</v>
      </c>
      <c r="O1611" s="16">
        <v>30</v>
      </c>
      <c r="P1611" s="16" t="b">
        <v>1</v>
      </c>
      <c r="Q1611" s="16">
        <v>0</v>
      </c>
      <c r="R1611" s="16" t="b">
        <v>0</v>
      </c>
      <c r="S1611" s="16">
        <v>101.000000000008</v>
      </c>
      <c r="T1611" s="16" t="s">
        <v>59</v>
      </c>
      <c r="U1611" s="18">
        <v>1706</v>
      </c>
      <c r="V1611" s="16">
        <v>2811</v>
      </c>
      <c r="W1611" s="22">
        <v>1.07</v>
      </c>
    </row>
    <row r="1612" spans="1:23" x14ac:dyDescent="0.3">
      <c r="A1612" s="19">
        <v>1610</v>
      </c>
      <c r="B1612" s="16" t="s">
        <v>56</v>
      </c>
      <c r="C1612" s="17" t="s">
        <v>140</v>
      </c>
      <c r="E1612" s="16">
        <f t="shared" si="321"/>
        <v>8726488749.4405537</v>
      </c>
      <c r="F1612" s="16">
        <v>5</v>
      </c>
      <c r="G1612" s="22">
        <f t="shared" si="320"/>
        <v>5.4833229815313831E+27</v>
      </c>
      <c r="H1612" s="22">
        <f t="shared" si="316"/>
        <v>14737066.798126517</v>
      </c>
      <c r="I1612" s="22">
        <f t="shared" si="319"/>
        <v>6.381827559467416E+19</v>
      </c>
      <c r="J1612" s="16">
        <v>1</v>
      </c>
      <c r="K1612" s="16">
        <v>11</v>
      </c>
      <c r="L1612" s="16">
        <v>5</v>
      </c>
      <c r="M1612" s="16">
        <v>10000</v>
      </c>
      <c r="N1612" s="16">
        <v>10000</v>
      </c>
      <c r="O1612" s="16">
        <v>30</v>
      </c>
      <c r="P1612" s="16" t="b">
        <v>1</v>
      </c>
      <c r="Q1612" s="16">
        <v>0</v>
      </c>
      <c r="R1612" s="16" t="b">
        <v>0</v>
      </c>
      <c r="S1612" s="16">
        <v>101.000000000008</v>
      </c>
      <c r="T1612" s="16" t="s">
        <v>59</v>
      </c>
      <c r="U1612" s="18">
        <v>1707</v>
      </c>
      <c r="V1612" s="16">
        <v>2813</v>
      </c>
      <c r="W1612" s="22">
        <v>1.07</v>
      </c>
    </row>
    <row r="1613" spans="1:23" x14ac:dyDescent="0.3">
      <c r="A1613" s="19">
        <v>1611</v>
      </c>
      <c r="B1613" s="16" t="s">
        <v>56</v>
      </c>
      <c r="C1613" s="17" t="s">
        <v>140</v>
      </c>
      <c r="E1613" s="16">
        <f t="shared" si="321"/>
        <v>8743301723.2084351</v>
      </c>
      <c r="F1613" s="16">
        <v>5</v>
      </c>
      <c r="G1613" s="22">
        <f>A1613^8.66+A1613^4+100*A1613+100</f>
        <v>5.935364297988736E+27</v>
      </c>
      <c r="H1613" s="22">
        <f t="shared" si="316"/>
        <v>14756547.923964961</v>
      </c>
      <c r="I1613" s="22">
        <f t="shared" si="319"/>
        <v>6.4059738844734046E+19</v>
      </c>
      <c r="J1613" s="16">
        <v>1</v>
      </c>
      <c r="K1613" s="16">
        <v>11</v>
      </c>
      <c r="L1613" s="16">
        <v>5</v>
      </c>
      <c r="M1613" s="16">
        <v>10000</v>
      </c>
      <c r="N1613" s="16">
        <v>10000</v>
      </c>
      <c r="O1613" s="16">
        <v>30</v>
      </c>
      <c r="P1613" s="16" t="b">
        <v>1</v>
      </c>
      <c r="Q1613" s="16">
        <v>0</v>
      </c>
      <c r="R1613" s="16" t="b">
        <v>0</v>
      </c>
      <c r="S1613" s="16">
        <v>101.000000000008</v>
      </c>
      <c r="T1613" s="16" t="s">
        <v>59</v>
      </c>
      <c r="U1613" s="18">
        <v>1708</v>
      </c>
      <c r="V1613" s="16">
        <v>2815</v>
      </c>
      <c r="W1613" s="22">
        <v>1.07</v>
      </c>
    </row>
    <row r="1614" spans="1:23" x14ac:dyDescent="0.3">
      <c r="A1614" s="19">
        <v>1612</v>
      </c>
      <c r="B1614" s="16" t="s">
        <v>56</v>
      </c>
      <c r="C1614" s="17" t="s">
        <v>140</v>
      </c>
      <c r="E1614" s="16">
        <f t="shared" si="321"/>
        <v>8760136626.5750217</v>
      </c>
      <c r="F1614" s="16">
        <v>5</v>
      </c>
      <c r="G1614" s="22">
        <f t="shared" ref="G1614:G1622" si="322">A1614^8.66+A1614^4+100*A1614+100</f>
        <v>5.9673460624844E+27</v>
      </c>
      <c r="H1614" s="22">
        <f t="shared" si="316"/>
        <v>14776042.769420614</v>
      </c>
      <c r="I1614" s="22">
        <f t="shared" si="319"/>
        <v>6.4301965008257573E+19</v>
      </c>
      <c r="J1614" s="16">
        <v>1</v>
      </c>
      <c r="K1614" s="16">
        <v>11</v>
      </c>
      <c r="L1614" s="16">
        <v>5</v>
      </c>
      <c r="M1614" s="16">
        <v>10000</v>
      </c>
      <c r="N1614" s="16">
        <v>10000</v>
      </c>
      <c r="O1614" s="16">
        <v>30</v>
      </c>
      <c r="P1614" s="16" t="b">
        <v>1</v>
      </c>
      <c r="Q1614" s="16">
        <v>0</v>
      </c>
      <c r="R1614" s="16" t="b">
        <v>0</v>
      </c>
      <c r="S1614" s="16">
        <v>101.000000000008</v>
      </c>
      <c r="T1614" s="16" t="s">
        <v>59</v>
      </c>
      <c r="U1614" s="18">
        <v>1709</v>
      </c>
      <c r="V1614" s="16">
        <v>2817</v>
      </c>
      <c r="W1614" s="22">
        <v>1.07</v>
      </c>
    </row>
    <row r="1615" spans="1:23" x14ac:dyDescent="0.3">
      <c r="A1615" s="19">
        <v>1613</v>
      </c>
      <c r="B1615" s="16" t="s">
        <v>56</v>
      </c>
      <c r="C1615" s="17" t="s">
        <v>140</v>
      </c>
      <c r="E1615" s="16">
        <f t="shared" si="321"/>
        <v>8776993474.5130653</v>
      </c>
      <c r="F1615" s="16">
        <v>5</v>
      </c>
      <c r="G1615" s="22">
        <f t="shared" si="322"/>
        <v>5.9994801615027808E+27</v>
      </c>
      <c r="H1615" s="22">
        <f t="shared" si="316"/>
        <v>14795551.335685449</v>
      </c>
      <c r="I1615" s="22">
        <f t="shared" si="319"/>
        <v>6.4544956020186628E+19</v>
      </c>
      <c r="J1615" s="16">
        <v>1</v>
      </c>
      <c r="K1615" s="16">
        <v>11</v>
      </c>
      <c r="L1615" s="16">
        <v>5</v>
      </c>
      <c r="M1615" s="16">
        <v>10000</v>
      </c>
      <c r="N1615" s="16">
        <v>10000</v>
      </c>
      <c r="O1615" s="16">
        <v>30</v>
      </c>
      <c r="P1615" s="16" t="b">
        <v>1</v>
      </c>
      <c r="Q1615" s="16">
        <v>0</v>
      </c>
      <c r="R1615" s="16" t="b">
        <v>0</v>
      </c>
      <c r="S1615" s="16">
        <v>101.000000000008</v>
      </c>
      <c r="T1615" s="16" t="s">
        <v>59</v>
      </c>
      <c r="U1615" s="18">
        <v>1710</v>
      </c>
      <c r="V1615" s="16">
        <v>2819</v>
      </c>
      <c r="W1615" s="22">
        <v>1.07</v>
      </c>
    </row>
    <row r="1616" spans="1:23" x14ac:dyDescent="0.3">
      <c r="A1616" s="19">
        <v>1614</v>
      </c>
      <c r="B1616" s="16" t="s">
        <v>56</v>
      </c>
      <c r="C1616" s="17" t="s">
        <v>140</v>
      </c>
      <c r="E1616" s="16">
        <f t="shared" si="321"/>
        <v>8793872281.9962292</v>
      </c>
      <c r="F1616" s="16">
        <v>5</v>
      </c>
      <c r="G1616" s="22">
        <f t="shared" si="322"/>
        <v>6.0317672255217788E+27</v>
      </c>
      <c r="H1616" s="22">
        <f t="shared" si="316"/>
        <v>14815073.623950757</v>
      </c>
      <c r="I1616" s="22">
        <f t="shared" si="319"/>
        <v>6.478871381916731E+19</v>
      </c>
      <c r="J1616" s="16">
        <v>1</v>
      </c>
      <c r="K1616" s="16">
        <v>11</v>
      </c>
      <c r="L1616" s="16">
        <v>5</v>
      </c>
      <c r="M1616" s="16">
        <v>10000</v>
      </c>
      <c r="N1616" s="16">
        <v>10000</v>
      </c>
      <c r="O1616" s="16">
        <v>30</v>
      </c>
      <c r="P1616" s="16" t="b">
        <v>1</v>
      </c>
      <c r="Q1616" s="16">
        <v>0</v>
      </c>
      <c r="R1616" s="16" t="b">
        <v>0</v>
      </c>
      <c r="S1616" s="16">
        <v>101.000000000008</v>
      </c>
      <c r="T1616" s="16" t="s">
        <v>59</v>
      </c>
      <c r="U1616" s="18">
        <v>1711</v>
      </c>
      <c r="V1616" s="16">
        <v>2821</v>
      </c>
      <c r="W1616" s="22">
        <v>1.07</v>
      </c>
    </row>
    <row r="1617" spans="1:23" x14ac:dyDescent="0.3">
      <c r="A1617" s="19">
        <v>1615</v>
      </c>
      <c r="B1617" s="16" t="s">
        <v>56</v>
      </c>
      <c r="C1617" s="17" t="s">
        <v>140</v>
      </c>
      <c r="E1617" s="16">
        <f t="shared" si="321"/>
        <v>8810773063.9991455</v>
      </c>
      <c r="F1617" s="16">
        <v>5</v>
      </c>
      <c r="G1617" s="22">
        <f t="shared" si="322"/>
        <v>6.0642078872355326E+27</v>
      </c>
      <c r="H1617" s="22">
        <f t="shared" si="316"/>
        <v>14834609.635407221</v>
      </c>
      <c r="I1617" s="22">
        <f t="shared" si="319"/>
        <v>6.5033240347551482E+19</v>
      </c>
      <c r="J1617" s="16">
        <v>1</v>
      </c>
      <c r="K1617" s="16">
        <v>11</v>
      </c>
      <c r="L1617" s="16">
        <v>5</v>
      </c>
      <c r="M1617" s="16">
        <v>10000</v>
      </c>
      <c r="N1617" s="16">
        <v>10000</v>
      </c>
      <c r="O1617" s="16">
        <v>30</v>
      </c>
      <c r="P1617" s="16" t="b">
        <v>1</v>
      </c>
      <c r="Q1617" s="16">
        <v>0</v>
      </c>
      <c r="R1617" s="16" t="b">
        <v>0</v>
      </c>
      <c r="S1617" s="16">
        <v>101.000000000008</v>
      </c>
      <c r="T1617" s="16" t="s">
        <v>59</v>
      </c>
      <c r="U1617" s="18">
        <v>1712</v>
      </c>
      <c r="V1617" s="16">
        <v>2823</v>
      </c>
      <c r="W1617" s="22">
        <v>1.07</v>
      </c>
    </row>
    <row r="1618" spans="1:23" x14ac:dyDescent="0.3">
      <c r="A1618" s="19">
        <v>1616</v>
      </c>
      <c r="B1618" s="16" t="s">
        <v>56</v>
      </c>
      <c r="C1618" s="17" t="s">
        <v>140</v>
      </c>
      <c r="E1618" s="16">
        <f t="shared" si="321"/>
        <v>8827695835.4973259</v>
      </c>
      <c r="F1618" s="16">
        <v>5</v>
      </c>
      <c r="G1618" s="22">
        <f t="shared" si="322"/>
        <v>6.0968027815608009E+27</v>
      </c>
      <c r="H1618" s="22">
        <f t="shared" si="316"/>
        <v>14854159.371244863</v>
      </c>
      <c r="I1618" s="22">
        <f t="shared" si="319"/>
        <v>6.5278537551405793E+19</v>
      </c>
      <c r="J1618" s="16">
        <v>1</v>
      </c>
      <c r="K1618" s="16">
        <v>11</v>
      </c>
      <c r="L1618" s="16">
        <v>5</v>
      </c>
      <c r="M1618" s="16">
        <v>10000</v>
      </c>
      <c r="N1618" s="16">
        <v>10000</v>
      </c>
      <c r="O1618" s="16">
        <v>30</v>
      </c>
      <c r="P1618" s="16" t="b">
        <v>1</v>
      </c>
      <c r="Q1618" s="16">
        <v>0</v>
      </c>
      <c r="R1618" s="16" t="b">
        <v>0</v>
      </c>
      <c r="S1618" s="16">
        <v>101.000000000008</v>
      </c>
      <c r="T1618" s="16" t="s">
        <v>59</v>
      </c>
      <c r="U1618" s="18">
        <v>1713</v>
      </c>
      <c r="V1618" s="16">
        <v>2825</v>
      </c>
      <c r="W1618" s="22">
        <v>1.07</v>
      </c>
    </row>
    <row r="1619" spans="1:23" x14ac:dyDescent="0.3">
      <c r="A1619" s="19">
        <v>1617</v>
      </c>
      <c r="B1619" s="16" t="s">
        <v>56</v>
      </c>
      <c r="C1619" s="17" t="s">
        <v>140</v>
      </c>
      <c r="E1619" s="16">
        <f t="shared" si="321"/>
        <v>8844640611.4672565</v>
      </c>
      <c r="F1619" s="16">
        <v>5</v>
      </c>
      <c r="G1619" s="22">
        <f t="shared" si="322"/>
        <v>6.1295525456434867E+27</v>
      </c>
      <c r="H1619" s="22">
        <f t="shared" si="316"/>
        <v>14873722.832653141</v>
      </c>
      <c r="I1619" s="22">
        <f t="shared" si="319"/>
        <v>6.5524607380512776E+19</v>
      </c>
      <c r="J1619" s="16">
        <v>1</v>
      </c>
      <c r="K1619" s="16">
        <v>11</v>
      </c>
      <c r="L1619" s="16">
        <v>5</v>
      </c>
      <c r="M1619" s="16">
        <v>10000</v>
      </c>
      <c r="N1619" s="16">
        <v>10000</v>
      </c>
      <c r="O1619" s="16">
        <v>30</v>
      </c>
      <c r="P1619" s="16" t="b">
        <v>1</v>
      </c>
      <c r="Q1619" s="16">
        <v>0</v>
      </c>
      <c r="R1619" s="16" t="b">
        <v>0</v>
      </c>
      <c r="S1619" s="16">
        <v>101.000000000008</v>
      </c>
      <c r="T1619" s="16" t="s">
        <v>59</v>
      </c>
      <c r="U1619" s="18">
        <v>1714</v>
      </c>
      <c r="V1619" s="16">
        <v>2827</v>
      </c>
      <c r="W1619" s="22">
        <v>1.07</v>
      </c>
    </row>
    <row r="1620" spans="1:23" x14ac:dyDescent="0.3">
      <c r="A1620" s="19">
        <v>1618</v>
      </c>
      <c r="B1620" s="16" t="s">
        <v>56</v>
      </c>
      <c r="C1620" s="17" t="s">
        <v>140</v>
      </c>
      <c r="E1620" s="16">
        <f t="shared" si="321"/>
        <v>8861607406.8863411</v>
      </c>
      <c r="F1620" s="16">
        <v>5</v>
      </c>
      <c r="G1620" s="22">
        <f t="shared" si="322"/>
        <v>6.1624578188648307E+27</v>
      </c>
      <c r="H1620" s="22">
        <f t="shared" si="316"/>
        <v>14893300.020820823</v>
      </c>
      <c r="I1620" s="22">
        <f t="shared" si="319"/>
        <v>6.5771451788378104E+19</v>
      </c>
      <c r="J1620" s="16">
        <v>1</v>
      </c>
      <c r="K1620" s="16">
        <v>11</v>
      </c>
      <c r="L1620" s="16">
        <v>5</v>
      </c>
      <c r="M1620" s="16">
        <v>10000</v>
      </c>
      <c r="N1620" s="16">
        <v>10000</v>
      </c>
      <c r="O1620" s="16">
        <v>30</v>
      </c>
      <c r="P1620" s="16" t="b">
        <v>1</v>
      </c>
      <c r="Q1620" s="16">
        <v>0</v>
      </c>
      <c r="R1620" s="16" t="b">
        <v>0</v>
      </c>
      <c r="S1620" s="16">
        <v>101.000000000008</v>
      </c>
      <c r="T1620" s="16" t="s">
        <v>59</v>
      </c>
      <c r="U1620" s="18">
        <v>1715</v>
      </c>
      <c r="V1620" s="16">
        <v>2829</v>
      </c>
      <c r="W1620" s="22">
        <v>1.07</v>
      </c>
    </row>
    <row r="1621" spans="1:23" x14ac:dyDescent="0.3">
      <c r="A1621" s="19">
        <v>1619</v>
      </c>
      <c r="B1621" s="16" t="s">
        <v>56</v>
      </c>
      <c r="C1621" s="17" t="s">
        <v>140</v>
      </c>
      <c r="E1621" s="16">
        <f t="shared" si="321"/>
        <v>8878596236.7328701</v>
      </c>
      <c r="F1621" s="16">
        <v>5</v>
      </c>
      <c r="G1621" s="22">
        <f t="shared" si="322"/>
        <v>6.195519242848187E+27</v>
      </c>
      <c r="H1621" s="22">
        <f t="shared" si="316"/>
        <v>14912890.936936082</v>
      </c>
      <c r="I1621" s="22">
        <f t="shared" si="319"/>
        <v>6.6019072732233548E+19</v>
      </c>
      <c r="J1621" s="16">
        <v>1</v>
      </c>
      <c r="K1621" s="16">
        <v>11</v>
      </c>
      <c r="L1621" s="16">
        <v>5</v>
      </c>
      <c r="M1621" s="16">
        <v>10000</v>
      </c>
      <c r="N1621" s="16">
        <v>10000</v>
      </c>
      <c r="O1621" s="16">
        <v>30</v>
      </c>
      <c r="P1621" s="16" t="b">
        <v>1</v>
      </c>
      <c r="Q1621" s="16">
        <v>0</v>
      </c>
      <c r="R1621" s="16" t="b">
        <v>0</v>
      </c>
      <c r="S1621" s="16">
        <v>101.000000000008</v>
      </c>
      <c r="T1621" s="16" t="s">
        <v>59</v>
      </c>
      <c r="U1621" s="18">
        <v>1716</v>
      </c>
      <c r="V1621" s="16">
        <v>2831</v>
      </c>
      <c r="W1621" s="22">
        <v>1.07</v>
      </c>
    </row>
    <row r="1622" spans="1:23" x14ac:dyDescent="0.3">
      <c r="A1622" s="19">
        <v>1620</v>
      </c>
      <c r="B1622" s="16" t="s">
        <v>56</v>
      </c>
      <c r="C1622" s="17" t="s">
        <v>140</v>
      </c>
      <c r="E1622" s="16">
        <f t="shared" si="321"/>
        <v>8895607115.9861145</v>
      </c>
      <c r="F1622" s="16">
        <v>5</v>
      </c>
      <c r="G1622" s="22">
        <f t="shared" si="322"/>
        <v>6.2287374614651965E+27</v>
      </c>
      <c r="H1622" s="22">
        <f t="shared" si="316"/>
        <v>14932495.582186343</v>
      </c>
      <c r="I1622" s="22">
        <f t="shared" si="319"/>
        <v>6.6267472173042762E+19</v>
      </c>
      <c r="J1622" s="16">
        <v>1</v>
      </c>
      <c r="K1622" s="16">
        <v>11</v>
      </c>
      <c r="L1622" s="16">
        <v>5</v>
      </c>
      <c r="M1622" s="16">
        <v>10000</v>
      </c>
      <c r="N1622" s="16">
        <v>10000</v>
      </c>
      <c r="O1622" s="16">
        <v>30</v>
      </c>
      <c r="P1622" s="16" t="b">
        <v>1</v>
      </c>
      <c r="Q1622" s="16">
        <v>0</v>
      </c>
      <c r="R1622" s="16" t="b">
        <v>0</v>
      </c>
      <c r="S1622" s="16">
        <v>101.000000000008</v>
      </c>
      <c r="T1622" s="16" t="s">
        <v>59</v>
      </c>
      <c r="U1622" s="18">
        <v>1717</v>
      </c>
      <c r="V1622" s="16">
        <v>2833</v>
      </c>
      <c r="W1622" s="22">
        <v>1.07</v>
      </c>
    </row>
    <row r="1623" spans="1:23" x14ac:dyDescent="0.3">
      <c r="A1623" s="19">
        <v>1621</v>
      </c>
      <c r="B1623" s="16" t="s">
        <v>56</v>
      </c>
      <c r="C1623" s="17" t="s">
        <v>140</v>
      </c>
      <c r="E1623" s="16">
        <f t="shared" si="321"/>
        <v>8912640059.6262417</v>
      </c>
      <c r="F1623" s="16">
        <v>5</v>
      </c>
      <c r="G1623" s="22">
        <f>A1623^8.67+A1623^4+100*A1623+100</f>
        <v>6.7424655902604857E+27</v>
      </c>
      <c r="H1623" s="22">
        <f t="shared" si="316"/>
        <v>14952113.957758617</v>
      </c>
      <c r="I1623" s="22">
        <f t="shared" si="319"/>
        <v>6.6516652075506172E+19</v>
      </c>
      <c r="J1623" s="16">
        <v>1</v>
      </c>
      <c r="K1623" s="16">
        <v>11</v>
      </c>
      <c r="L1623" s="16">
        <v>5</v>
      </c>
      <c r="M1623" s="16">
        <v>10000</v>
      </c>
      <c r="N1623" s="16">
        <v>10000</v>
      </c>
      <c r="O1623" s="16">
        <v>30</v>
      </c>
      <c r="P1623" s="16" t="b">
        <v>1</v>
      </c>
      <c r="Q1623" s="16">
        <v>0</v>
      </c>
      <c r="R1623" s="16" t="b">
        <v>0</v>
      </c>
      <c r="S1623" s="16">
        <v>101.000000000008</v>
      </c>
      <c r="T1623" s="16" t="s">
        <v>59</v>
      </c>
      <c r="U1623" s="18">
        <v>1718</v>
      </c>
      <c r="V1623" s="16">
        <v>2835</v>
      </c>
      <c r="W1623" s="22">
        <v>1.07</v>
      </c>
    </row>
    <row r="1624" spans="1:23" x14ac:dyDescent="0.3">
      <c r="A1624" s="19">
        <v>1622</v>
      </c>
      <c r="B1624" s="16" t="s">
        <v>56</v>
      </c>
      <c r="C1624" s="17" t="s">
        <v>140</v>
      </c>
      <c r="E1624" s="16">
        <f t="shared" si="321"/>
        <v>8929695082.6343155</v>
      </c>
      <c r="F1624" s="16">
        <v>5</v>
      </c>
      <c r="G1624" s="22">
        <f t="shared" ref="G1624:G1632" si="323">A1624^8.67+A1624^4+100*A1624+100</f>
        <v>6.7786134409011068E+27</v>
      </c>
      <c r="H1624" s="22">
        <f t="shared" si="316"/>
        <v>14971746.064839058</v>
      </c>
      <c r="I1624" s="22">
        <f t="shared" si="319"/>
        <v>6.6766614408065868E+19</v>
      </c>
      <c r="J1624" s="16">
        <v>1</v>
      </c>
      <c r="K1624" s="16">
        <v>11</v>
      </c>
      <c r="L1624" s="16">
        <v>5</v>
      </c>
      <c r="M1624" s="16">
        <v>10000</v>
      </c>
      <c r="N1624" s="16">
        <v>10000</v>
      </c>
      <c r="O1624" s="16">
        <v>30</v>
      </c>
      <c r="P1624" s="16" t="b">
        <v>1</v>
      </c>
      <c r="Q1624" s="16">
        <v>0</v>
      </c>
      <c r="R1624" s="16" t="b">
        <v>0</v>
      </c>
      <c r="S1624" s="16">
        <v>101.000000000008</v>
      </c>
      <c r="T1624" s="16" t="s">
        <v>59</v>
      </c>
      <c r="U1624" s="18">
        <v>1719</v>
      </c>
      <c r="V1624" s="16">
        <v>2837</v>
      </c>
      <c r="W1624" s="22">
        <v>1.07</v>
      </c>
    </row>
    <row r="1625" spans="1:23" x14ac:dyDescent="0.3">
      <c r="A1625" s="19">
        <v>1623</v>
      </c>
      <c r="B1625" s="16" t="s">
        <v>56</v>
      </c>
      <c r="C1625" s="17" t="s">
        <v>140</v>
      </c>
      <c r="E1625" s="16">
        <f t="shared" si="321"/>
        <v>8946772199.9923573</v>
      </c>
      <c r="F1625" s="16">
        <v>5</v>
      </c>
      <c r="G1625" s="22">
        <f t="shared" si="323"/>
        <v>6.8149326297221287E+27</v>
      </c>
      <c r="H1625" s="22">
        <f t="shared" si="316"/>
        <v>14991391.904613316</v>
      </c>
      <c r="I1625" s="22">
        <f t="shared" si="319"/>
        <v>6.70173611429086E+19</v>
      </c>
      <c r="J1625" s="16">
        <v>1</v>
      </c>
      <c r="K1625" s="16">
        <v>11</v>
      </c>
      <c r="L1625" s="16">
        <v>5</v>
      </c>
      <c r="M1625" s="16">
        <v>10000</v>
      </c>
      <c r="N1625" s="16">
        <v>10000</v>
      </c>
      <c r="O1625" s="16">
        <v>30</v>
      </c>
      <c r="P1625" s="16" t="b">
        <v>1</v>
      </c>
      <c r="Q1625" s="16">
        <v>0</v>
      </c>
      <c r="R1625" s="16" t="b">
        <v>0</v>
      </c>
      <c r="S1625" s="16">
        <v>101.000000000008</v>
      </c>
      <c r="T1625" s="16" t="s">
        <v>59</v>
      </c>
      <c r="U1625" s="18">
        <v>1720</v>
      </c>
      <c r="V1625" s="16">
        <v>2839</v>
      </c>
      <c r="W1625" s="22">
        <v>1.07</v>
      </c>
    </row>
    <row r="1626" spans="1:23" x14ac:dyDescent="0.3">
      <c r="A1626" s="19">
        <v>1624</v>
      </c>
      <c r="B1626" s="16" t="s">
        <v>56</v>
      </c>
      <c r="C1626" s="17" t="s">
        <v>140</v>
      </c>
      <c r="E1626" s="16">
        <f t="shared" si="321"/>
        <v>8963871426.6832962</v>
      </c>
      <c r="F1626" s="16">
        <v>5</v>
      </c>
      <c r="G1626" s="22">
        <f t="shared" si="323"/>
        <v>6.8514238625340765E+27</v>
      </c>
      <c r="H1626" s="22">
        <f t="shared" si="316"/>
        <v>15011051.478266455</v>
      </c>
      <c r="I1626" s="22">
        <f t="shared" si="319"/>
        <v>6.7268894255974433E+19</v>
      </c>
      <c r="J1626" s="16">
        <v>1</v>
      </c>
      <c r="K1626" s="16">
        <v>11</v>
      </c>
      <c r="L1626" s="16">
        <v>5</v>
      </c>
      <c r="M1626" s="16">
        <v>10000</v>
      </c>
      <c r="N1626" s="16">
        <v>10000</v>
      </c>
      <c r="O1626" s="16">
        <v>30</v>
      </c>
      <c r="P1626" s="16" t="b">
        <v>1</v>
      </c>
      <c r="Q1626" s="16">
        <v>0</v>
      </c>
      <c r="R1626" s="16" t="b">
        <v>0</v>
      </c>
      <c r="S1626" s="16">
        <v>101.000000000008</v>
      </c>
      <c r="T1626" s="16" t="s">
        <v>59</v>
      </c>
      <c r="U1626" s="18">
        <v>1721</v>
      </c>
      <c r="V1626" s="16">
        <v>2841</v>
      </c>
      <c r="W1626" s="22">
        <v>1.07</v>
      </c>
    </row>
    <row r="1627" spans="1:23" x14ac:dyDescent="0.3">
      <c r="A1627" s="19">
        <v>1625</v>
      </c>
      <c r="B1627" s="16" t="s">
        <v>56</v>
      </c>
      <c r="C1627" s="17" t="s">
        <v>140</v>
      </c>
      <c r="E1627" s="16">
        <f t="shared" si="321"/>
        <v>8980992777.6910305</v>
      </c>
      <c r="F1627" s="16">
        <v>5</v>
      </c>
      <c r="G1627" s="22">
        <f t="shared" si="323"/>
        <v>6.8880878476174205E+27</v>
      </c>
      <c r="H1627" s="22">
        <f t="shared" si="316"/>
        <v>15030724.786982769</v>
      </c>
      <c r="I1627" s="22">
        <f t="shared" si="319"/>
        <v>6.7521215726956937E+19</v>
      </c>
      <c r="J1627" s="16">
        <v>1</v>
      </c>
      <c r="K1627" s="16">
        <v>11</v>
      </c>
      <c r="L1627" s="16">
        <v>5</v>
      </c>
      <c r="M1627" s="16">
        <v>10000</v>
      </c>
      <c r="N1627" s="16">
        <v>10000</v>
      </c>
      <c r="O1627" s="16">
        <v>30</v>
      </c>
      <c r="P1627" s="16" t="b">
        <v>1</v>
      </c>
      <c r="Q1627" s="16">
        <v>0</v>
      </c>
      <c r="R1627" s="16" t="b">
        <v>0</v>
      </c>
      <c r="S1627" s="16">
        <v>101.000000000008</v>
      </c>
      <c r="T1627" s="16" t="s">
        <v>59</v>
      </c>
      <c r="U1627" s="18">
        <v>1722</v>
      </c>
      <c r="V1627" s="16">
        <v>2843</v>
      </c>
      <c r="W1627" s="22">
        <v>1.07</v>
      </c>
    </row>
    <row r="1628" spans="1:23" x14ac:dyDescent="0.3">
      <c r="A1628" s="19">
        <v>1626</v>
      </c>
      <c r="B1628" s="16" t="s">
        <v>56</v>
      </c>
      <c r="C1628" s="17" t="s">
        <v>140</v>
      </c>
      <c r="E1628" s="16">
        <f t="shared" si="321"/>
        <v>8998136268.0003033</v>
      </c>
      <c r="F1628" s="16">
        <v>5</v>
      </c>
      <c r="G1628" s="22">
        <f t="shared" si="323"/>
        <v>6.924925295730047E+27</v>
      </c>
      <c r="H1628" s="22">
        <f t="shared" si="316"/>
        <v>15050411.831946008</v>
      </c>
      <c r="I1628" s="22">
        <f t="shared" si="319"/>
        <v>6.7774327539311378E+19</v>
      </c>
      <c r="J1628" s="16">
        <v>1</v>
      </c>
      <c r="K1628" s="16">
        <v>11</v>
      </c>
      <c r="L1628" s="16">
        <v>5</v>
      </c>
      <c r="M1628" s="16">
        <v>10000</v>
      </c>
      <c r="N1628" s="16">
        <v>10000</v>
      </c>
      <c r="O1628" s="16">
        <v>30</v>
      </c>
      <c r="P1628" s="16" t="b">
        <v>1</v>
      </c>
      <c r="Q1628" s="16">
        <v>0</v>
      </c>
      <c r="R1628" s="16" t="b">
        <v>0</v>
      </c>
      <c r="S1628" s="16">
        <v>101.000000000008</v>
      </c>
      <c r="T1628" s="16" t="s">
        <v>59</v>
      </c>
      <c r="U1628" s="18">
        <v>1723</v>
      </c>
      <c r="V1628" s="16">
        <v>2845</v>
      </c>
      <c r="W1628" s="22">
        <v>1.07</v>
      </c>
    </row>
    <row r="1629" spans="1:23" x14ac:dyDescent="0.3">
      <c r="A1629" s="19">
        <v>1627</v>
      </c>
      <c r="B1629" s="16" t="s">
        <v>56</v>
      </c>
      <c r="C1629" s="17" t="s">
        <v>140</v>
      </c>
      <c r="E1629" s="16">
        <f t="shared" si="321"/>
        <v>9015301912.5968399</v>
      </c>
      <c r="F1629" s="16">
        <v>5</v>
      </c>
      <c r="G1629" s="22">
        <f t="shared" si="323"/>
        <v>6.9619369201140715E+27</v>
      </c>
      <c r="H1629" s="22">
        <f t="shared" si="316"/>
        <v>15070112.614339339</v>
      </c>
      <c r="I1629" s="22">
        <f t="shared" si="319"/>
        <v>6.8028231680259187E+19</v>
      </c>
      <c r="J1629" s="16">
        <v>1</v>
      </c>
      <c r="K1629" s="16">
        <v>11</v>
      </c>
      <c r="L1629" s="16">
        <v>5</v>
      </c>
      <c r="M1629" s="16">
        <v>10000</v>
      </c>
      <c r="N1629" s="16">
        <v>10000</v>
      </c>
      <c r="O1629" s="16">
        <v>30</v>
      </c>
      <c r="P1629" s="16" t="b">
        <v>1</v>
      </c>
      <c r="Q1629" s="16">
        <v>0</v>
      </c>
      <c r="R1629" s="16" t="b">
        <v>0</v>
      </c>
      <c r="S1629" s="16">
        <v>101.000000000008</v>
      </c>
      <c r="T1629" s="16" t="s">
        <v>59</v>
      </c>
      <c r="U1629" s="18">
        <v>1724</v>
      </c>
      <c r="V1629" s="16">
        <v>2847</v>
      </c>
      <c r="W1629" s="22">
        <v>1.07</v>
      </c>
    </row>
    <row r="1630" spans="1:23" x14ac:dyDescent="0.3">
      <c r="A1630" s="19">
        <v>1628</v>
      </c>
      <c r="B1630" s="16" t="s">
        <v>56</v>
      </c>
      <c r="C1630" s="17" t="s">
        <v>140</v>
      </c>
      <c r="E1630" s="16">
        <f t="shared" si="321"/>
        <v>9032489726.4672489</v>
      </c>
      <c r="F1630" s="16">
        <v>5</v>
      </c>
      <c r="G1630" s="22">
        <f t="shared" si="323"/>
        <v>6.9991234365031544E+27</v>
      </c>
      <c r="H1630" s="22">
        <f t="shared" si="316"/>
        <v>15089827.135345228</v>
      </c>
      <c r="I1630" s="22">
        <f t="shared" si="319"/>
        <v>6.8282930140789998E+19</v>
      </c>
      <c r="J1630" s="16">
        <v>1</v>
      </c>
      <c r="K1630" s="16">
        <v>11</v>
      </c>
      <c r="L1630" s="16">
        <v>5</v>
      </c>
      <c r="M1630" s="16">
        <v>10000</v>
      </c>
      <c r="N1630" s="16">
        <v>10000</v>
      </c>
      <c r="O1630" s="16">
        <v>30</v>
      </c>
      <c r="P1630" s="16" t="b">
        <v>1</v>
      </c>
      <c r="Q1630" s="16">
        <v>0</v>
      </c>
      <c r="R1630" s="16" t="b">
        <v>0</v>
      </c>
      <c r="S1630" s="16">
        <v>101.000000000008</v>
      </c>
      <c r="T1630" s="16" t="s">
        <v>59</v>
      </c>
      <c r="U1630" s="18">
        <v>1725</v>
      </c>
      <c r="V1630" s="16">
        <v>2849</v>
      </c>
      <c r="W1630" s="22">
        <v>1.07</v>
      </c>
    </row>
    <row r="1631" spans="1:23" x14ac:dyDescent="0.3">
      <c r="A1631" s="19">
        <v>1629</v>
      </c>
      <c r="B1631" s="16" t="s">
        <v>56</v>
      </c>
      <c r="C1631" s="17" t="s">
        <v>140</v>
      </c>
      <c r="E1631" s="16">
        <f t="shared" si="321"/>
        <v>9049699724.5990677</v>
      </c>
      <c r="F1631" s="16">
        <v>5</v>
      </c>
      <c r="G1631" s="22">
        <f t="shared" si="323"/>
        <v>7.0364855631293344E+27</v>
      </c>
      <c r="H1631" s="22">
        <f t="shared" si="316"/>
        <v>15109555.396145526</v>
      </c>
      <c r="I1631" s="22">
        <f t="shared" si="319"/>
        <v>6.8538424915670893E+19</v>
      </c>
      <c r="J1631" s="16">
        <v>1</v>
      </c>
      <c r="K1631" s="16">
        <v>11</v>
      </c>
      <c r="L1631" s="16">
        <v>5</v>
      </c>
      <c r="M1631" s="16">
        <v>10000</v>
      </c>
      <c r="N1631" s="16">
        <v>10000</v>
      </c>
      <c r="O1631" s="16">
        <v>30</v>
      </c>
      <c r="P1631" s="16" t="b">
        <v>1</v>
      </c>
      <c r="Q1631" s="16">
        <v>0</v>
      </c>
      <c r="R1631" s="16" t="b">
        <v>0</v>
      </c>
      <c r="S1631" s="16">
        <v>101.000000000008</v>
      </c>
      <c r="T1631" s="16" t="s">
        <v>59</v>
      </c>
      <c r="U1631" s="18">
        <v>1726</v>
      </c>
      <c r="V1631" s="16">
        <v>2851</v>
      </c>
      <c r="W1631" s="22">
        <v>1.07</v>
      </c>
    </row>
    <row r="1632" spans="1:23" x14ac:dyDescent="0.3">
      <c r="A1632" s="19">
        <v>1630</v>
      </c>
      <c r="B1632" s="16" t="s">
        <v>56</v>
      </c>
      <c r="C1632" s="17" t="s">
        <v>140</v>
      </c>
      <c r="E1632" s="16">
        <f t="shared" si="321"/>
        <v>9066931921.9807892</v>
      </c>
      <c r="F1632" s="16">
        <v>5</v>
      </c>
      <c r="G1632" s="22">
        <f t="shared" si="323"/>
        <v>7.0740240207308839E+27</v>
      </c>
      <c r="H1632" s="22">
        <f t="shared" si="316"/>
        <v>15129297.397921493</v>
      </c>
      <c r="I1632" s="22">
        <f t="shared" si="319"/>
        <v>6.8794718003446981E+19</v>
      </c>
      <c r="J1632" s="16">
        <v>1</v>
      </c>
      <c r="K1632" s="16">
        <v>11</v>
      </c>
      <c r="L1632" s="16">
        <v>5</v>
      </c>
      <c r="M1632" s="16">
        <v>10000</v>
      </c>
      <c r="N1632" s="16">
        <v>10000</v>
      </c>
      <c r="O1632" s="16">
        <v>30</v>
      </c>
      <c r="P1632" s="16" t="b">
        <v>1</v>
      </c>
      <c r="Q1632" s="16">
        <v>0</v>
      </c>
      <c r="R1632" s="16" t="b">
        <v>0</v>
      </c>
      <c r="S1632" s="16">
        <v>101.000000000008</v>
      </c>
      <c r="T1632" s="16" t="s">
        <v>59</v>
      </c>
      <c r="U1632" s="18">
        <v>1727</v>
      </c>
      <c r="V1632" s="16">
        <v>2853</v>
      </c>
      <c r="W1632" s="22">
        <v>1.07</v>
      </c>
    </row>
    <row r="1633" spans="1:23" x14ac:dyDescent="0.3">
      <c r="A1633" s="19">
        <v>1631</v>
      </c>
      <c r="B1633" s="16" t="s">
        <v>56</v>
      </c>
      <c r="C1633" s="17" t="s">
        <v>140</v>
      </c>
      <c r="E1633" s="16">
        <f t="shared" si="321"/>
        <v>9084186333.6017494</v>
      </c>
      <c r="F1633" s="16">
        <v>5</v>
      </c>
      <c r="G1633" s="22">
        <f>A1633^8.68+A1633^4+100*A1633+100</f>
        <v>7.6577358560593029E+27</v>
      </c>
      <c r="H1633" s="22">
        <f t="shared" si="316"/>
        <v>15149053.141853748</v>
      </c>
      <c r="I1633" s="22">
        <f t="shared" si="319"/>
        <v>6.9051811406448255E+19</v>
      </c>
      <c r="J1633" s="16">
        <v>1</v>
      </c>
      <c r="K1633" s="16">
        <v>11</v>
      </c>
      <c r="L1633" s="16">
        <v>5</v>
      </c>
      <c r="M1633" s="16">
        <v>10000</v>
      </c>
      <c r="N1633" s="16">
        <v>10000</v>
      </c>
      <c r="O1633" s="16">
        <v>30</v>
      </c>
      <c r="P1633" s="16" t="b">
        <v>1</v>
      </c>
      <c r="Q1633" s="16">
        <v>0</v>
      </c>
      <c r="R1633" s="16" t="b">
        <v>0</v>
      </c>
      <c r="S1633" s="16">
        <v>101.000000000008</v>
      </c>
      <c r="T1633" s="16" t="s">
        <v>59</v>
      </c>
      <c r="U1633" s="18">
        <v>1728</v>
      </c>
      <c r="V1633" s="16">
        <v>2855</v>
      </c>
      <c r="W1633" s="22">
        <v>1.07</v>
      </c>
    </row>
    <row r="1634" spans="1:23" x14ac:dyDescent="0.3">
      <c r="A1634" s="19">
        <v>1632</v>
      </c>
      <c r="B1634" s="16" t="s">
        <v>56</v>
      </c>
      <c r="C1634" s="17" t="s">
        <v>140</v>
      </c>
      <c r="E1634" s="16">
        <f t="shared" si="321"/>
        <v>9101462974.4522858</v>
      </c>
      <c r="F1634" s="16">
        <v>5</v>
      </c>
      <c r="G1634" s="22">
        <f t="shared" ref="G1634:G1642" si="324">A1634^8.68+A1634^4+100*A1634+100</f>
        <v>7.6985855525331882E+27</v>
      </c>
      <c r="H1634" s="22">
        <f t="shared" si="316"/>
        <v>15168822.629122285</v>
      </c>
      <c r="I1634" s="22">
        <f t="shared" si="319"/>
        <v>6.9309707130796048E+19</v>
      </c>
      <c r="J1634" s="16">
        <v>1</v>
      </c>
      <c r="K1634" s="16">
        <v>11</v>
      </c>
      <c r="L1634" s="16">
        <v>5</v>
      </c>
      <c r="M1634" s="16">
        <v>10000</v>
      </c>
      <c r="N1634" s="16">
        <v>10000</v>
      </c>
      <c r="O1634" s="16">
        <v>30</v>
      </c>
      <c r="P1634" s="16" t="b">
        <v>1</v>
      </c>
      <c r="Q1634" s="16">
        <v>0</v>
      </c>
      <c r="R1634" s="16" t="b">
        <v>0</v>
      </c>
      <c r="S1634" s="16">
        <v>101.000000000008</v>
      </c>
      <c r="T1634" s="16" t="s">
        <v>59</v>
      </c>
      <c r="U1634" s="18">
        <v>1729</v>
      </c>
      <c r="V1634" s="16">
        <v>2857</v>
      </c>
      <c r="W1634" s="22">
        <v>1.07</v>
      </c>
    </row>
    <row r="1635" spans="1:23" x14ac:dyDescent="0.3">
      <c r="A1635" s="19">
        <v>1633</v>
      </c>
      <c r="B1635" s="16" t="s">
        <v>56</v>
      </c>
      <c r="C1635" s="17" t="s">
        <v>140</v>
      </c>
      <c r="E1635" s="16">
        <f t="shared" si="321"/>
        <v>9118761859.5236111</v>
      </c>
      <c r="F1635" s="16">
        <v>5</v>
      </c>
      <c r="G1635" s="22">
        <f t="shared" si="324"/>
        <v>7.739627935863899E+27</v>
      </c>
      <c r="H1635" s="22">
        <f t="shared" si="316"/>
        <v>15188605.860906489</v>
      </c>
      <c r="I1635" s="22">
        <f t="shared" si="319"/>
        <v>6.9568407186404033E+19</v>
      </c>
      <c r="J1635" s="16">
        <v>1</v>
      </c>
      <c r="K1635" s="16">
        <v>11</v>
      </c>
      <c r="L1635" s="16">
        <v>5</v>
      </c>
      <c r="M1635" s="16">
        <v>10000</v>
      </c>
      <c r="N1635" s="16">
        <v>10000</v>
      </c>
      <c r="O1635" s="16">
        <v>30</v>
      </c>
      <c r="P1635" s="16" t="b">
        <v>1</v>
      </c>
      <c r="Q1635" s="16">
        <v>0</v>
      </c>
      <c r="R1635" s="16" t="b">
        <v>0</v>
      </c>
      <c r="S1635" s="16">
        <v>101.000000000008</v>
      </c>
      <c r="T1635" s="16" t="s">
        <v>59</v>
      </c>
      <c r="U1635" s="18">
        <v>1730</v>
      </c>
      <c r="V1635" s="16">
        <v>2859</v>
      </c>
      <c r="W1635" s="22">
        <v>1.07</v>
      </c>
    </row>
    <row r="1636" spans="1:23" x14ac:dyDescent="0.3">
      <c r="A1636" s="19">
        <v>1634</v>
      </c>
      <c r="B1636" s="16" t="s">
        <v>56</v>
      </c>
      <c r="C1636" s="17" t="s">
        <v>140</v>
      </c>
      <c r="E1636" s="16">
        <f t="shared" si="321"/>
        <v>9136083003.8078957</v>
      </c>
      <c r="F1636" s="16">
        <v>5</v>
      </c>
      <c r="G1636" s="22">
        <f t="shared" si="324"/>
        <v>7.7808637961186336E+27</v>
      </c>
      <c r="H1636" s="22">
        <f t="shared" si="316"/>
        <v>15208402.8383851</v>
      </c>
      <c r="I1636" s="22">
        <f t="shared" si="319"/>
        <v>6.9827913586987106E+19</v>
      </c>
      <c r="J1636" s="16">
        <v>1</v>
      </c>
      <c r="K1636" s="16">
        <v>11</v>
      </c>
      <c r="L1636" s="16">
        <v>5</v>
      </c>
      <c r="M1636" s="16">
        <v>10000</v>
      </c>
      <c r="N1636" s="16">
        <v>10000</v>
      </c>
      <c r="O1636" s="16">
        <v>30</v>
      </c>
      <c r="P1636" s="16" t="b">
        <v>1</v>
      </c>
      <c r="Q1636" s="16">
        <v>0</v>
      </c>
      <c r="R1636" s="16" t="b">
        <v>0</v>
      </c>
      <c r="S1636" s="16">
        <v>101.000000000008</v>
      </c>
      <c r="T1636" s="16" t="s">
        <v>59</v>
      </c>
      <c r="U1636" s="18">
        <v>1731</v>
      </c>
      <c r="V1636" s="16">
        <v>2861</v>
      </c>
      <c r="W1636" s="22">
        <v>1.07</v>
      </c>
    </row>
    <row r="1637" spans="1:23" x14ac:dyDescent="0.3">
      <c r="A1637" s="19">
        <v>1635</v>
      </c>
      <c r="B1637" s="16" t="s">
        <v>56</v>
      </c>
      <c r="C1637" s="17" t="s">
        <v>140</v>
      </c>
      <c r="E1637" s="16">
        <f t="shared" si="321"/>
        <v>9153426422.2980976</v>
      </c>
      <c r="F1637" s="16">
        <v>5</v>
      </c>
      <c r="G1637" s="22">
        <f t="shared" si="324"/>
        <v>7.822293926117474E+27</v>
      </c>
      <c r="H1637" s="22">
        <f t="shared" si="316"/>
        <v>15228213.562736241</v>
      </c>
      <c r="I1637" s="22">
        <f t="shared" si="319"/>
        <v>7.0088228350061912E+19</v>
      </c>
      <c r="J1637" s="16">
        <v>1</v>
      </c>
      <c r="K1637" s="16">
        <v>11</v>
      </c>
      <c r="L1637" s="16">
        <v>5</v>
      </c>
      <c r="M1637" s="16">
        <v>10000</v>
      </c>
      <c r="N1637" s="16">
        <v>10000</v>
      </c>
      <c r="O1637" s="16">
        <v>30</v>
      </c>
      <c r="P1637" s="16" t="b">
        <v>1</v>
      </c>
      <c r="Q1637" s="16">
        <v>0</v>
      </c>
      <c r="R1637" s="16" t="b">
        <v>0</v>
      </c>
      <c r="S1637" s="16">
        <v>101.000000000008</v>
      </c>
      <c r="T1637" s="16" t="s">
        <v>59</v>
      </c>
      <c r="U1637" s="18">
        <v>1732</v>
      </c>
      <c r="V1637" s="16">
        <v>2863</v>
      </c>
      <c r="W1637" s="22">
        <v>1.07</v>
      </c>
    </row>
    <row r="1638" spans="1:23" x14ac:dyDescent="0.3">
      <c r="A1638" s="19">
        <v>1636</v>
      </c>
      <c r="B1638" s="16" t="s">
        <v>56</v>
      </c>
      <c r="C1638" s="17" t="s">
        <v>140</v>
      </c>
      <c r="E1638" s="16">
        <f t="shared" si="321"/>
        <v>9170792129.9882393</v>
      </c>
      <c r="F1638" s="16">
        <v>5</v>
      </c>
      <c r="G1638" s="22">
        <f t="shared" si="324"/>
        <v>7.8639191214412549E+27</v>
      </c>
      <c r="H1638" s="22">
        <f t="shared" si="316"/>
        <v>15248038.035137424</v>
      </c>
      <c r="I1638" s="22">
        <f t="shared" si="319"/>
        <v>7.0349353496955265E+19</v>
      </c>
      <c r="J1638" s="16">
        <v>1</v>
      </c>
      <c r="K1638" s="16">
        <v>11</v>
      </c>
      <c r="L1638" s="16">
        <v>5</v>
      </c>
      <c r="M1638" s="16">
        <v>10000</v>
      </c>
      <c r="N1638" s="16">
        <v>10000</v>
      </c>
      <c r="O1638" s="16">
        <v>30</v>
      </c>
      <c r="P1638" s="16" t="b">
        <v>1</v>
      </c>
      <c r="Q1638" s="16">
        <v>0</v>
      </c>
      <c r="R1638" s="16" t="b">
        <v>0</v>
      </c>
      <c r="S1638" s="16">
        <v>101.000000000008</v>
      </c>
      <c r="T1638" s="16" t="s">
        <v>59</v>
      </c>
      <c r="U1638" s="18">
        <v>1733</v>
      </c>
      <c r="V1638" s="16">
        <v>2865</v>
      </c>
      <c r="W1638" s="22">
        <v>1.07</v>
      </c>
    </row>
    <row r="1639" spans="1:23" x14ac:dyDescent="0.3">
      <c r="A1639" s="19">
        <v>1637</v>
      </c>
      <c r="B1639" s="16" t="s">
        <v>56</v>
      </c>
      <c r="C1639" s="17" t="s">
        <v>140</v>
      </c>
      <c r="E1639" s="16">
        <f t="shared" si="321"/>
        <v>9188180141.8732452</v>
      </c>
      <c r="F1639" s="16">
        <v>5</v>
      </c>
      <c r="G1639" s="22">
        <f t="shared" si="324"/>
        <v>7.9057401804395584E+27</v>
      </c>
      <c r="H1639" s="22">
        <f t="shared" si="316"/>
        <v>15267876.256765576</v>
      </c>
      <c r="I1639" s="22">
        <f t="shared" si="319"/>
        <v>7.0611291052809691E+19</v>
      </c>
      <c r="J1639" s="16">
        <v>1</v>
      </c>
      <c r="K1639" s="16">
        <v>11</v>
      </c>
      <c r="L1639" s="16">
        <v>5</v>
      </c>
      <c r="M1639" s="16">
        <v>10000</v>
      </c>
      <c r="N1639" s="16">
        <v>10000</v>
      </c>
      <c r="O1639" s="16">
        <v>30</v>
      </c>
      <c r="P1639" s="16" t="b">
        <v>1</v>
      </c>
      <c r="Q1639" s="16">
        <v>0</v>
      </c>
      <c r="R1639" s="16" t="b">
        <v>0</v>
      </c>
      <c r="S1639" s="16">
        <v>101.000000000008</v>
      </c>
      <c r="T1639" s="16" t="s">
        <v>59</v>
      </c>
      <c r="U1639" s="18">
        <v>1734</v>
      </c>
      <c r="V1639" s="16">
        <v>2867</v>
      </c>
      <c r="W1639" s="22">
        <v>1.07</v>
      </c>
    </row>
    <row r="1640" spans="1:23" x14ac:dyDescent="0.3">
      <c r="A1640" s="19">
        <v>1638</v>
      </c>
      <c r="B1640" s="16" t="s">
        <v>56</v>
      </c>
      <c r="C1640" s="17" t="s">
        <v>140</v>
      </c>
      <c r="E1640" s="16">
        <f t="shared" si="321"/>
        <v>9205590472.9488792</v>
      </c>
      <c r="F1640" s="16">
        <v>5</v>
      </c>
      <c r="G1640" s="22">
        <f t="shared" si="324"/>
        <v>7.9477579042385179E+27</v>
      </c>
      <c r="H1640" s="22">
        <f t="shared" si="316"/>
        <v>15287728.228796981</v>
      </c>
      <c r="I1640" s="22">
        <f t="shared" si="319"/>
        <v>7.0874043046582796E+19</v>
      </c>
      <c r="J1640" s="16">
        <v>1</v>
      </c>
      <c r="K1640" s="16">
        <v>11</v>
      </c>
      <c r="L1640" s="16">
        <v>5</v>
      </c>
      <c r="M1640" s="16">
        <v>10000</v>
      </c>
      <c r="N1640" s="16">
        <v>10000</v>
      </c>
      <c r="O1640" s="16">
        <v>30</v>
      </c>
      <c r="P1640" s="16" t="b">
        <v>1</v>
      </c>
      <c r="Q1640" s="16">
        <v>0</v>
      </c>
      <c r="R1640" s="16" t="b">
        <v>0</v>
      </c>
      <c r="S1640" s="16">
        <v>101.000000000008</v>
      </c>
      <c r="T1640" s="16" t="s">
        <v>59</v>
      </c>
      <c r="U1640" s="18">
        <v>1735</v>
      </c>
      <c r="V1640" s="16">
        <v>2869</v>
      </c>
      <c r="W1640" s="22">
        <v>1.07</v>
      </c>
    </row>
    <row r="1641" spans="1:23" x14ac:dyDescent="0.3">
      <c r="A1641" s="19">
        <v>1639</v>
      </c>
      <c r="B1641" s="16" t="s">
        <v>56</v>
      </c>
      <c r="C1641" s="17" t="s">
        <v>140</v>
      </c>
      <c r="E1641" s="16">
        <f t="shared" si="321"/>
        <v>9223023138.2118626</v>
      </c>
      <c r="F1641" s="16">
        <v>5</v>
      </c>
      <c r="G1641" s="22">
        <f t="shared" si="324"/>
        <v>7.9899730967487332E+27</v>
      </c>
      <c r="H1641" s="22">
        <f t="shared" si="316"/>
        <v>15307593.952407213</v>
      </c>
      <c r="I1641" s="22">
        <f t="shared" si="319"/>
        <v>7.1137611511058366E+19</v>
      </c>
      <c r="J1641" s="16">
        <v>1</v>
      </c>
      <c r="K1641" s="16">
        <v>11</v>
      </c>
      <c r="L1641" s="16">
        <v>5</v>
      </c>
      <c r="M1641" s="16">
        <v>10000</v>
      </c>
      <c r="N1641" s="16">
        <v>10000</v>
      </c>
      <c r="O1641" s="16">
        <v>30</v>
      </c>
      <c r="P1641" s="16" t="b">
        <v>1</v>
      </c>
      <c r="Q1641" s="16">
        <v>0</v>
      </c>
      <c r="R1641" s="16" t="b">
        <v>0</v>
      </c>
      <c r="S1641" s="16">
        <v>101.000000000008</v>
      </c>
      <c r="T1641" s="16" t="s">
        <v>59</v>
      </c>
      <c r="U1641" s="18">
        <v>1736</v>
      </c>
      <c r="V1641" s="16">
        <v>2871</v>
      </c>
      <c r="W1641" s="22">
        <v>1.07</v>
      </c>
    </row>
    <row r="1642" spans="1:23" x14ac:dyDescent="0.3">
      <c r="A1642" s="19">
        <v>1640</v>
      </c>
      <c r="B1642" s="16" t="s">
        <v>56</v>
      </c>
      <c r="C1642" s="17" t="s">
        <v>140</v>
      </c>
      <c r="E1642" s="16">
        <f t="shared" si="321"/>
        <v>9240478152.6598301</v>
      </c>
      <c r="F1642" s="16">
        <v>5</v>
      </c>
      <c r="G1642" s="22">
        <f t="shared" si="324"/>
        <v>8.0323865646732136E+27</v>
      </c>
      <c r="H1642" s="22">
        <f t="shared" si="316"/>
        <v>15327473.428771392</v>
      </c>
      <c r="I1642" s="22">
        <f t="shared" si="319"/>
        <v>7.1401998482847801E+19</v>
      </c>
      <c r="J1642" s="16">
        <v>1</v>
      </c>
      <c r="K1642" s="16">
        <v>11</v>
      </c>
      <c r="L1642" s="16">
        <v>5</v>
      </c>
      <c r="M1642" s="16">
        <v>10000</v>
      </c>
      <c r="N1642" s="16">
        <v>10000</v>
      </c>
      <c r="O1642" s="16">
        <v>30</v>
      </c>
      <c r="P1642" s="16" t="b">
        <v>1</v>
      </c>
      <c r="Q1642" s="16">
        <v>0</v>
      </c>
      <c r="R1642" s="16" t="b">
        <v>0</v>
      </c>
      <c r="S1642" s="16">
        <v>101.000000000008</v>
      </c>
      <c r="T1642" s="16" t="s">
        <v>59</v>
      </c>
      <c r="U1642" s="18">
        <v>1737</v>
      </c>
      <c r="V1642" s="16">
        <v>2873</v>
      </c>
      <c r="W1642" s="22">
        <v>1.07</v>
      </c>
    </row>
    <row r="1643" spans="1:23" x14ac:dyDescent="0.3">
      <c r="A1643" s="19">
        <v>1641</v>
      </c>
      <c r="B1643" s="16" t="s">
        <v>56</v>
      </c>
      <c r="C1643" s="17" t="s">
        <v>140</v>
      </c>
      <c r="E1643" s="16">
        <f t="shared" si="321"/>
        <v>9257955531.2913227</v>
      </c>
      <c r="F1643" s="16">
        <v>5</v>
      </c>
      <c r="G1643" s="22">
        <f>A1643^8.69+A1643^4+100*A1643+100</f>
        <v>8.69548017661207E+27</v>
      </c>
      <c r="H1643" s="22">
        <f t="shared" si="316"/>
        <v>15347366.659063933</v>
      </c>
      <c r="I1643" s="22">
        <f t="shared" si="319"/>
        <v>7.1667206002395628E+19</v>
      </c>
      <c r="J1643" s="16">
        <v>1</v>
      </c>
      <c r="K1643" s="16">
        <v>11</v>
      </c>
      <c r="L1643" s="16">
        <v>5</v>
      </c>
      <c r="M1643" s="16">
        <v>10000</v>
      </c>
      <c r="N1643" s="16">
        <v>10000</v>
      </c>
      <c r="O1643" s="16">
        <v>30</v>
      </c>
      <c r="P1643" s="16" t="b">
        <v>1</v>
      </c>
      <c r="Q1643" s="16">
        <v>0</v>
      </c>
      <c r="R1643" s="16" t="b">
        <v>0</v>
      </c>
      <c r="S1643" s="16">
        <v>101.000000000008</v>
      </c>
      <c r="T1643" s="16" t="s">
        <v>59</v>
      </c>
      <c r="U1643" s="18">
        <v>1738</v>
      </c>
      <c r="V1643" s="16">
        <v>2875</v>
      </c>
      <c r="W1643" s="22">
        <v>1.07</v>
      </c>
    </row>
    <row r="1644" spans="1:23" x14ac:dyDescent="0.3">
      <c r="A1644" s="19">
        <v>1642</v>
      </c>
      <c r="B1644" s="16" t="s">
        <v>56</v>
      </c>
      <c r="C1644" s="17" t="s">
        <v>140</v>
      </c>
      <c r="E1644" s="16">
        <f t="shared" si="321"/>
        <v>9275455289.1058121</v>
      </c>
      <c r="F1644" s="16">
        <v>5</v>
      </c>
      <c r="G1644" s="22">
        <f t="shared" ref="G1644:G1652" si="325">A1644^8.69+A1644^4+100*A1644+100</f>
        <v>8.7416355792051756E+27</v>
      </c>
      <c r="H1644" s="22">
        <f t="shared" si="316"/>
        <v>15367273.644458586</v>
      </c>
      <c r="I1644" s="22">
        <f t="shared" si="319"/>
        <v>7.1933236113983963E+19</v>
      </c>
      <c r="J1644" s="16">
        <v>1</v>
      </c>
      <c r="K1644" s="16">
        <v>11</v>
      </c>
      <c r="L1644" s="16">
        <v>5</v>
      </c>
      <c r="M1644" s="16">
        <v>10000</v>
      </c>
      <c r="N1644" s="16">
        <v>10000</v>
      </c>
      <c r="O1644" s="16">
        <v>30</v>
      </c>
      <c r="P1644" s="16" t="b">
        <v>1</v>
      </c>
      <c r="Q1644" s="16">
        <v>0</v>
      </c>
      <c r="R1644" s="16" t="b">
        <v>0</v>
      </c>
      <c r="S1644" s="16">
        <v>101.000000000008</v>
      </c>
      <c r="T1644" s="16" t="s">
        <v>59</v>
      </c>
      <c r="U1644" s="18">
        <v>1739</v>
      </c>
      <c r="V1644" s="16">
        <v>2877</v>
      </c>
      <c r="W1644" s="22">
        <v>1.07</v>
      </c>
    </row>
    <row r="1645" spans="1:23" x14ac:dyDescent="0.3">
      <c r="A1645" s="19">
        <v>1643</v>
      </c>
      <c r="B1645" s="16" t="s">
        <v>56</v>
      </c>
      <c r="C1645" s="17" t="s">
        <v>140</v>
      </c>
      <c r="E1645" s="16">
        <f t="shared" si="321"/>
        <v>9292977441.1036472</v>
      </c>
      <c r="F1645" s="16">
        <v>5</v>
      </c>
      <c r="G1645" s="22">
        <f t="shared" si="325"/>
        <v>8.7880076489226304E+27</v>
      </c>
      <c r="H1645" s="22">
        <f t="shared" si="316"/>
        <v>15387194.386128617</v>
      </c>
      <c r="I1645" s="22">
        <f t="shared" si="319"/>
        <v>7.2200090865740128E+19</v>
      </c>
      <c r="J1645" s="16">
        <v>1</v>
      </c>
      <c r="K1645" s="16">
        <v>11</v>
      </c>
      <c r="L1645" s="16">
        <v>5</v>
      </c>
      <c r="M1645" s="16">
        <v>10000</v>
      </c>
      <c r="N1645" s="16">
        <v>10000</v>
      </c>
      <c r="O1645" s="16">
        <v>30</v>
      </c>
      <c r="P1645" s="16" t="b">
        <v>1</v>
      </c>
      <c r="Q1645" s="16">
        <v>0</v>
      </c>
      <c r="R1645" s="16" t="b">
        <v>0</v>
      </c>
      <c r="S1645" s="16">
        <v>101.000000000008</v>
      </c>
      <c r="T1645" s="16" t="s">
        <v>59</v>
      </c>
      <c r="U1645" s="18">
        <v>1740</v>
      </c>
      <c r="V1645" s="16">
        <v>2879</v>
      </c>
      <c r="W1645" s="22">
        <v>1.07</v>
      </c>
    </row>
    <row r="1646" spans="1:23" x14ac:dyDescent="0.3">
      <c r="A1646" s="19">
        <v>1644</v>
      </c>
      <c r="B1646" s="16" t="s">
        <v>56</v>
      </c>
      <c r="C1646" s="17" t="s">
        <v>140</v>
      </c>
      <c r="E1646" s="16">
        <f t="shared" si="321"/>
        <v>9310522002.2861366</v>
      </c>
      <c r="F1646" s="16">
        <v>5</v>
      </c>
      <c r="G1646" s="22">
        <f t="shared" si="325"/>
        <v>8.8345972700618948E+27</v>
      </c>
      <c r="H1646" s="22">
        <f t="shared" si="316"/>
        <v>15407128.885246551</v>
      </c>
      <c r="I1646" s="22">
        <f t="shared" si="319"/>
        <v>7.246777230963653E+19</v>
      </c>
      <c r="J1646" s="16">
        <v>1</v>
      </c>
      <c r="K1646" s="16">
        <v>11</v>
      </c>
      <c r="L1646" s="16">
        <v>5</v>
      </c>
      <c r="M1646" s="16">
        <v>10000</v>
      </c>
      <c r="N1646" s="16">
        <v>10000</v>
      </c>
      <c r="O1646" s="16">
        <v>30</v>
      </c>
      <c r="P1646" s="16" t="b">
        <v>1</v>
      </c>
      <c r="Q1646" s="16">
        <v>0</v>
      </c>
      <c r="R1646" s="16" t="b">
        <v>0</v>
      </c>
      <c r="S1646" s="16">
        <v>101.000000000008</v>
      </c>
      <c r="T1646" s="16" t="s">
        <v>59</v>
      </c>
      <c r="U1646" s="18">
        <v>1741</v>
      </c>
      <c r="V1646" s="16">
        <v>2881</v>
      </c>
      <c r="W1646" s="22">
        <v>1.07</v>
      </c>
    </row>
    <row r="1647" spans="1:23" x14ac:dyDescent="0.3">
      <c r="A1647" s="19">
        <v>1645</v>
      </c>
      <c r="B1647" s="16" t="s">
        <v>56</v>
      </c>
      <c r="C1647" s="17" t="s">
        <v>140</v>
      </c>
      <c r="E1647" s="16">
        <f t="shared" si="321"/>
        <v>9328088987.6555099</v>
      </c>
      <c r="F1647" s="16">
        <v>5</v>
      </c>
      <c r="G1647" s="22">
        <f t="shared" si="325"/>
        <v>8.88140532998828E+27</v>
      </c>
      <c r="H1647" s="22">
        <f t="shared" si="316"/>
        <v>15427077.142984403</v>
      </c>
      <c r="I1647" s="22">
        <f t="shared" si="319"/>
        <v>7.2736282501500297E+19</v>
      </c>
      <c r="J1647" s="16">
        <v>1</v>
      </c>
      <c r="K1647" s="16">
        <v>11</v>
      </c>
      <c r="L1647" s="16">
        <v>5</v>
      </c>
      <c r="M1647" s="16">
        <v>10000</v>
      </c>
      <c r="N1647" s="16">
        <v>10000</v>
      </c>
      <c r="O1647" s="16">
        <v>30</v>
      </c>
      <c r="P1647" s="16" t="b">
        <v>1</v>
      </c>
      <c r="Q1647" s="16">
        <v>0</v>
      </c>
      <c r="R1647" s="16" t="b">
        <v>0</v>
      </c>
      <c r="S1647" s="16">
        <v>101.000000000008</v>
      </c>
      <c r="T1647" s="16" t="s">
        <v>59</v>
      </c>
      <c r="U1647" s="18">
        <v>1742</v>
      </c>
      <c r="V1647" s="16">
        <v>2883</v>
      </c>
      <c r="W1647" s="22">
        <v>1.07</v>
      </c>
    </row>
    <row r="1648" spans="1:23" x14ac:dyDescent="0.3">
      <c r="A1648" s="19">
        <v>1646</v>
      </c>
      <c r="B1648" s="16" t="s">
        <v>56</v>
      </c>
      <c r="C1648" s="17" t="s">
        <v>140</v>
      </c>
      <c r="E1648" s="16">
        <f t="shared" si="321"/>
        <v>9345678412.2147961</v>
      </c>
      <c r="F1648" s="16">
        <v>5</v>
      </c>
      <c r="G1648" s="22">
        <f t="shared" si="325"/>
        <v>8.9284327191434315E+27</v>
      </c>
      <c r="H1648" s="22">
        <f t="shared" si="316"/>
        <v>15447039.16051349</v>
      </c>
      <c r="I1648" s="22">
        <f t="shared" si="319"/>
        <v>7.3005623501015212E+19</v>
      </c>
      <c r="J1648" s="16">
        <v>1</v>
      </c>
      <c r="K1648" s="16">
        <v>11</v>
      </c>
      <c r="L1648" s="16">
        <v>5</v>
      </c>
      <c r="M1648" s="16">
        <v>10000</v>
      </c>
      <c r="N1648" s="16">
        <v>10000</v>
      </c>
      <c r="O1648" s="16">
        <v>30</v>
      </c>
      <c r="P1648" s="16" t="b">
        <v>1</v>
      </c>
      <c r="Q1648" s="16">
        <v>0</v>
      </c>
      <c r="R1648" s="16" t="b">
        <v>0</v>
      </c>
      <c r="S1648" s="16">
        <v>101.000000000008</v>
      </c>
      <c r="T1648" s="16" t="s">
        <v>59</v>
      </c>
      <c r="U1648" s="18">
        <v>1743</v>
      </c>
      <c r="V1648" s="16">
        <v>2885</v>
      </c>
      <c r="W1648" s="22">
        <v>1.07</v>
      </c>
    </row>
    <row r="1649" spans="1:23" x14ac:dyDescent="0.3">
      <c r="A1649" s="19">
        <v>1647</v>
      </c>
      <c r="B1649" s="16" t="s">
        <v>56</v>
      </c>
      <c r="C1649" s="17" t="s">
        <v>140</v>
      </c>
      <c r="E1649" s="16">
        <f t="shared" si="321"/>
        <v>9363290290.9680729</v>
      </c>
      <c r="F1649" s="16">
        <v>5</v>
      </c>
      <c r="G1649" s="22">
        <f t="shared" si="325"/>
        <v>8.9756803310544711E+27</v>
      </c>
      <c r="H1649" s="22">
        <f t="shared" si="316"/>
        <v>15467014.939004563</v>
      </c>
      <c r="I1649" s="22">
        <f t="shared" si="319"/>
        <v>7.3275797371728339E+19</v>
      </c>
      <c r="J1649" s="16">
        <v>1</v>
      </c>
      <c r="K1649" s="16">
        <v>11</v>
      </c>
      <c r="L1649" s="16">
        <v>5</v>
      </c>
      <c r="M1649" s="16">
        <v>10000</v>
      </c>
      <c r="N1649" s="16">
        <v>10000</v>
      </c>
      <c r="O1649" s="16">
        <v>30</v>
      </c>
      <c r="P1649" s="16" t="b">
        <v>1</v>
      </c>
      <c r="Q1649" s="16">
        <v>0</v>
      </c>
      <c r="R1649" s="16" t="b">
        <v>0</v>
      </c>
      <c r="S1649" s="16">
        <v>101.000000000008</v>
      </c>
      <c r="T1649" s="16" t="s">
        <v>59</v>
      </c>
      <c r="U1649" s="18">
        <v>1744</v>
      </c>
      <c r="V1649" s="16">
        <v>2887</v>
      </c>
      <c r="W1649" s="22">
        <v>1.07</v>
      </c>
    </row>
    <row r="1650" spans="1:23" x14ac:dyDescent="0.3">
      <c r="A1650" s="19">
        <v>1648</v>
      </c>
      <c r="B1650" s="16" t="s">
        <v>56</v>
      </c>
      <c r="C1650" s="17" t="s">
        <v>140</v>
      </c>
      <c r="E1650" s="16">
        <f t="shared" si="321"/>
        <v>9380924638.9202652</v>
      </c>
      <c r="F1650" s="16">
        <v>5</v>
      </c>
      <c r="G1650" s="22">
        <f t="shared" si="325"/>
        <v>9.0231490623428979E+27</v>
      </c>
      <c r="H1650" s="22">
        <f t="shared" si="316"/>
        <v>15487004.479627764</v>
      </c>
      <c r="I1650" s="22">
        <f t="shared" si="319"/>
        <v>7.3546806181053465E+19</v>
      </c>
      <c r="J1650" s="16">
        <v>1</v>
      </c>
      <c r="K1650" s="16">
        <v>11</v>
      </c>
      <c r="L1650" s="16">
        <v>5</v>
      </c>
      <c r="M1650" s="16">
        <v>10000</v>
      </c>
      <c r="N1650" s="16">
        <v>10000</v>
      </c>
      <c r="O1650" s="16">
        <v>30</v>
      </c>
      <c r="P1650" s="16" t="b">
        <v>1</v>
      </c>
      <c r="Q1650" s="16">
        <v>0</v>
      </c>
      <c r="R1650" s="16" t="b">
        <v>0</v>
      </c>
      <c r="S1650" s="16">
        <v>101.000000000008</v>
      </c>
      <c r="T1650" s="16" t="s">
        <v>59</v>
      </c>
      <c r="U1650" s="18">
        <v>1745</v>
      </c>
      <c r="V1650" s="16">
        <v>2889</v>
      </c>
      <c r="W1650" s="22">
        <v>1.07</v>
      </c>
    </row>
    <row r="1651" spans="1:23" x14ac:dyDescent="0.3">
      <c r="A1651" s="19">
        <v>1649</v>
      </c>
      <c r="B1651" s="16" t="s">
        <v>56</v>
      </c>
      <c r="C1651" s="17" t="s">
        <v>140</v>
      </c>
      <c r="E1651" s="16">
        <f t="shared" si="321"/>
        <v>9398581471.0771942</v>
      </c>
      <c r="F1651" s="16">
        <v>5</v>
      </c>
      <c r="G1651" s="22">
        <f t="shared" si="325"/>
        <v>9.070839812732758E+27</v>
      </c>
      <c r="H1651" s="22">
        <f t="shared" si="316"/>
        <v>15507007.78355257</v>
      </c>
      <c r="I1651" s="22">
        <f t="shared" si="319"/>
        <v>7.3818652000277234E+19</v>
      </c>
      <c r="J1651" s="16">
        <v>1</v>
      </c>
      <c r="K1651" s="16">
        <v>11</v>
      </c>
      <c r="L1651" s="16">
        <v>5</v>
      </c>
      <c r="M1651" s="16">
        <v>10000</v>
      </c>
      <c r="N1651" s="16">
        <v>10000</v>
      </c>
      <c r="O1651" s="16">
        <v>30</v>
      </c>
      <c r="P1651" s="16" t="b">
        <v>1</v>
      </c>
      <c r="Q1651" s="16">
        <v>0</v>
      </c>
      <c r="R1651" s="16" t="b">
        <v>0</v>
      </c>
      <c r="S1651" s="16">
        <v>101.000000000008</v>
      </c>
      <c r="T1651" s="16" t="s">
        <v>59</v>
      </c>
      <c r="U1651" s="18">
        <v>1746</v>
      </c>
      <c r="V1651" s="16">
        <v>2891</v>
      </c>
      <c r="W1651" s="22">
        <v>1.07</v>
      </c>
    </row>
    <row r="1652" spans="1:23" x14ac:dyDescent="0.3">
      <c r="A1652" s="19">
        <v>1650</v>
      </c>
      <c r="B1652" s="16" t="s">
        <v>56</v>
      </c>
      <c r="C1652" s="17" t="s">
        <v>140</v>
      </c>
      <c r="E1652" s="16">
        <f t="shared" si="321"/>
        <v>9416260802.4456425</v>
      </c>
      <c r="F1652" s="16">
        <v>5</v>
      </c>
      <c r="G1652" s="22">
        <f t="shared" si="325"/>
        <v>9.1187534850602224E+27</v>
      </c>
      <c r="H1652" s="22">
        <f t="shared" si="316"/>
        <v>15527024.851947909</v>
      </c>
      <c r="I1652" s="22">
        <f t="shared" si="319"/>
        <v>7.4091336904563655E+19</v>
      </c>
      <c r="J1652" s="16">
        <v>1</v>
      </c>
      <c r="K1652" s="16">
        <v>11</v>
      </c>
      <c r="L1652" s="16">
        <v>5</v>
      </c>
      <c r="M1652" s="16">
        <v>10000</v>
      </c>
      <c r="N1652" s="16">
        <v>10000</v>
      </c>
      <c r="O1652" s="16">
        <v>30</v>
      </c>
      <c r="P1652" s="16" t="b">
        <v>1</v>
      </c>
      <c r="Q1652" s="16">
        <v>0</v>
      </c>
      <c r="R1652" s="16" t="b">
        <v>0</v>
      </c>
      <c r="S1652" s="16">
        <v>101.000000000008</v>
      </c>
      <c r="T1652" s="16" t="s">
        <v>59</v>
      </c>
      <c r="U1652" s="18">
        <v>1747</v>
      </c>
      <c r="V1652" s="16">
        <v>2893</v>
      </c>
      <c r="W1652" s="22">
        <v>1.07</v>
      </c>
    </row>
    <row r="1653" spans="1:23" x14ac:dyDescent="0.3">
      <c r="A1653" s="19">
        <v>1651</v>
      </c>
      <c r="B1653" s="16" t="s">
        <v>56</v>
      </c>
      <c r="C1653" s="17" t="s">
        <v>140</v>
      </c>
      <c r="E1653" s="16">
        <f t="shared" si="321"/>
        <v>9433962648.0332451</v>
      </c>
      <c r="F1653" s="16">
        <v>5</v>
      </c>
      <c r="G1653" s="22">
        <f>A1653^8.7+A1653^4+100*A1653+100</f>
        <v>9.8718724950867251E+27</v>
      </c>
      <c r="H1653" s="22">
        <f t="shared" si="316"/>
        <v>15547055.685982112</v>
      </c>
      <c r="I1653" s="22">
        <f t="shared" si="319"/>
        <v>7.4364862972958163E+19</v>
      </c>
      <c r="J1653" s="16">
        <v>1</v>
      </c>
      <c r="K1653" s="16">
        <v>11</v>
      </c>
      <c r="L1653" s="16">
        <v>5</v>
      </c>
      <c r="M1653" s="16">
        <v>10000</v>
      </c>
      <c r="N1653" s="16">
        <v>10000</v>
      </c>
      <c r="O1653" s="16">
        <v>30</v>
      </c>
      <c r="P1653" s="16" t="b">
        <v>1</v>
      </c>
      <c r="Q1653" s="16">
        <v>0</v>
      </c>
      <c r="R1653" s="16" t="b">
        <v>0</v>
      </c>
      <c r="S1653" s="16">
        <v>101.000000000008</v>
      </c>
      <c r="T1653" s="16" t="s">
        <v>59</v>
      </c>
      <c r="U1653" s="18">
        <v>1748</v>
      </c>
      <c r="V1653" s="16">
        <v>2895</v>
      </c>
      <c r="W1653" s="22">
        <v>1.07</v>
      </c>
    </row>
    <row r="1654" spans="1:23" x14ac:dyDescent="0.3">
      <c r="A1654" s="19">
        <v>1652</v>
      </c>
      <c r="B1654" s="16" t="s">
        <v>56</v>
      </c>
      <c r="C1654" s="17" t="s">
        <v>140</v>
      </c>
      <c r="E1654" s="16">
        <f t="shared" si="321"/>
        <v>9451687022.8485508</v>
      </c>
      <c r="F1654" s="16">
        <v>5</v>
      </c>
      <c r="G1654" s="22">
        <f t="shared" ref="G1654:G1662" si="326">A1654^8.7+A1654^4+100*A1654+100</f>
        <v>9.9240141301509807E+27</v>
      </c>
      <c r="H1654" s="22">
        <f t="shared" si="316"/>
        <v>15567100.286822796</v>
      </c>
      <c r="I1654" s="22">
        <f t="shared" si="319"/>
        <v>7.4639232288393609E+19</v>
      </c>
      <c r="J1654" s="16">
        <v>1</v>
      </c>
      <c r="K1654" s="16">
        <v>11</v>
      </c>
      <c r="L1654" s="16">
        <v>5</v>
      </c>
      <c r="M1654" s="16">
        <v>10000</v>
      </c>
      <c r="N1654" s="16">
        <v>10000</v>
      </c>
      <c r="O1654" s="16">
        <v>30</v>
      </c>
      <c r="P1654" s="16" t="b">
        <v>1</v>
      </c>
      <c r="Q1654" s="16">
        <v>0</v>
      </c>
      <c r="R1654" s="16" t="b">
        <v>0</v>
      </c>
      <c r="S1654" s="16">
        <v>101.000000000008</v>
      </c>
      <c r="T1654" s="16" t="s">
        <v>59</v>
      </c>
      <c r="U1654" s="18">
        <v>1749</v>
      </c>
      <c r="V1654" s="16">
        <v>2897</v>
      </c>
      <c r="W1654" s="22">
        <v>1.07</v>
      </c>
    </row>
    <row r="1655" spans="1:23" x14ac:dyDescent="0.3">
      <c r="A1655" s="19">
        <v>1653</v>
      </c>
      <c r="B1655" s="16" t="s">
        <v>56</v>
      </c>
      <c r="C1655" s="17" t="s">
        <v>140</v>
      </c>
      <c r="E1655" s="16">
        <f t="shared" si="321"/>
        <v>9469433941.9011078</v>
      </c>
      <c r="F1655" s="16">
        <v>5</v>
      </c>
      <c r="G1655" s="22">
        <f t="shared" si="326"/>
        <v>9.9763993654890873E+27</v>
      </c>
      <c r="H1655" s="22">
        <f t="shared" si="316"/>
        <v>15587158.655637132</v>
      </c>
      <c r="I1655" s="22">
        <f t="shared" si="319"/>
        <v>7.4914446937695486E+19</v>
      </c>
      <c r="J1655" s="16">
        <v>1</v>
      </c>
      <c r="K1655" s="16">
        <v>11</v>
      </c>
      <c r="L1655" s="16">
        <v>5</v>
      </c>
      <c r="M1655" s="16">
        <v>10000</v>
      </c>
      <c r="N1655" s="16">
        <v>10000</v>
      </c>
      <c r="O1655" s="16">
        <v>30</v>
      </c>
      <c r="P1655" s="16" t="b">
        <v>1</v>
      </c>
      <c r="Q1655" s="16">
        <v>0</v>
      </c>
      <c r="R1655" s="16" t="b">
        <v>0</v>
      </c>
      <c r="S1655" s="16">
        <v>101.000000000008</v>
      </c>
      <c r="T1655" s="16" t="s">
        <v>59</v>
      </c>
      <c r="U1655" s="18">
        <v>1750</v>
      </c>
      <c r="V1655" s="16">
        <v>2899</v>
      </c>
      <c r="W1655" s="22">
        <v>1.07</v>
      </c>
    </row>
    <row r="1656" spans="1:23" x14ac:dyDescent="0.3">
      <c r="A1656" s="19">
        <v>1654</v>
      </c>
      <c r="B1656" s="16" t="s">
        <v>56</v>
      </c>
      <c r="C1656" s="17" t="s">
        <v>140</v>
      </c>
      <c r="E1656" s="16">
        <f t="shared" si="321"/>
        <v>9487203420.2012615</v>
      </c>
      <c r="F1656" s="16">
        <v>5</v>
      </c>
      <c r="G1656" s="22">
        <f t="shared" si="326"/>
        <v>1.0029029190774175E+28</v>
      </c>
      <c r="H1656" s="22">
        <f t="shared" si="316"/>
        <v>15607230.793591535</v>
      </c>
      <c r="I1656" s="22">
        <f t="shared" si="319"/>
        <v>7.5190509011584893E+19</v>
      </c>
      <c r="J1656" s="16">
        <v>1</v>
      </c>
      <c r="K1656" s="16">
        <v>11</v>
      </c>
      <c r="L1656" s="16">
        <v>5</v>
      </c>
      <c r="M1656" s="16">
        <v>10000</v>
      </c>
      <c r="N1656" s="16">
        <v>10000</v>
      </c>
      <c r="O1656" s="16">
        <v>30</v>
      </c>
      <c r="P1656" s="16" t="b">
        <v>1</v>
      </c>
      <c r="Q1656" s="16">
        <v>0</v>
      </c>
      <c r="R1656" s="16" t="b">
        <v>0</v>
      </c>
      <c r="S1656" s="16">
        <v>101.000000000008</v>
      </c>
      <c r="T1656" s="16" t="s">
        <v>59</v>
      </c>
      <c r="U1656" s="18">
        <v>1751</v>
      </c>
      <c r="V1656" s="16">
        <v>2901</v>
      </c>
      <c r="W1656" s="22">
        <v>1.07</v>
      </c>
    </row>
    <row r="1657" spans="1:23" x14ac:dyDescent="0.3">
      <c r="A1657" s="19">
        <v>1655</v>
      </c>
      <c r="B1657" s="16" t="s">
        <v>56</v>
      </c>
      <c r="C1657" s="17" t="s">
        <v>140</v>
      </c>
      <c r="E1657" s="16">
        <f t="shared" si="321"/>
        <v>9504995472.7602825</v>
      </c>
      <c r="F1657" s="16">
        <v>5</v>
      </c>
      <c r="G1657" s="22">
        <f t="shared" si="326"/>
        <v>1.0081904599097363E+28</v>
      </c>
      <c r="H1657" s="22">
        <f t="shared" si="316"/>
        <v>15627316.701851867</v>
      </c>
      <c r="I1657" s="22">
        <f t="shared" si="319"/>
        <v>7.5467420604685074E+19</v>
      </c>
      <c r="J1657" s="16">
        <v>1</v>
      </c>
      <c r="K1657" s="16">
        <v>11</v>
      </c>
      <c r="L1657" s="16">
        <v>5</v>
      </c>
      <c r="M1657" s="16">
        <v>10000</v>
      </c>
      <c r="N1657" s="16">
        <v>10000</v>
      </c>
      <c r="O1657" s="16">
        <v>30</v>
      </c>
      <c r="P1657" s="16" t="b">
        <v>1</v>
      </c>
      <c r="Q1657" s="16">
        <v>0</v>
      </c>
      <c r="R1657" s="16" t="b">
        <v>0</v>
      </c>
      <c r="S1657" s="16">
        <v>101.000000000008</v>
      </c>
      <c r="T1657" s="16" t="s">
        <v>59</v>
      </c>
      <c r="U1657" s="18">
        <v>1752</v>
      </c>
      <c r="V1657" s="16">
        <v>2903</v>
      </c>
      <c r="W1657" s="22">
        <v>1.07</v>
      </c>
    </row>
    <row r="1658" spans="1:23" x14ac:dyDescent="0.3">
      <c r="A1658" s="19">
        <v>1656</v>
      </c>
      <c r="B1658" s="16" t="s">
        <v>56</v>
      </c>
      <c r="C1658" s="17" t="s">
        <v>140</v>
      </c>
      <c r="E1658" s="16">
        <f t="shared" si="321"/>
        <v>9522810114.5903873</v>
      </c>
      <c r="F1658" s="16">
        <v>5</v>
      </c>
      <c r="G1658" s="22">
        <f t="shared" si="326"/>
        <v>1.0135026586978454E+28</v>
      </c>
      <c r="H1658" s="22">
        <f t="shared" si="316"/>
        <v>15647416.381583411</v>
      </c>
      <c r="I1658" s="22">
        <f t="shared" si="319"/>
        <v>7.5745183815526679E+19</v>
      </c>
      <c r="J1658" s="16">
        <v>1</v>
      </c>
      <c r="K1658" s="16">
        <v>11</v>
      </c>
      <c r="L1658" s="16">
        <v>5</v>
      </c>
      <c r="M1658" s="16">
        <v>10000</v>
      </c>
      <c r="N1658" s="16">
        <v>10000</v>
      </c>
      <c r="O1658" s="16">
        <v>30</v>
      </c>
      <c r="P1658" s="16" t="b">
        <v>1</v>
      </c>
      <c r="Q1658" s="16">
        <v>0</v>
      </c>
      <c r="R1658" s="16" t="b">
        <v>0</v>
      </c>
      <c r="S1658" s="16">
        <v>101.000000000008</v>
      </c>
      <c r="T1658" s="16" t="s">
        <v>59</v>
      </c>
      <c r="U1658" s="18">
        <v>1753</v>
      </c>
      <c r="V1658" s="16">
        <v>2905</v>
      </c>
      <c r="W1658" s="22">
        <v>1.07</v>
      </c>
    </row>
    <row r="1659" spans="1:23" x14ac:dyDescent="0.3">
      <c r="A1659" s="19">
        <v>1657</v>
      </c>
      <c r="B1659" s="16" t="s">
        <v>56</v>
      </c>
      <c r="C1659" s="17" t="s">
        <v>140</v>
      </c>
      <c r="E1659" s="16">
        <f t="shared" si="321"/>
        <v>9540647360.7046661</v>
      </c>
      <c r="F1659" s="16">
        <v>5</v>
      </c>
      <c r="G1659" s="22">
        <f t="shared" si="326"/>
        <v>1.0188396154375377E+28</v>
      </c>
      <c r="H1659" s="22">
        <f t="shared" si="316"/>
        <v>15667529.833950829</v>
      </c>
      <c r="I1659" s="22">
        <f t="shared" si="319"/>
        <v>7.6023800746551116E+19</v>
      </c>
      <c r="J1659" s="16">
        <v>1</v>
      </c>
      <c r="K1659" s="16">
        <v>11</v>
      </c>
      <c r="L1659" s="16">
        <v>5</v>
      </c>
      <c r="M1659" s="16">
        <v>10000</v>
      </c>
      <c r="N1659" s="16">
        <v>10000</v>
      </c>
      <c r="O1659" s="16">
        <v>30</v>
      </c>
      <c r="P1659" s="16" t="b">
        <v>1</v>
      </c>
      <c r="Q1659" s="16">
        <v>0</v>
      </c>
      <c r="R1659" s="16" t="b">
        <v>0</v>
      </c>
      <c r="S1659" s="16">
        <v>101.000000000008</v>
      </c>
      <c r="T1659" s="16" t="s">
        <v>59</v>
      </c>
      <c r="U1659" s="18">
        <v>1754</v>
      </c>
      <c r="V1659" s="16">
        <v>2907</v>
      </c>
      <c r="W1659" s="22">
        <v>1.07</v>
      </c>
    </row>
    <row r="1660" spans="1:23" x14ac:dyDescent="0.3">
      <c r="A1660" s="19">
        <v>1658</v>
      </c>
      <c r="B1660" s="16" t="s">
        <v>56</v>
      </c>
      <c r="C1660" s="17" t="s">
        <v>140</v>
      </c>
      <c r="E1660" s="16">
        <f t="shared" si="321"/>
        <v>9558507226.1171551</v>
      </c>
      <c r="F1660" s="16">
        <v>5</v>
      </c>
      <c r="G1660" s="22">
        <f t="shared" si="326"/>
        <v>1.0242014304693791E+28</v>
      </c>
      <c r="H1660" s="22">
        <f t="shared" ref="H1660:H1723" si="327">(A1660^2.14+50+50*A1660)*2</f>
        <v>15687657.060118182</v>
      </c>
      <c r="I1660" s="22">
        <f t="shared" si="319"/>
        <v>7.6303273504117391E+19</v>
      </c>
      <c r="J1660" s="16">
        <v>1</v>
      </c>
      <c r="K1660" s="16">
        <v>11</v>
      </c>
      <c r="L1660" s="16">
        <v>5</v>
      </c>
      <c r="M1660" s="16">
        <v>10000</v>
      </c>
      <c r="N1660" s="16">
        <v>10000</v>
      </c>
      <c r="O1660" s="16">
        <v>30</v>
      </c>
      <c r="P1660" s="16" t="b">
        <v>1</v>
      </c>
      <c r="Q1660" s="16">
        <v>0</v>
      </c>
      <c r="R1660" s="16" t="b">
        <v>0</v>
      </c>
      <c r="S1660" s="16">
        <v>101.000000000008</v>
      </c>
      <c r="T1660" s="16" t="s">
        <v>59</v>
      </c>
      <c r="U1660" s="18">
        <v>1755</v>
      </c>
      <c r="V1660" s="16">
        <v>2909</v>
      </c>
      <c r="W1660" s="22">
        <v>1.07</v>
      </c>
    </row>
    <row r="1661" spans="1:23" x14ac:dyDescent="0.3">
      <c r="A1661" s="19">
        <v>1659</v>
      </c>
      <c r="B1661" s="16" t="s">
        <v>56</v>
      </c>
      <c r="C1661" s="17" t="s">
        <v>140</v>
      </c>
      <c r="E1661" s="16">
        <f t="shared" si="321"/>
        <v>9576389725.8427696</v>
      </c>
      <c r="F1661" s="16">
        <v>5</v>
      </c>
      <c r="G1661" s="22">
        <f t="shared" si="326"/>
        <v>1.0295882044796718E+28</v>
      </c>
      <c r="H1661" s="22">
        <f t="shared" si="327"/>
        <v>15707798.061248869</v>
      </c>
      <c r="I1661" s="22">
        <f t="shared" si="319"/>
        <v>7.6583604198503416E+19</v>
      </c>
      <c r="J1661" s="16">
        <v>1</v>
      </c>
      <c r="K1661" s="16">
        <v>11</v>
      </c>
      <c r="L1661" s="16">
        <v>5</v>
      </c>
      <c r="M1661" s="16">
        <v>10000</v>
      </c>
      <c r="N1661" s="16">
        <v>10000</v>
      </c>
      <c r="O1661" s="16">
        <v>30</v>
      </c>
      <c r="P1661" s="16" t="b">
        <v>1</v>
      </c>
      <c r="Q1661" s="16">
        <v>0</v>
      </c>
      <c r="R1661" s="16" t="b">
        <v>0</v>
      </c>
      <c r="S1661" s="16">
        <v>101.000000000008</v>
      </c>
      <c r="T1661" s="16" t="s">
        <v>59</v>
      </c>
      <c r="U1661" s="18">
        <v>1756</v>
      </c>
      <c r="V1661" s="16">
        <v>2911</v>
      </c>
      <c r="W1661" s="22">
        <v>1.07</v>
      </c>
    </row>
    <row r="1662" spans="1:23" x14ac:dyDescent="0.3">
      <c r="A1662" s="19">
        <v>1660</v>
      </c>
      <c r="B1662" s="16" t="s">
        <v>56</v>
      </c>
      <c r="C1662" s="17" t="s">
        <v>140</v>
      </c>
      <c r="E1662" s="16">
        <f t="shared" si="321"/>
        <v>9594294874.897295</v>
      </c>
      <c r="F1662" s="16">
        <v>5</v>
      </c>
      <c r="G1662" s="22">
        <f t="shared" si="326"/>
        <v>1.0350000385014906E+28</v>
      </c>
      <c r="H1662" s="22">
        <f t="shared" si="327"/>
        <v>15727952.83850578</v>
      </c>
      <c r="I1662" s="22">
        <f t="shared" si="319"/>
        <v>7.6864794943916999E+19</v>
      </c>
      <c r="J1662" s="16">
        <v>1</v>
      </c>
      <c r="K1662" s="16">
        <v>11</v>
      </c>
      <c r="L1662" s="16">
        <v>5</v>
      </c>
      <c r="M1662" s="16">
        <v>10000</v>
      </c>
      <c r="N1662" s="16">
        <v>10000</v>
      </c>
      <c r="O1662" s="16">
        <v>30</v>
      </c>
      <c r="P1662" s="16" t="b">
        <v>1</v>
      </c>
      <c r="Q1662" s="16">
        <v>0</v>
      </c>
      <c r="R1662" s="16" t="b">
        <v>0</v>
      </c>
      <c r="S1662" s="16">
        <v>101.000000000008</v>
      </c>
      <c r="T1662" s="16" t="s">
        <v>59</v>
      </c>
      <c r="U1662" s="18">
        <v>1757</v>
      </c>
      <c r="V1662" s="16">
        <v>2913</v>
      </c>
      <c r="W1662" s="22">
        <v>1.07</v>
      </c>
    </row>
    <row r="1663" spans="1:23" x14ac:dyDescent="0.3">
      <c r="A1663" s="19">
        <v>1661</v>
      </c>
      <c r="B1663" s="16" t="s">
        <v>56</v>
      </c>
      <c r="C1663" s="17" t="s">
        <v>140</v>
      </c>
      <c r="E1663" s="16">
        <f t="shared" si="321"/>
        <v>9612222688.2975273</v>
      </c>
      <c r="F1663" s="16">
        <v>5</v>
      </c>
      <c r="G1663" s="22">
        <f>A1663^8.71+A1663^4+100*A1663+100</f>
        <v>1.1205197060030408E+28</v>
      </c>
      <c r="H1663" s="22">
        <f t="shared" si="327"/>
        <v>15748121.393051127</v>
      </c>
      <c r="I1663" s="22">
        <f t="shared" si="319"/>
        <v>7.714684785849462E+19</v>
      </c>
      <c r="J1663" s="16">
        <v>1</v>
      </c>
      <c r="K1663" s="16">
        <v>11</v>
      </c>
      <c r="L1663" s="16">
        <v>5</v>
      </c>
      <c r="M1663" s="16">
        <v>10000</v>
      </c>
      <c r="N1663" s="16">
        <v>10000</v>
      </c>
      <c r="O1663" s="16">
        <v>30</v>
      </c>
      <c r="P1663" s="16" t="b">
        <v>1</v>
      </c>
      <c r="Q1663" s="16">
        <v>0</v>
      </c>
      <c r="R1663" s="16" t="b">
        <v>0</v>
      </c>
      <c r="S1663" s="16">
        <v>101.000000000008</v>
      </c>
      <c r="T1663" s="16" t="s">
        <v>59</v>
      </c>
      <c r="U1663" s="18">
        <v>1758</v>
      </c>
      <c r="V1663" s="16">
        <v>2915</v>
      </c>
      <c r="W1663" s="22">
        <v>1.07</v>
      </c>
    </row>
    <row r="1664" spans="1:23" x14ac:dyDescent="0.3">
      <c r="A1664" s="19">
        <v>1662</v>
      </c>
      <c r="B1664" s="16" t="s">
        <v>56</v>
      </c>
      <c r="C1664" s="17" t="s">
        <v>140</v>
      </c>
      <c r="E1664" s="16">
        <f t="shared" si="321"/>
        <v>9630173181.0610409</v>
      </c>
      <c r="F1664" s="16">
        <v>5</v>
      </c>
      <c r="G1664" s="22">
        <f t="shared" ref="G1664:G1672" si="328">A1664^8.71+A1664^4+100*A1664+100</f>
        <v>1.1264091752560361E+28</v>
      </c>
      <c r="H1664" s="22">
        <f t="shared" si="327"/>
        <v>15768303.726046577</v>
      </c>
      <c r="I1664" s="22">
        <f t="shared" si="319"/>
        <v>7.7429765064310211E+19</v>
      </c>
      <c r="J1664" s="16">
        <v>1</v>
      </c>
      <c r="K1664" s="16">
        <v>11</v>
      </c>
      <c r="L1664" s="16">
        <v>5</v>
      </c>
      <c r="M1664" s="16">
        <v>10000</v>
      </c>
      <c r="N1664" s="16">
        <v>10000</v>
      </c>
      <c r="O1664" s="16">
        <v>30</v>
      </c>
      <c r="P1664" s="16" t="b">
        <v>1</v>
      </c>
      <c r="Q1664" s="16">
        <v>0</v>
      </c>
      <c r="R1664" s="16" t="b">
        <v>0</v>
      </c>
      <c r="S1664" s="16">
        <v>101.000000000008</v>
      </c>
      <c r="T1664" s="16" t="s">
        <v>59</v>
      </c>
      <c r="U1664" s="18">
        <v>1759</v>
      </c>
      <c r="V1664" s="16">
        <v>2917</v>
      </c>
      <c r="W1664" s="22">
        <v>1.07</v>
      </c>
    </row>
    <row r="1665" spans="1:23" x14ac:dyDescent="0.3">
      <c r="A1665" s="19">
        <v>1663</v>
      </c>
      <c r="B1665" s="16" t="s">
        <v>56</v>
      </c>
      <c r="C1665" s="17" t="s">
        <v>140</v>
      </c>
      <c r="E1665" s="16">
        <f t="shared" si="321"/>
        <v>9648146368.2063446</v>
      </c>
      <c r="F1665" s="16">
        <v>5</v>
      </c>
      <c r="G1665" s="22">
        <f t="shared" si="328"/>
        <v>1.1323260291578379E+28</v>
      </c>
      <c r="H1665" s="22">
        <f t="shared" si="327"/>
        <v>15788499.838653151</v>
      </c>
      <c r="I1665" s="22">
        <f t="shared" si="319"/>
        <v>7.7713548687378203E+19</v>
      </c>
      <c r="J1665" s="16">
        <v>1</v>
      </c>
      <c r="K1665" s="16">
        <v>11</v>
      </c>
      <c r="L1665" s="16">
        <v>5</v>
      </c>
      <c r="M1665" s="16">
        <v>10000</v>
      </c>
      <c r="N1665" s="16">
        <v>10000</v>
      </c>
      <c r="O1665" s="16">
        <v>30</v>
      </c>
      <c r="P1665" s="16" t="b">
        <v>1</v>
      </c>
      <c r="Q1665" s="16">
        <v>0</v>
      </c>
      <c r="R1665" s="16" t="b">
        <v>0</v>
      </c>
      <c r="S1665" s="16">
        <v>101.000000000008</v>
      </c>
      <c r="T1665" s="16" t="s">
        <v>59</v>
      </c>
      <c r="U1665" s="18">
        <v>1760</v>
      </c>
      <c r="V1665" s="16">
        <v>2919</v>
      </c>
      <c r="W1665" s="22">
        <v>1.07</v>
      </c>
    </row>
    <row r="1666" spans="1:23" x14ac:dyDescent="0.3">
      <c r="A1666" s="19">
        <v>1664</v>
      </c>
      <c r="B1666" s="16" t="s">
        <v>56</v>
      </c>
      <c r="C1666" s="17" t="s">
        <v>140</v>
      </c>
      <c r="E1666" s="16">
        <f t="shared" si="321"/>
        <v>9666142264.7529221</v>
      </c>
      <c r="F1666" s="16">
        <v>5</v>
      </c>
      <c r="G1666" s="22">
        <f t="shared" si="328"/>
        <v>1.1382703784586438E+28</v>
      </c>
      <c r="H1666" s="22">
        <f t="shared" si="327"/>
        <v>15808709.732031258</v>
      </c>
      <c r="I1666" s="22">
        <f t="shared" si="319"/>
        <v>7.7998200857659818E+19</v>
      </c>
      <c r="J1666" s="16">
        <v>1</v>
      </c>
      <c r="K1666" s="16">
        <v>11</v>
      </c>
      <c r="L1666" s="16">
        <v>5</v>
      </c>
      <c r="M1666" s="16">
        <v>10000</v>
      </c>
      <c r="N1666" s="16">
        <v>10000</v>
      </c>
      <c r="O1666" s="16">
        <v>30</v>
      </c>
      <c r="P1666" s="16" t="b">
        <v>1</v>
      </c>
      <c r="Q1666" s="16">
        <v>0</v>
      </c>
      <c r="R1666" s="16" t="b">
        <v>0</v>
      </c>
      <c r="S1666" s="16">
        <v>101.000000000008</v>
      </c>
      <c r="T1666" s="16" t="s">
        <v>59</v>
      </c>
      <c r="U1666" s="18">
        <v>1761</v>
      </c>
      <c r="V1666" s="16">
        <v>2921</v>
      </c>
      <c r="W1666" s="22">
        <v>1.07</v>
      </c>
    </row>
    <row r="1667" spans="1:23" x14ac:dyDescent="0.3">
      <c r="A1667" s="19">
        <v>1665</v>
      </c>
      <c r="B1667" s="16" t="s">
        <v>56</v>
      </c>
      <c r="C1667" s="17" t="s">
        <v>140</v>
      </c>
      <c r="E1667" s="16">
        <f t="shared" si="321"/>
        <v>9684160885.7211056</v>
      </c>
      <c r="F1667" s="16">
        <v>5</v>
      </c>
      <c r="G1667" s="22">
        <f t="shared" si="328"/>
        <v>1.1442423342896334E+28</v>
      </c>
      <c r="H1667" s="22">
        <f t="shared" si="327"/>
        <v>15828933.407340787</v>
      </c>
      <c r="I1667" s="22">
        <f t="shared" ref="I1667:I1730" si="329">(A1667^6.082+A1667^4+1000*A1667+100)*2</f>
        <v>7.8283723709066985E+19</v>
      </c>
      <c r="J1667" s="16">
        <v>1</v>
      </c>
      <c r="K1667" s="16">
        <v>11</v>
      </c>
      <c r="L1667" s="16">
        <v>5</v>
      </c>
      <c r="M1667" s="16">
        <v>10000</v>
      </c>
      <c r="N1667" s="16">
        <v>10000</v>
      </c>
      <c r="O1667" s="16">
        <v>30</v>
      </c>
      <c r="P1667" s="16" t="b">
        <v>1</v>
      </c>
      <c r="Q1667" s="16">
        <v>0</v>
      </c>
      <c r="R1667" s="16" t="b">
        <v>0</v>
      </c>
      <c r="S1667" s="16">
        <v>101.000000000008</v>
      </c>
      <c r="T1667" s="16" t="s">
        <v>59</v>
      </c>
      <c r="U1667" s="18">
        <v>1762</v>
      </c>
      <c r="V1667" s="16">
        <v>2923</v>
      </c>
      <c r="W1667" s="22">
        <v>1.07</v>
      </c>
    </row>
    <row r="1668" spans="1:23" x14ac:dyDescent="0.3">
      <c r="A1668" s="19">
        <v>1666</v>
      </c>
      <c r="B1668" s="16" t="s">
        <v>56</v>
      </c>
      <c r="C1668" s="17" t="s">
        <v>140</v>
      </c>
      <c r="E1668" s="16">
        <f t="shared" si="321"/>
        <v>9702202246.1320953</v>
      </c>
      <c r="F1668" s="16">
        <v>5</v>
      </c>
      <c r="G1668" s="22">
        <f t="shared" si="328"/>
        <v>1.1502420081639329E+28</v>
      </c>
      <c r="H1668" s="22">
        <f t="shared" si="327"/>
        <v>15849170.865740944</v>
      </c>
      <c r="I1668" s="22">
        <f t="shared" si="329"/>
        <v>7.8570119379467076E+19</v>
      </c>
      <c r="J1668" s="16">
        <v>1</v>
      </c>
      <c r="K1668" s="16">
        <v>11</v>
      </c>
      <c r="L1668" s="16">
        <v>5</v>
      </c>
      <c r="M1668" s="16">
        <v>10000</v>
      </c>
      <c r="N1668" s="16">
        <v>10000</v>
      </c>
      <c r="O1668" s="16">
        <v>30</v>
      </c>
      <c r="P1668" s="16" t="b">
        <v>1</v>
      </c>
      <c r="Q1668" s="16">
        <v>0</v>
      </c>
      <c r="R1668" s="16" t="b">
        <v>0</v>
      </c>
      <c r="S1668" s="16">
        <v>101.000000000008</v>
      </c>
      <c r="T1668" s="16" t="s">
        <v>59</v>
      </c>
      <c r="U1668" s="18">
        <v>1763</v>
      </c>
      <c r="V1668" s="16">
        <v>2925</v>
      </c>
      <c r="W1668" s="22">
        <v>1.07</v>
      </c>
    </row>
    <row r="1669" spans="1:23" x14ac:dyDescent="0.3">
      <c r="A1669" s="19">
        <v>1667</v>
      </c>
      <c r="B1669" s="16" t="s">
        <v>56</v>
      </c>
      <c r="C1669" s="17" t="s">
        <v>140</v>
      </c>
      <c r="E1669" s="16">
        <f t="shared" si="321"/>
        <v>9720266361.0080967</v>
      </c>
      <c r="F1669" s="16">
        <v>5</v>
      </c>
      <c r="G1669" s="22">
        <f t="shared" si="328"/>
        <v>1.1562695119777913E+28</v>
      </c>
      <c r="H1669" s="22">
        <f t="shared" si="327"/>
        <v>15869422.108390402</v>
      </c>
      <c r="I1669" s="22">
        <f t="shared" si="329"/>
        <v>7.8857390010690208E+19</v>
      </c>
      <c r="J1669" s="16">
        <v>1</v>
      </c>
      <c r="K1669" s="16">
        <v>11</v>
      </c>
      <c r="L1669" s="16">
        <v>5</v>
      </c>
      <c r="M1669" s="16">
        <v>10000</v>
      </c>
      <c r="N1669" s="16">
        <v>10000</v>
      </c>
      <c r="O1669" s="16">
        <v>30</v>
      </c>
      <c r="P1669" s="16" t="b">
        <v>1</v>
      </c>
      <c r="Q1669" s="16">
        <v>0</v>
      </c>
      <c r="R1669" s="16" t="b">
        <v>0</v>
      </c>
      <c r="S1669" s="16">
        <v>101.000000000008</v>
      </c>
      <c r="T1669" s="16" t="s">
        <v>59</v>
      </c>
      <c r="U1669" s="18">
        <v>1764</v>
      </c>
      <c r="V1669" s="16">
        <v>2927</v>
      </c>
      <c r="W1669" s="22">
        <v>1.07</v>
      </c>
    </row>
    <row r="1670" spans="1:23" x14ac:dyDescent="0.3">
      <c r="A1670" s="19">
        <v>1668</v>
      </c>
      <c r="B1670" s="16" t="s">
        <v>56</v>
      </c>
      <c r="C1670" s="17" t="s">
        <v>140</v>
      </c>
      <c r="E1670" s="16">
        <f t="shared" ref="E1670:E1733" si="330">A1670^3.0999</f>
        <v>9738353245.3720665</v>
      </c>
      <c r="F1670" s="16">
        <v>5</v>
      </c>
      <c r="G1670" s="22">
        <f t="shared" si="328"/>
        <v>1.1623249580115832E+28</v>
      </c>
      <c r="H1670" s="22">
        <f t="shared" si="327"/>
        <v>15889687.136447163</v>
      </c>
      <c r="I1670" s="22">
        <f t="shared" si="329"/>
        <v>7.9145537748530627E+19</v>
      </c>
      <c r="J1670" s="16">
        <v>1</v>
      </c>
      <c r="K1670" s="16">
        <v>11</v>
      </c>
      <c r="L1670" s="16">
        <v>5</v>
      </c>
      <c r="M1670" s="16">
        <v>10000</v>
      </c>
      <c r="N1670" s="16">
        <v>10000</v>
      </c>
      <c r="O1670" s="16">
        <v>30</v>
      </c>
      <c r="P1670" s="16" t="b">
        <v>1</v>
      </c>
      <c r="Q1670" s="16">
        <v>0</v>
      </c>
      <c r="R1670" s="16" t="b">
        <v>0</v>
      </c>
      <c r="S1670" s="16">
        <v>101.000000000008</v>
      </c>
      <c r="T1670" s="16" t="s">
        <v>59</v>
      </c>
      <c r="U1670" s="18">
        <v>1765</v>
      </c>
      <c r="V1670" s="16">
        <v>2929</v>
      </c>
      <c r="W1670" s="22">
        <v>1.07</v>
      </c>
    </row>
    <row r="1671" spans="1:23" x14ac:dyDescent="0.3">
      <c r="A1671" s="19">
        <v>1669</v>
      </c>
      <c r="B1671" s="16" t="s">
        <v>56</v>
      </c>
      <c r="C1671" s="17" t="s">
        <v>140</v>
      </c>
      <c r="E1671" s="16">
        <f t="shared" si="330"/>
        <v>9756462914.2480011</v>
      </c>
      <c r="F1671" s="16">
        <v>5</v>
      </c>
      <c r="G1671" s="22">
        <f t="shared" si="328"/>
        <v>1.1684084589309904E+28</v>
      </c>
      <c r="H1671" s="22">
        <f t="shared" si="327"/>
        <v>15909965.951068664</v>
      </c>
      <c r="I1671" s="22">
        <f t="shared" si="329"/>
        <v>7.943456474275396E+19</v>
      </c>
      <c r="J1671" s="16">
        <v>1</v>
      </c>
      <c r="K1671" s="16">
        <v>11</v>
      </c>
      <c r="L1671" s="16">
        <v>5</v>
      </c>
      <c r="M1671" s="16">
        <v>10000</v>
      </c>
      <c r="N1671" s="16">
        <v>10000</v>
      </c>
      <c r="O1671" s="16">
        <v>30</v>
      </c>
      <c r="P1671" s="16" t="b">
        <v>1</v>
      </c>
      <c r="Q1671" s="16">
        <v>0</v>
      </c>
      <c r="R1671" s="16" t="b">
        <v>0</v>
      </c>
      <c r="S1671" s="16">
        <v>101.000000000008</v>
      </c>
      <c r="T1671" s="16" t="s">
        <v>59</v>
      </c>
      <c r="U1671" s="18">
        <v>1766</v>
      </c>
      <c r="V1671" s="16">
        <v>2931</v>
      </c>
      <c r="W1671" s="22">
        <v>1.07</v>
      </c>
    </row>
    <row r="1672" spans="1:23" x14ac:dyDescent="0.3">
      <c r="A1672" s="19">
        <v>1670</v>
      </c>
      <c r="B1672" s="16" t="s">
        <v>56</v>
      </c>
      <c r="C1672" s="17" t="s">
        <v>140</v>
      </c>
      <c r="E1672" s="16">
        <f t="shared" si="330"/>
        <v>9774595382.6607666</v>
      </c>
      <c r="F1672" s="16">
        <v>5</v>
      </c>
      <c r="G1672" s="22">
        <f t="shared" si="328"/>
        <v>1.1745201277879918E+28</v>
      </c>
      <c r="H1672" s="22">
        <f t="shared" si="327"/>
        <v>15930258.553411787</v>
      </c>
      <c r="I1672" s="22">
        <f t="shared" si="329"/>
        <v>7.9724473147102003E+19</v>
      </c>
      <c r="J1672" s="16">
        <v>1</v>
      </c>
      <c r="K1672" s="16">
        <v>11</v>
      </c>
      <c r="L1672" s="16">
        <v>5</v>
      </c>
      <c r="M1672" s="16">
        <v>10000</v>
      </c>
      <c r="N1672" s="16">
        <v>10000</v>
      </c>
      <c r="O1672" s="16">
        <v>30</v>
      </c>
      <c r="P1672" s="16" t="b">
        <v>1</v>
      </c>
      <c r="Q1672" s="16">
        <v>0</v>
      </c>
      <c r="R1672" s="16" t="b">
        <v>0</v>
      </c>
      <c r="S1672" s="16">
        <v>101.000000000008</v>
      </c>
      <c r="T1672" s="16" t="s">
        <v>59</v>
      </c>
      <c r="U1672" s="18">
        <v>1767</v>
      </c>
      <c r="V1672" s="16">
        <v>2933</v>
      </c>
      <c r="W1672" s="22">
        <v>1.07</v>
      </c>
    </row>
    <row r="1673" spans="1:23" x14ac:dyDescent="0.3">
      <c r="A1673" s="19">
        <v>1671</v>
      </c>
      <c r="B1673" s="16" t="s">
        <v>56</v>
      </c>
      <c r="C1673" s="17" t="s">
        <v>140</v>
      </c>
      <c r="E1673" s="16">
        <f t="shared" si="330"/>
        <v>9792750665.6360226</v>
      </c>
      <c r="F1673" s="16">
        <v>5</v>
      </c>
      <c r="G1673" s="22">
        <f>A1673^8.72+A1673^4+100*A1673+100</f>
        <v>1.2716120744894054E+28</v>
      </c>
      <c r="H1673" s="22">
        <f t="shared" si="327"/>
        <v>15950564.944632759</v>
      </c>
      <c r="I1673" s="22">
        <f t="shared" si="329"/>
        <v>8.001526511929729E+19</v>
      </c>
      <c r="J1673" s="16">
        <v>1</v>
      </c>
      <c r="K1673" s="16">
        <v>11</v>
      </c>
      <c r="L1673" s="16">
        <v>5</v>
      </c>
      <c r="M1673" s="16">
        <v>10000</v>
      </c>
      <c r="N1673" s="16">
        <v>10000</v>
      </c>
      <c r="O1673" s="16">
        <v>30</v>
      </c>
      <c r="P1673" s="16" t="b">
        <v>1</v>
      </c>
      <c r="Q1673" s="16">
        <v>0</v>
      </c>
      <c r="R1673" s="16" t="b">
        <v>0</v>
      </c>
      <c r="S1673" s="16">
        <v>101.000000000008</v>
      </c>
      <c r="T1673" s="16" t="s">
        <v>59</v>
      </c>
      <c r="U1673" s="18">
        <v>1768</v>
      </c>
      <c r="V1673" s="16">
        <v>2935</v>
      </c>
      <c r="W1673" s="22">
        <v>1.07</v>
      </c>
    </row>
    <row r="1674" spans="1:23" x14ac:dyDescent="0.3">
      <c r="A1674" s="19">
        <v>1672</v>
      </c>
      <c r="B1674" s="16" t="s">
        <v>56</v>
      </c>
      <c r="C1674" s="17" t="s">
        <v>140</v>
      </c>
      <c r="E1674" s="16">
        <f t="shared" si="330"/>
        <v>9810928778.2004948</v>
      </c>
      <c r="F1674" s="16">
        <v>5</v>
      </c>
      <c r="G1674" s="22">
        <f t="shared" ref="G1674:G1682" si="331">A1674^8.72+A1674^4+100*A1674+100</f>
        <v>1.278263245001221E+28</v>
      </c>
      <c r="H1674" s="22">
        <f t="shared" si="327"/>
        <v>15970885.125887301</v>
      </c>
      <c r="I1674" s="22">
        <f t="shared" si="329"/>
        <v>8.0306942821048287E+19</v>
      </c>
      <c r="J1674" s="16">
        <v>1</v>
      </c>
      <c r="K1674" s="16">
        <v>11</v>
      </c>
      <c r="L1674" s="16">
        <v>5</v>
      </c>
      <c r="M1674" s="16">
        <v>10000</v>
      </c>
      <c r="N1674" s="16">
        <v>10000</v>
      </c>
      <c r="O1674" s="16">
        <v>30</v>
      </c>
      <c r="P1674" s="16" t="b">
        <v>1</v>
      </c>
      <c r="Q1674" s="16">
        <v>0</v>
      </c>
      <c r="R1674" s="16" t="b">
        <v>0</v>
      </c>
      <c r="S1674" s="16">
        <v>101.000000000008</v>
      </c>
      <c r="T1674" s="16" t="s">
        <v>59</v>
      </c>
      <c r="U1674" s="18">
        <v>1769</v>
      </c>
      <c r="V1674" s="16">
        <v>2937</v>
      </c>
      <c r="W1674" s="22">
        <v>1.07</v>
      </c>
    </row>
    <row r="1675" spans="1:23" x14ac:dyDescent="0.3">
      <c r="A1675" s="19">
        <v>1673</v>
      </c>
      <c r="B1675" s="16" t="s">
        <v>56</v>
      </c>
      <c r="C1675" s="17" t="s">
        <v>140</v>
      </c>
      <c r="E1675" s="16">
        <f t="shared" si="330"/>
        <v>9829129735.3816586</v>
      </c>
      <c r="F1675" s="16">
        <v>5</v>
      </c>
      <c r="G1675" s="22">
        <f t="shared" si="331"/>
        <v>1.2849451964643479E+28</v>
      </c>
      <c r="H1675" s="22">
        <f t="shared" si="327"/>
        <v>15991219.098330371</v>
      </c>
      <c r="I1675" s="22">
        <f t="shared" si="329"/>
        <v>8.0599508418052358E+19</v>
      </c>
      <c r="J1675" s="16">
        <v>1</v>
      </c>
      <c r="K1675" s="16">
        <v>11</v>
      </c>
      <c r="L1675" s="16">
        <v>5</v>
      </c>
      <c r="M1675" s="16">
        <v>10000</v>
      </c>
      <c r="N1675" s="16">
        <v>10000</v>
      </c>
      <c r="O1675" s="16">
        <v>30</v>
      </c>
      <c r="P1675" s="16" t="b">
        <v>1</v>
      </c>
      <c r="Q1675" s="16">
        <v>0</v>
      </c>
      <c r="R1675" s="16" t="b">
        <v>0</v>
      </c>
      <c r="S1675" s="16">
        <v>101.000000000008</v>
      </c>
      <c r="T1675" s="16" t="s">
        <v>59</v>
      </c>
      <c r="U1675" s="18">
        <v>1770</v>
      </c>
      <c r="V1675" s="16">
        <v>2939</v>
      </c>
      <c r="W1675" s="22">
        <v>1.07</v>
      </c>
    </row>
    <row r="1676" spans="1:23" x14ac:dyDescent="0.3">
      <c r="A1676" s="19">
        <v>1674</v>
      </c>
      <c r="B1676" s="16" t="s">
        <v>56</v>
      </c>
      <c r="C1676" s="17" t="s">
        <v>140</v>
      </c>
      <c r="E1676" s="16">
        <f t="shared" si="330"/>
        <v>9847353552.207983</v>
      </c>
      <c r="F1676" s="16">
        <v>5</v>
      </c>
      <c r="G1676" s="22">
        <f t="shared" si="331"/>
        <v>1.2916580528035081E+28</v>
      </c>
      <c r="H1676" s="22">
        <f t="shared" si="327"/>
        <v>16011566.863116533</v>
      </c>
      <c r="I1676" s="22">
        <f t="shared" si="329"/>
        <v>8.0892964080006054E+19</v>
      </c>
      <c r="J1676" s="16">
        <v>1</v>
      </c>
      <c r="K1676" s="16">
        <v>11</v>
      </c>
      <c r="L1676" s="16">
        <v>5</v>
      </c>
      <c r="M1676" s="16">
        <v>10000</v>
      </c>
      <c r="N1676" s="16">
        <v>10000</v>
      </c>
      <c r="O1676" s="16">
        <v>30</v>
      </c>
      <c r="P1676" s="16" t="b">
        <v>1</v>
      </c>
      <c r="Q1676" s="16">
        <v>0</v>
      </c>
      <c r="R1676" s="16" t="b">
        <v>0</v>
      </c>
      <c r="S1676" s="16">
        <v>101.000000000008</v>
      </c>
      <c r="T1676" s="16" t="s">
        <v>59</v>
      </c>
      <c r="U1676" s="18">
        <v>1771</v>
      </c>
      <c r="V1676" s="16">
        <v>2941</v>
      </c>
      <c r="W1676" s="22">
        <v>1.07</v>
      </c>
    </row>
    <row r="1677" spans="1:23" x14ac:dyDescent="0.3">
      <c r="A1677" s="19">
        <v>1675</v>
      </c>
      <c r="B1677" s="16" t="s">
        <v>56</v>
      </c>
      <c r="C1677" s="17" t="s">
        <v>140</v>
      </c>
      <c r="E1677" s="16">
        <f t="shared" si="330"/>
        <v>9865600243.7087765</v>
      </c>
      <c r="F1677" s="16">
        <v>5</v>
      </c>
      <c r="G1677" s="22">
        <f t="shared" si="331"/>
        <v>1.2984019383677736E+28</v>
      </c>
      <c r="H1677" s="22">
        <f t="shared" si="327"/>
        <v>16031928.421399571</v>
      </c>
      <c r="I1677" s="22">
        <f t="shared" si="329"/>
        <v>8.1187311980603507E+19</v>
      </c>
      <c r="J1677" s="16">
        <v>1</v>
      </c>
      <c r="K1677" s="16">
        <v>11</v>
      </c>
      <c r="L1677" s="16">
        <v>5</v>
      </c>
      <c r="M1677" s="16">
        <v>10000</v>
      </c>
      <c r="N1677" s="16">
        <v>10000</v>
      </c>
      <c r="O1677" s="16">
        <v>30</v>
      </c>
      <c r="P1677" s="16" t="b">
        <v>1</v>
      </c>
      <c r="Q1677" s="16">
        <v>0</v>
      </c>
      <c r="R1677" s="16" t="b">
        <v>0</v>
      </c>
      <c r="S1677" s="16">
        <v>101.000000000008</v>
      </c>
      <c r="T1677" s="16" t="s">
        <v>59</v>
      </c>
      <c r="U1677" s="18">
        <v>1772</v>
      </c>
      <c r="V1677" s="16">
        <v>2943</v>
      </c>
      <c r="W1677" s="22">
        <v>1.07</v>
      </c>
    </row>
    <row r="1678" spans="1:23" x14ac:dyDescent="0.3">
      <c r="A1678" s="19">
        <v>1676</v>
      </c>
      <c r="B1678" s="16" t="s">
        <v>56</v>
      </c>
      <c r="C1678" s="17" t="s">
        <v>140</v>
      </c>
      <c r="E1678" s="16">
        <f t="shared" si="330"/>
        <v>9883869824.914299</v>
      </c>
      <c r="F1678" s="16">
        <v>5</v>
      </c>
      <c r="G1678" s="22">
        <f t="shared" si="331"/>
        <v>1.3051769779318917E+28</v>
      </c>
      <c r="H1678" s="22">
        <f t="shared" si="327"/>
        <v>16052303.774332842</v>
      </c>
      <c r="I1678" s="22">
        <f t="shared" si="329"/>
        <v>8.1482554297546359E+19</v>
      </c>
      <c r="J1678" s="16">
        <v>1</v>
      </c>
      <c r="K1678" s="16">
        <v>11</v>
      </c>
      <c r="L1678" s="16">
        <v>5</v>
      </c>
      <c r="M1678" s="16">
        <v>10000</v>
      </c>
      <c r="N1678" s="16">
        <v>10000</v>
      </c>
      <c r="O1678" s="16">
        <v>30</v>
      </c>
      <c r="P1678" s="16" t="b">
        <v>1</v>
      </c>
      <c r="Q1678" s="16">
        <v>0</v>
      </c>
      <c r="R1678" s="16" t="b">
        <v>0</v>
      </c>
      <c r="S1678" s="16">
        <v>101.000000000008</v>
      </c>
      <c r="T1678" s="16" t="s">
        <v>59</v>
      </c>
      <c r="U1678" s="18">
        <v>1773</v>
      </c>
      <c r="V1678" s="16">
        <v>2945</v>
      </c>
      <c r="W1678" s="22">
        <v>1.07</v>
      </c>
    </row>
    <row r="1679" spans="1:23" x14ac:dyDescent="0.3">
      <c r="A1679" s="19">
        <v>1677</v>
      </c>
      <c r="B1679" s="16" t="s">
        <v>56</v>
      </c>
      <c r="C1679" s="17" t="s">
        <v>140</v>
      </c>
      <c r="E1679" s="16">
        <f t="shared" si="330"/>
        <v>9902162310.8556461</v>
      </c>
      <c r="F1679" s="16">
        <v>5</v>
      </c>
      <c r="G1679" s="22">
        <f t="shared" si="331"/>
        <v>1.3119832966974296E+28</v>
      </c>
      <c r="H1679" s="22">
        <f t="shared" si="327"/>
        <v>16072692.923068998</v>
      </c>
      <c r="I1679" s="22">
        <f t="shared" si="329"/>
        <v>8.1778693212545876E+19</v>
      </c>
      <c r="J1679" s="16">
        <v>1</v>
      </c>
      <c r="K1679" s="16">
        <v>11</v>
      </c>
      <c r="L1679" s="16">
        <v>5</v>
      </c>
      <c r="M1679" s="16">
        <v>10000</v>
      </c>
      <c r="N1679" s="16">
        <v>10000</v>
      </c>
      <c r="O1679" s="16">
        <v>30</v>
      </c>
      <c r="P1679" s="16" t="b">
        <v>1</v>
      </c>
      <c r="Q1679" s="16">
        <v>0</v>
      </c>
      <c r="R1679" s="16" t="b">
        <v>0</v>
      </c>
      <c r="S1679" s="16">
        <v>101.000000000008</v>
      </c>
      <c r="T1679" s="16" t="s">
        <v>59</v>
      </c>
      <c r="U1679" s="18">
        <v>1774</v>
      </c>
      <c r="V1679" s="16">
        <v>2947</v>
      </c>
      <c r="W1679" s="22">
        <v>1.07</v>
      </c>
    </row>
    <row r="1680" spans="1:23" x14ac:dyDescent="0.3">
      <c r="A1680" s="19">
        <v>1678</v>
      </c>
      <c r="B1680" s="16" t="s">
        <v>56</v>
      </c>
      <c r="C1680" s="17" t="s">
        <v>140</v>
      </c>
      <c r="E1680" s="16">
        <f t="shared" si="330"/>
        <v>9920477716.5648575</v>
      </c>
      <c r="F1680" s="16">
        <v>5</v>
      </c>
      <c r="G1680" s="22">
        <f t="shared" si="331"/>
        <v>1.3188210202939388E+28</v>
      </c>
      <c r="H1680" s="22">
        <f t="shared" si="327"/>
        <v>16093095.868760131</v>
      </c>
      <c r="I1680" s="22">
        <f t="shared" si="329"/>
        <v>8.207573091132955E+19</v>
      </c>
      <c r="J1680" s="16">
        <v>1</v>
      </c>
      <c r="K1680" s="16">
        <v>11</v>
      </c>
      <c r="L1680" s="16">
        <v>5</v>
      </c>
      <c r="M1680" s="16">
        <v>10000</v>
      </c>
      <c r="N1680" s="16">
        <v>10000</v>
      </c>
      <c r="O1680" s="16">
        <v>30</v>
      </c>
      <c r="P1680" s="16" t="b">
        <v>1</v>
      </c>
      <c r="Q1680" s="16">
        <v>0</v>
      </c>
      <c r="R1680" s="16" t="b">
        <v>0</v>
      </c>
      <c r="S1680" s="16">
        <v>101.000000000008</v>
      </c>
      <c r="T1680" s="16" t="s">
        <v>59</v>
      </c>
      <c r="U1680" s="18">
        <v>1775</v>
      </c>
      <c r="V1680" s="16">
        <v>2949</v>
      </c>
      <c r="W1680" s="22">
        <v>1.07</v>
      </c>
    </row>
    <row r="1681" spans="1:23" x14ac:dyDescent="0.3">
      <c r="A1681" s="19">
        <v>1679</v>
      </c>
      <c r="B1681" s="16" t="s">
        <v>56</v>
      </c>
      <c r="C1681" s="17" t="s">
        <v>140</v>
      </c>
      <c r="E1681" s="16">
        <f t="shared" si="330"/>
        <v>9938816057.074831</v>
      </c>
      <c r="F1681" s="16">
        <v>5</v>
      </c>
      <c r="G1681" s="22">
        <f t="shared" si="331"/>
        <v>1.3256902747802894E+28</v>
      </c>
      <c r="H1681" s="22">
        <f t="shared" si="327"/>
        <v>16113512.612557802</v>
      </c>
      <c r="I1681" s="22">
        <f t="shared" si="329"/>
        <v>8.2373669583645147E+19</v>
      </c>
      <c r="J1681" s="16">
        <v>1</v>
      </c>
      <c r="K1681" s="16">
        <v>11</v>
      </c>
      <c r="L1681" s="16">
        <v>5</v>
      </c>
      <c r="M1681" s="16">
        <v>10000</v>
      </c>
      <c r="N1681" s="16">
        <v>10000</v>
      </c>
      <c r="O1681" s="16">
        <v>30</v>
      </c>
      <c r="P1681" s="16" t="b">
        <v>1</v>
      </c>
      <c r="Q1681" s="16">
        <v>0</v>
      </c>
      <c r="R1681" s="16" t="b">
        <v>0</v>
      </c>
      <c r="S1681" s="16">
        <v>101.000000000008</v>
      </c>
      <c r="T1681" s="16" t="s">
        <v>59</v>
      </c>
      <c r="U1681" s="18">
        <v>1776</v>
      </c>
      <c r="V1681" s="16">
        <v>2951</v>
      </c>
      <c r="W1681" s="22">
        <v>1.07</v>
      </c>
    </row>
    <row r="1682" spans="1:23" x14ac:dyDescent="0.3">
      <c r="A1682" s="19">
        <v>1680</v>
      </c>
      <c r="B1682" s="16" t="s">
        <v>56</v>
      </c>
      <c r="C1682" s="17" t="s">
        <v>140</v>
      </c>
      <c r="E1682" s="16">
        <f t="shared" si="330"/>
        <v>9957177347.4194469</v>
      </c>
      <c r="F1682" s="16">
        <v>5</v>
      </c>
      <c r="G1682" s="22">
        <f t="shared" si="331"/>
        <v>1.3325911866457298E+28</v>
      </c>
      <c r="H1682" s="22">
        <f t="shared" si="327"/>
        <v>16133943.155612882</v>
      </c>
      <c r="I1682" s="22">
        <f t="shared" si="329"/>
        <v>8.2672511423266521E+19</v>
      </c>
      <c r="J1682" s="16">
        <v>1</v>
      </c>
      <c r="K1682" s="16">
        <v>11</v>
      </c>
      <c r="L1682" s="16">
        <v>5</v>
      </c>
      <c r="M1682" s="16">
        <v>10000</v>
      </c>
      <c r="N1682" s="16">
        <v>10000</v>
      </c>
      <c r="O1682" s="16">
        <v>30</v>
      </c>
      <c r="P1682" s="16" t="b">
        <v>1</v>
      </c>
      <c r="Q1682" s="16">
        <v>0</v>
      </c>
      <c r="R1682" s="16" t="b">
        <v>0</v>
      </c>
      <c r="S1682" s="16">
        <v>101.000000000008</v>
      </c>
      <c r="T1682" s="16" t="s">
        <v>59</v>
      </c>
      <c r="U1682" s="18">
        <v>1777</v>
      </c>
      <c r="V1682" s="16">
        <v>2953</v>
      </c>
      <c r="W1682" s="22">
        <v>1.07</v>
      </c>
    </row>
    <row r="1683" spans="1:23" x14ac:dyDescent="0.3">
      <c r="A1683" s="19">
        <v>1681</v>
      </c>
      <c r="B1683" s="16" t="s">
        <v>56</v>
      </c>
      <c r="C1683" s="17" t="s">
        <v>140</v>
      </c>
      <c r="E1683" s="16">
        <f t="shared" si="330"/>
        <v>9975561602.6333218</v>
      </c>
      <c r="F1683" s="16">
        <v>5</v>
      </c>
      <c r="G1683" s="22">
        <f>A1683^8.73+A1683^4+100*A1683+100</f>
        <v>1.4428000155486253E+28</v>
      </c>
      <c r="H1683" s="22">
        <f t="shared" si="327"/>
        <v>16154387.499075703</v>
      </c>
      <c r="I1683" s="22">
        <f t="shared" si="329"/>
        <v>8.297225862799768E+19</v>
      </c>
      <c r="J1683" s="16">
        <v>1</v>
      </c>
      <c r="K1683" s="16">
        <v>11</v>
      </c>
      <c r="L1683" s="16">
        <v>5</v>
      </c>
      <c r="M1683" s="16">
        <v>10000</v>
      </c>
      <c r="N1683" s="16">
        <v>10000</v>
      </c>
      <c r="O1683" s="16">
        <v>30</v>
      </c>
      <c r="P1683" s="16" t="b">
        <v>1</v>
      </c>
      <c r="Q1683" s="16">
        <v>0</v>
      </c>
      <c r="R1683" s="16" t="b">
        <v>0</v>
      </c>
      <c r="S1683" s="16">
        <v>101.000000000008</v>
      </c>
      <c r="T1683" s="16" t="s">
        <v>59</v>
      </c>
      <c r="U1683" s="18">
        <v>1778</v>
      </c>
      <c r="V1683" s="16">
        <v>2955</v>
      </c>
      <c r="W1683" s="22">
        <v>1.07</v>
      </c>
    </row>
    <row r="1684" spans="1:23" x14ac:dyDescent="0.3">
      <c r="A1684" s="19">
        <v>1682</v>
      </c>
      <c r="B1684" s="16" t="s">
        <v>56</v>
      </c>
      <c r="C1684" s="17" t="s">
        <v>140</v>
      </c>
      <c r="E1684" s="16">
        <f t="shared" si="330"/>
        <v>9993968837.7520885</v>
      </c>
      <c r="F1684" s="16">
        <v>5</v>
      </c>
      <c r="G1684" s="22">
        <f t="shared" ref="G1684:G1692" si="332">A1684^8.73+A1684^4+100*A1684+100</f>
        <v>1.4503102136791844E+28</v>
      </c>
      <c r="H1684" s="22">
        <f t="shared" si="327"/>
        <v>16174845.644095987</v>
      </c>
      <c r="I1684" s="22">
        <f t="shared" si="329"/>
        <v>8.327291339967873E+19</v>
      </c>
      <c r="J1684" s="16">
        <v>1</v>
      </c>
      <c r="K1684" s="16">
        <v>11</v>
      </c>
      <c r="L1684" s="16">
        <v>5</v>
      </c>
      <c r="M1684" s="16">
        <v>10000</v>
      </c>
      <c r="N1684" s="16">
        <v>10000</v>
      </c>
      <c r="O1684" s="16">
        <v>30</v>
      </c>
      <c r="P1684" s="16" t="b">
        <v>1</v>
      </c>
      <c r="Q1684" s="16">
        <v>0</v>
      </c>
      <c r="R1684" s="16" t="b">
        <v>0</v>
      </c>
      <c r="S1684" s="16">
        <v>101.000000000008</v>
      </c>
      <c r="T1684" s="16" t="s">
        <v>59</v>
      </c>
      <c r="U1684" s="18">
        <v>1779</v>
      </c>
      <c r="V1684" s="16">
        <v>2957</v>
      </c>
      <c r="W1684" s="22">
        <v>1.07</v>
      </c>
    </row>
    <row r="1685" spans="1:23" x14ac:dyDescent="0.3">
      <c r="A1685" s="19">
        <v>1683</v>
      </c>
      <c r="B1685" s="16" t="s">
        <v>56</v>
      </c>
      <c r="C1685" s="17" t="s">
        <v>140</v>
      </c>
      <c r="E1685" s="16">
        <f t="shared" si="330"/>
        <v>10012399067.812258</v>
      </c>
      <c r="F1685" s="16">
        <v>5</v>
      </c>
      <c r="G1685" s="22">
        <f t="shared" si="332"/>
        <v>1.4578550059987236E+28</v>
      </c>
      <c r="H1685" s="22">
        <f t="shared" si="327"/>
        <v>16195317.591822935</v>
      </c>
      <c r="I1685" s="22">
        <f t="shared" si="329"/>
        <v>8.3574477944189288E+19</v>
      </c>
      <c r="J1685" s="16">
        <v>1</v>
      </c>
      <c r="K1685" s="16">
        <v>11</v>
      </c>
      <c r="L1685" s="16">
        <v>5</v>
      </c>
      <c r="M1685" s="16">
        <v>10000</v>
      </c>
      <c r="N1685" s="16">
        <v>10000</v>
      </c>
      <c r="O1685" s="16">
        <v>30</v>
      </c>
      <c r="P1685" s="16" t="b">
        <v>1</v>
      </c>
      <c r="Q1685" s="16">
        <v>0</v>
      </c>
      <c r="R1685" s="16" t="b">
        <v>0</v>
      </c>
      <c r="S1685" s="16">
        <v>101.000000000008</v>
      </c>
      <c r="T1685" s="16" t="s">
        <v>59</v>
      </c>
      <c r="U1685" s="18">
        <v>1780</v>
      </c>
      <c r="V1685" s="16">
        <v>2959</v>
      </c>
      <c r="W1685" s="22">
        <v>1.07</v>
      </c>
    </row>
    <row r="1686" spans="1:23" x14ac:dyDescent="0.3">
      <c r="A1686" s="19">
        <v>1684</v>
      </c>
      <c r="B1686" s="16" t="s">
        <v>56</v>
      </c>
      <c r="C1686" s="17" t="s">
        <v>140</v>
      </c>
      <c r="E1686" s="16">
        <f t="shared" si="330"/>
        <v>10030852307.851233</v>
      </c>
      <c r="F1686" s="16">
        <v>5</v>
      </c>
      <c r="G1686" s="22">
        <f t="shared" si="332"/>
        <v>1.4654345311610798E+28</v>
      </c>
      <c r="H1686" s="22">
        <f t="shared" si="327"/>
        <v>16215803.343405046</v>
      </c>
      <c r="I1686" s="22">
        <f t="shared" si="329"/>
        <v>8.3876954471456211E+19</v>
      </c>
      <c r="J1686" s="16">
        <v>1</v>
      </c>
      <c r="K1686" s="16">
        <v>11</v>
      </c>
      <c r="L1686" s="16">
        <v>5</v>
      </c>
      <c r="M1686" s="16">
        <v>10000</v>
      </c>
      <c r="N1686" s="16">
        <v>10000</v>
      </c>
      <c r="O1686" s="16">
        <v>30</v>
      </c>
      <c r="P1686" s="16" t="b">
        <v>1</v>
      </c>
      <c r="Q1686" s="16">
        <v>0</v>
      </c>
      <c r="R1686" s="16" t="b">
        <v>0</v>
      </c>
      <c r="S1686" s="16">
        <v>101.000000000008</v>
      </c>
      <c r="T1686" s="16" t="s">
        <v>59</v>
      </c>
      <c r="U1686" s="18">
        <v>1781</v>
      </c>
      <c r="V1686" s="16">
        <v>2961</v>
      </c>
      <c r="W1686" s="22">
        <v>1.07</v>
      </c>
    </row>
    <row r="1687" spans="1:23" x14ac:dyDescent="0.3">
      <c r="A1687" s="19">
        <v>1685</v>
      </c>
      <c r="B1687" s="16" t="s">
        <v>56</v>
      </c>
      <c r="C1687" s="17" t="s">
        <v>140</v>
      </c>
      <c r="E1687" s="16">
        <f t="shared" si="330"/>
        <v>10049328572.907263</v>
      </c>
      <c r="F1687" s="16">
        <v>5</v>
      </c>
      <c r="G1687" s="22">
        <f t="shared" si="332"/>
        <v>1.4730489282929477E+28</v>
      </c>
      <c r="H1687" s="22">
        <f t="shared" si="327"/>
        <v>16236302.899990376</v>
      </c>
      <c r="I1687" s="22">
        <f t="shared" si="329"/>
        <v>8.4180345195455824E+19</v>
      </c>
      <c r="J1687" s="16">
        <v>1</v>
      </c>
      <c r="K1687" s="16">
        <v>11</v>
      </c>
      <c r="L1687" s="16">
        <v>5</v>
      </c>
      <c r="M1687" s="16">
        <v>10000</v>
      </c>
      <c r="N1687" s="16">
        <v>10000</v>
      </c>
      <c r="O1687" s="16">
        <v>30</v>
      </c>
      <c r="P1687" s="16" t="b">
        <v>1</v>
      </c>
      <c r="Q1687" s="16">
        <v>0</v>
      </c>
      <c r="R1687" s="16" t="b">
        <v>0</v>
      </c>
      <c r="S1687" s="16">
        <v>101.000000000008</v>
      </c>
      <c r="T1687" s="16" t="s">
        <v>59</v>
      </c>
      <c r="U1687" s="18">
        <v>1782</v>
      </c>
      <c r="V1687" s="16">
        <v>2963</v>
      </c>
      <c r="W1687" s="22">
        <v>1.07</v>
      </c>
    </row>
    <row r="1688" spans="1:23" x14ac:dyDescent="0.3">
      <c r="A1688" s="19">
        <v>1686</v>
      </c>
      <c r="B1688" s="16" t="s">
        <v>56</v>
      </c>
      <c r="C1688" s="17" t="s">
        <v>140</v>
      </c>
      <c r="E1688" s="16">
        <f t="shared" si="330"/>
        <v>10067827878.019522</v>
      </c>
      <c r="F1688" s="16">
        <v>5</v>
      </c>
      <c r="G1688" s="22">
        <f t="shared" si="332"/>
        <v>1.4806983369952286E+28</v>
      </c>
      <c r="H1688" s="22">
        <f t="shared" si="327"/>
        <v>16256816.262726275</v>
      </c>
      <c r="I1688" s="22">
        <f t="shared" si="329"/>
        <v>8.4484652334220575E+19</v>
      </c>
      <c r="J1688" s="16">
        <v>1</v>
      </c>
      <c r="K1688" s="16">
        <v>11</v>
      </c>
      <c r="L1688" s="16">
        <v>5</v>
      </c>
      <c r="M1688" s="16">
        <v>10000</v>
      </c>
      <c r="N1688" s="16">
        <v>10000</v>
      </c>
      <c r="O1688" s="16">
        <v>30</v>
      </c>
      <c r="P1688" s="16" t="b">
        <v>1</v>
      </c>
      <c r="Q1688" s="16">
        <v>0</v>
      </c>
      <c r="R1688" s="16" t="b">
        <v>0</v>
      </c>
      <c r="S1688" s="16">
        <v>101.000000000008</v>
      </c>
      <c r="T1688" s="16" t="s">
        <v>59</v>
      </c>
      <c r="U1688" s="18">
        <v>1783</v>
      </c>
      <c r="V1688" s="16">
        <v>2965</v>
      </c>
      <c r="W1688" s="22">
        <v>1.07</v>
      </c>
    </row>
    <row r="1689" spans="1:23" x14ac:dyDescent="0.3">
      <c r="A1689" s="19">
        <v>1687</v>
      </c>
      <c r="B1689" s="16" t="s">
        <v>56</v>
      </c>
      <c r="C1689" s="17" t="s">
        <v>140</v>
      </c>
      <c r="E1689" s="16">
        <f t="shared" si="330"/>
        <v>10086350238.22809</v>
      </c>
      <c r="F1689" s="16">
        <v>5</v>
      </c>
      <c r="G1689" s="22">
        <f t="shared" si="332"/>
        <v>1.4883828973443845E+28</v>
      </c>
      <c r="H1689" s="22">
        <f t="shared" si="327"/>
        <v>16277343.432759553</v>
      </c>
      <c r="I1689" s="22">
        <f t="shared" si="329"/>
        <v>8.4789878109843571E+19</v>
      </c>
      <c r="J1689" s="16">
        <v>1</v>
      </c>
      <c r="K1689" s="16">
        <v>11</v>
      </c>
      <c r="L1689" s="16">
        <v>5</v>
      </c>
      <c r="M1689" s="16">
        <v>10000</v>
      </c>
      <c r="N1689" s="16">
        <v>10000</v>
      </c>
      <c r="O1689" s="16">
        <v>30</v>
      </c>
      <c r="P1689" s="16" t="b">
        <v>1</v>
      </c>
      <c r="Q1689" s="16">
        <v>0</v>
      </c>
      <c r="R1689" s="16" t="b">
        <v>0</v>
      </c>
      <c r="S1689" s="16">
        <v>101.000000000008</v>
      </c>
      <c r="T1689" s="16" t="s">
        <v>59</v>
      </c>
      <c r="U1689" s="18">
        <v>1784</v>
      </c>
      <c r="V1689" s="16">
        <v>2967</v>
      </c>
      <c r="W1689" s="22">
        <v>1.07</v>
      </c>
    </row>
    <row r="1690" spans="1:23" x14ac:dyDescent="0.3">
      <c r="A1690" s="19">
        <v>1688</v>
      </c>
      <c r="B1690" s="16" t="s">
        <v>56</v>
      </c>
      <c r="C1690" s="17" t="s">
        <v>140</v>
      </c>
      <c r="E1690" s="16">
        <f t="shared" si="330"/>
        <v>10104895668.573902</v>
      </c>
      <c r="F1690" s="16">
        <v>5</v>
      </c>
      <c r="G1690" s="22">
        <f t="shared" si="332"/>
        <v>1.4961027498937298E+28</v>
      </c>
      <c r="H1690" s="22">
        <f t="shared" si="327"/>
        <v>16297884.411236426</v>
      </c>
      <c r="I1690" s="22">
        <f t="shared" si="329"/>
        <v>8.5096024748484592E+19</v>
      </c>
      <c r="J1690" s="16">
        <v>1</v>
      </c>
      <c r="K1690" s="16">
        <v>11</v>
      </c>
      <c r="L1690" s="16">
        <v>5</v>
      </c>
      <c r="M1690" s="16">
        <v>10000</v>
      </c>
      <c r="N1690" s="16">
        <v>10000</v>
      </c>
      <c r="O1690" s="16">
        <v>30</v>
      </c>
      <c r="P1690" s="16" t="b">
        <v>1</v>
      </c>
      <c r="Q1690" s="16">
        <v>0</v>
      </c>
      <c r="R1690" s="16" t="b">
        <v>0</v>
      </c>
      <c r="S1690" s="16">
        <v>101.000000000008</v>
      </c>
      <c r="T1690" s="16" t="s">
        <v>59</v>
      </c>
      <c r="U1690" s="18">
        <v>1785</v>
      </c>
      <c r="V1690" s="16">
        <v>2969</v>
      </c>
      <c r="W1690" s="22">
        <v>1.07</v>
      </c>
    </row>
    <row r="1691" spans="1:23" x14ac:dyDescent="0.3">
      <c r="A1691" s="19">
        <v>1689</v>
      </c>
      <c r="B1691" s="16" t="s">
        <v>56</v>
      </c>
      <c r="C1691" s="17" t="s">
        <v>140</v>
      </c>
      <c r="E1691" s="16">
        <f t="shared" si="330"/>
        <v>10123464184.098833</v>
      </c>
      <c r="F1691" s="16">
        <v>5</v>
      </c>
      <c r="G1691" s="22">
        <f t="shared" si="332"/>
        <v>1.5038580356747471E+28</v>
      </c>
      <c r="H1691" s="22">
        <f t="shared" si="327"/>
        <v>16318439.199302506</v>
      </c>
      <c r="I1691" s="22">
        <f t="shared" si="329"/>
        <v>8.5403094480370598E+19</v>
      </c>
      <c r="J1691" s="16">
        <v>1</v>
      </c>
      <c r="K1691" s="16">
        <v>11</v>
      </c>
      <c r="L1691" s="16">
        <v>5</v>
      </c>
      <c r="M1691" s="16">
        <v>10000</v>
      </c>
      <c r="N1691" s="16">
        <v>10000</v>
      </c>
      <c r="O1691" s="16">
        <v>30</v>
      </c>
      <c r="P1691" s="16" t="b">
        <v>1</v>
      </c>
      <c r="Q1691" s="16">
        <v>0</v>
      </c>
      <c r="R1691" s="16" t="b">
        <v>0</v>
      </c>
      <c r="S1691" s="16">
        <v>101.000000000008</v>
      </c>
      <c r="T1691" s="16" t="s">
        <v>59</v>
      </c>
      <c r="U1691" s="18">
        <v>1786</v>
      </c>
      <c r="V1691" s="16">
        <v>2971</v>
      </c>
      <c r="W1691" s="22">
        <v>1.07</v>
      </c>
    </row>
    <row r="1692" spans="1:23" x14ac:dyDescent="0.3">
      <c r="A1692" s="19">
        <v>1690</v>
      </c>
      <c r="B1692" s="16" t="s">
        <v>56</v>
      </c>
      <c r="C1692" s="17" t="s">
        <v>140</v>
      </c>
      <c r="E1692" s="16">
        <f t="shared" si="330"/>
        <v>10142055799.8456</v>
      </c>
      <c r="F1692" s="16">
        <v>5</v>
      </c>
      <c r="G1692" s="22">
        <f t="shared" si="332"/>
        <v>1.5116488961985568E+28</v>
      </c>
      <c r="H1692" s="22">
        <f t="shared" si="327"/>
        <v>16339007.798102917</v>
      </c>
      <c r="I1692" s="22">
        <f t="shared" si="329"/>
        <v>8.5711089539809378E+19</v>
      </c>
      <c r="J1692" s="16">
        <v>1</v>
      </c>
      <c r="K1692" s="16">
        <v>11</v>
      </c>
      <c r="L1692" s="16">
        <v>5</v>
      </c>
      <c r="M1692" s="16">
        <v>10000</v>
      </c>
      <c r="N1692" s="16">
        <v>10000</v>
      </c>
      <c r="O1692" s="16">
        <v>30</v>
      </c>
      <c r="P1692" s="16" t="b">
        <v>1</v>
      </c>
      <c r="Q1692" s="16">
        <v>0</v>
      </c>
      <c r="R1692" s="16" t="b">
        <v>0</v>
      </c>
      <c r="S1692" s="16">
        <v>101.000000000008</v>
      </c>
      <c r="T1692" s="16" t="s">
        <v>59</v>
      </c>
      <c r="U1692" s="18">
        <v>1787</v>
      </c>
      <c r="V1692" s="16">
        <v>2973</v>
      </c>
      <c r="W1692" s="22">
        <v>1.07</v>
      </c>
    </row>
    <row r="1693" spans="1:23" x14ac:dyDescent="0.3">
      <c r="A1693" s="19">
        <v>1691</v>
      </c>
      <c r="B1693" s="16" t="s">
        <v>56</v>
      </c>
      <c r="C1693" s="17" t="s">
        <v>140</v>
      </c>
      <c r="E1693" s="16">
        <f t="shared" si="330"/>
        <v>10160670530.857828</v>
      </c>
      <c r="F1693" s="16">
        <v>5</v>
      </c>
      <c r="G1693" s="22">
        <f>A1693^8.74+A1693^4+100*A1693+100</f>
        <v>1.6367227928602669E+28</v>
      </c>
      <c r="H1693" s="22">
        <f t="shared" si="327"/>
        <v>16359590.208782066</v>
      </c>
      <c r="I1693" s="22">
        <f t="shared" si="329"/>
        <v>8.6020012165184766E+19</v>
      </c>
      <c r="J1693" s="16">
        <v>1</v>
      </c>
      <c r="K1693" s="16">
        <v>11</v>
      </c>
      <c r="L1693" s="16">
        <v>5</v>
      </c>
      <c r="M1693" s="16">
        <v>10000</v>
      </c>
      <c r="N1693" s="16">
        <v>10000</v>
      </c>
      <c r="O1693" s="16">
        <v>30</v>
      </c>
      <c r="P1693" s="16" t="b">
        <v>1</v>
      </c>
      <c r="Q1693" s="16">
        <v>0</v>
      </c>
      <c r="R1693" s="16" t="b">
        <v>0</v>
      </c>
      <c r="S1693" s="16">
        <v>101.000000000008</v>
      </c>
      <c r="T1693" s="16" t="s">
        <v>59</v>
      </c>
      <c r="U1693" s="18">
        <v>1788</v>
      </c>
      <c r="V1693" s="16">
        <v>2975</v>
      </c>
      <c r="W1693" s="22">
        <v>1.07</v>
      </c>
    </row>
    <row r="1694" spans="1:23" x14ac:dyDescent="0.3">
      <c r="A1694" s="19">
        <v>1692</v>
      </c>
      <c r="B1694" s="16" t="s">
        <v>56</v>
      </c>
      <c r="C1694" s="17" t="s">
        <v>140</v>
      </c>
      <c r="E1694" s="16">
        <f t="shared" si="330"/>
        <v>10179308392.180021</v>
      </c>
      <c r="F1694" s="16">
        <v>5</v>
      </c>
      <c r="G1694" s="22">
        <f t="shared" ref="G1694:G1702" si="333">A1694^8.74+A1694^4+100*A1694+100</f>
        <v>1.645201644945649E+28</v>
      </c>
      <c r="H1694" s="22">
        <f t="shared" si="327"/>
        <v>16380186.432483865</v>
      </c>
      <c r="I1694" s="22">
        <f t="shared" si="329"/>
        <v>8.6329864598969827E+19</v>
      </c>
      <c r="J1694" s="16">
        <v>1</v>
      </c>
      <c r="K1694" s="16">
        <v>11</v>
      </c>
      <c r="L1694" s="16">
        <v>5</v>
      </c>
      <c r="M1694" s="16">
        <v>10000</v>
      </c>
      <c r="N1694" s="16">
        <v>10000</v>
      </c>
      <c r="O1694" s="16">
        <v>30</v>
      </c>
      <c r="P1694" s="16" t="b">
        <v>1</v>
      </c>
      <c r="Q1694" s="16">
        <v>0</v>
      </c>
      <c r="R1694" s="16" t="b">
        <v>0</v>
      </c>
      <c r="S1694" s="16">
        <v>101.000000000008</v>
      </c>
      <c r="T1694" s="16" t="s">
        <v>59</v>
      </c>
      <c r="U1694" s="18">
        <v>1789</v>
      </c>
      <c r="V1694" s="16">
        <v>2977</v>
      </c>
      <c r="W1694" s="22">
        <v>1.07</v>
      </c>
    </row>
    <row r="1695" spans="1:23" x14ac:dyDescent="0.3">
      <c r="A1695" s="19">
        <v>1693</v>
      </c>
      <c r="B1695" s="16" t="s">
        <v>56</v>
      </c>
      <c r="C1695" s="17" t="s">
        <v>140</v>
      </c>
      <c r="E1695" s="16">
        <f t="shared" si="330"/>
        <v>10197969398.857655</v>
      </c>
      <c r="F1695" s="16">
        <v>5</v>
      </c>
      <c r="G1695" s="22">
        <f t="shared" si="333"/>
        <v>1.6537193721114325E+28</v>
      </c>
      <c r="H1695" s="22">
        <f t="shared" si="327"/>
        <v>16400796.470351644</v>
      </c>
      <c r="I1695" s="22">
        <f t="shared" si="329"/>
        <v>8.664064908772719E+19</v>
      </c>
      <c r="J1695" s="16">
        <v>1</v>
      </c>
      <c r="K1695" s="16">
        <v>11</v>
      </c>
      <c r="L1695" s="16">
        <v>5</v>
      </c>
      <c r="M1695" s="16">
        <v>10000</v>
      </c>
      <c r="N1695" s="16">
        <v>10000</v>
      </c>
      <c r="O1695" s="16">
        <v>30</v>
      </c>
      <c r="P1695" s="16" t="b">
        <v>1</v>
      </c>
      <c r="Q1695" s="16">
        <v>0</v>
      </c>
      <c r="R1695" s="16" t="b">
        <v>0</v>
      </c>
      <c r="S1695" s="16">
        <v>101.000000000008</v>
      </c>
      <c r="T1695" s="16" t="s">
        <v>59</v>
      </c>
      <c r="U1695" s="18">
        <v>1790</v>
      </c>
      <c r="V1695" s="16">
        <v>2979</v>
      </c>
      <c r="W1695" s="22">
        <v>1.07</v>
      </c>
    </row>
    <row r="1696" spans="1:23" x14ac:dyDescent="0.3">
      <c r="A1696" s="19">
        <v>1694</v>
      </c>
      <c r="B1696" s="16" t="s">
        <v>56</v>
      </c>
      <c r="C1696" s="17" t="s">
        <v>140</v>
      </c>
      <c r="E1696" s="16">
        <f t="shared" si="330"/>
        <v>10216653565.936939</v>
      </c>
      <c r="F1696" s="16">
        <v>5</v>
      </c>
      <c r="G1696" s="22">
        <f t="shared" si="333"/>
        <v>1.6622761294774401E+28</v>
      </c>
      <c r="H1696" s="22">
        <f t="shared" si="327"/>
        <v>16421420.323528036</v>
      </c>
      <c r="I1696" s="22">
        <f t="shared" si="329"/>
        <v>8.6952367882113991E+19</v>
      </c>
      <c r="J1696" s="16">
        <v>1</v>
      </c>
      <c r="K1696" s="16">
        <v>11</v>
      </c>
      <c r="L1696" s="16">
        <v>5</v>
      </c>
      <c r="M1696" s="16">
        <v>10000</v>
      </c>
      <c r="N1696" s="16">
        <v>10000</v>
      </c>
      <c r="O1696" s="16">
        <v>30</v>
      </c>
      <c r="P1696" s="16" t="b">
        <v>1</v>
      </c>
      <c r="Q1696" s="16">
        <v>0</v>
      </c>
      <c r="R1696" s="16" t="b">
        <v>0</v>
      </c>
      <c r="S1696" s="16">
        <v>101.000000000008</v>
      </c>
      <c r="T1696" s="16" t="s">
        <v>59</v>
      </c>
      <c r="U1696" s="18">
        <v>1791</v>
      </c>
      <c r="V1696" s="16">
        <v>2981</v>
      </c>
      <c r="W1696" s="22">
        <v>1.07</v>
      </c>
    </row>
    <row r="1697" spans="1:23" x14ac:dyDescent="0.3">
      <c r="A1697" s="19">
        <v>1695</v>
      </c>
      <c r="B1697" s="16" t="s">
        <v>56</v>
      </c>
      <c r="C1697" s="17" t="s">
        <v>140</v>
      </c>
      <c r="E1697" s="16">
        <f t="shared" si="330"/>
        <v>10235360908.46509</v>
      </c>
      <c r="F1697" s="16">
        <v>5</v>
      </c>
      <c r="G1697" s="22">
        <f t="shared" si="333"/>
        <v>1.6708720726903841E+28</v>
      </c>
      <c r="H1697" s="22">
        <f t="shared" si="327"/>
        <v>16442057.993155321</v>
      </c>
      <c r="I1697" s="22">
        <f t="shared" si="329"/>
        <v>8.7265023236891443E+19</v>
      </c>
      <c r="J1697" s="16">
        <v>1</v>
      </c>
      <c r="K1697" s="16">
        <v>11</v>
      </c>
      <c r="L1697" s="16">
        <v>5</v>
      </c>
      <c r="M1697" s="16">
        <v>10000</v>
      </c>
      <c r="N1697" s="16">
        <v>10000</v>
      </c>
      <c r="O1697" s="16">
        <v>30</v>
      </c>
      <c r="P1697" s="16" t="b">
        <v>1</v>
      </c>
      <c r="Q1697" s="16">
        <v>0</v>
      </c>
      <c r="R1697" s="16" t="b">
        <v>0</v>
      </c>
      <c r="S1697" s="16">
        <v>101.000000000008</v>
      </c>
      <c r="T1697" s="16" t="s">
        <v>59</v>
      </c>
      <c r="U1697" s="18">
        <v>1792</v>
      </c>
      <c r="V1697" s="16">
        <v>2983</v>
      </c>
      <c r="W1697" s="22">
        <v>1.07</v>
      </c>
    </row>
    <row r="1698" spans="1:23" x14ac:dyDescent="0.3">
      <c r="A1698" s="19">
        <v>1696</v>
      </c>
      <c r="B1698" s="16" t="s">
        <v>56</v>
      </c>
      <c r="C1698" s="17" t="s">
        <v>140</v>
      </c>
      <c r="E1698" s="16">
        <f t="shared" si="330"/>
        <v>10254091441.490162</v>
      </c>
      <c r="F1698" s="16">
        <v>5</v>
      </c>
      <c r="G1698" s="22">
        <f t="shared" si="333"/>
        <v>1.6795073579252253E+28</v>
      </c>
      <c r="H1698" s="22">
        <f t="shared" si="327"/>
        <v>16462709.480374986</v>
      </c>
      <c r="I1698" s="22">
        <f t="shared" si="329"/>
        <v>8.7578617410923987E+19</v>
      </c>
      <c r="J1698" s="16">
        <v>1</v>
      </c>
      <c r="K1698" s="16">
        <v>11</v>
      </c>
      <c r="L1698" s="16">
        <v>5</v>
      </c>
      <c r="M1698" s="16">
        <v>10000</v>
      </c>
      <c r="N1698" s="16">
        <v>10000</v>
      </c>
      <c r="O1698" s="16">
        <v>30</v>
      </c>
      <c r="P1698" s="16" t="b">
        <v>1</v>
      </c>
      <c r="Q1698" s="16">
        <v>0</v>
      </c>
      <c r="R1698" s="16" t="b">
        <v>0</v>
      </c>
      <c r="S1698" s="16">
        <v>101.000000000008</v>
      </c>
      <c r="T1698" s="16" t="s">
        <v>59</v>
      </c>
      <c r="U1698" s="18">
        <v>1793</v>
      </c>
      <c r="V1698" s="16">
        <v>2985</v>
      </c>
      <c r="W1698" s="22">
        <v>1.07</v>
      </c>
    </row>
    <row r="1699" spans="1:23" x14ac:dyDescent="0.3">
      <c r="A1699" s="19">
        <v>1697</v>
      </c>
      <c r="B1699" s="16" t="s">
        <v>56</v>
      </c>
      <c r="C1699" s="17" t="s">
        <v>140</v>
      </c>
      <c r="E1699" s="16">
        <f t="shared" si="330"/>
        <v>10272845180.061113</v>
      </c>
      <c r="F1699" s="16">
        <v>5</v>
      </c>
      <c r="G1699" s="22">
        <f t="shared" si="333"/>
        <v>1.6881821418866975E+28</v>
      </c>
      <c r="H1699" s="22">
        <f t="shared" si="327"/>
        <v>16483374.786328023</v>
      </c>
      <c r="I1699" s="22">
        <f t="shared" si="329"/>
        <v>8.7893152667187233E+19</v>
      </c>
      <c r="J1699" s="16">
        <v>1</v>
      </c>
      <c r="K1699" s="16">
        <v>11</v>
      </c>
      <c r="L1699" s="16">
        <v>5</v>
      </c>
      <c r="M1699" s="16">
        <v>10000</v>
      </c>
      <c r="N1699" s="16">
        <v>10000</v>
      </c>
      <c r="O1699" s="16">
        <v>30</v>
      </c>
      <c r="P1699" s="16" t="b">
        <v>1</v>
      </c>
      <c r="Q1699" s="16">
        <v>0</v>
      </c>
      <c r="R1699" s="16" t="b">
        <v>0</v>
      </c>
      <c r="S1699" s="16">
        <v>101.000000000008</v>
      </c>
      <c r="T1699" s="16" t="s">
        <v>59</v>
      </c>
      <c r="U1699" s="18">
        <v>1794</v>
      </c>
      <c r="V1699" s="16">
        <v>2987</v>
      </c>
      <c r="W1699" s="22">
        <v>1.07</v>
      </c>
    </row>
    <row r="1700" spans="1:23" x14ac:dyDescent="0.3">
      <c r="A1700" s="19">
        <v>1698</v>
      </c>
      <c r="B1700" s="16" t="s">
        <v>56</v>
      </c>
      <c r="C1700" s="17" t="s">
        <v>140</v>
      </c>
      <c r="E1700" s="16">
        <f t="shared" si="330"/>
        <v>10291622139.227774</v>
      </c>
      <c r="F1700" s="16">
        <v>5</v>
      </c>
      <c r="G1700" s="22">
        <f t="shared" si="333"/>
        <v>1.6968965818107898E+28</v>
      </c>
      <c r="H1700" s="22">
        <f t="shared" si="327"/>
        <v>16504053.912154835</v>
      </c>
      <c r="I1700" s="22">
        <f t="shared" si="329"/>
        <v>8.8208631272773911E+19</v>
      </c>
      <c r="J1700" s="16">
        <v>1</v>
      </c>
      <c r="K1700" s="16">
        <v>11</v>
      </c>
      <c r="L1700" s="16">
        <v>5</v>
      </c>
      <c r="M1700" s="16">
        <v>10000</v>
      </c>
      <c r="N1700" s="16">
        <v>10000</v>
      </c>
      <c r="O1700" s="16">
        <v>30</v>
      </c>
      <c r="P1700" s="16" t="b">
        <v>1</v>
      </c>
      <c r="Q1700" s="16">
        <v>0</v>
      </c>
      <c r="R1700" s="16" t="b">
        <v>0</v>
      </c>
      <c r="S1700" s="16">
        <v>101.000000000008</v>
      </c>
      <c r="T1700" s="16" t="s">
        <v>59</v>
      </c>
      <c r="U1700" s="18">
        <v>1795</v>
      </c>
      <c r="V1700" s="16">
        <v>2989</v>
      </c>
      <c r="W1700" s="22">
        <v>1.07</v>
      </c>
    </row>
    <row r="1701" spans="1:23" x14ac:dyDescent="0.3">
      <c r="A1701" s="19">
        <v>1699</v>
      </c>
      <c r="B1701" s="16" t="s">
        <v>56</v>
      </c>
      <c r="C1701" s="17" t="s">
        <v>140</v>
      </c>
      <c r="E1701" s="16">
        <f t="shared" si="330"/>
        <v>10310422334.040943</v>
      </c>
      <c r="F1701" s="16">
        <v>5</v>
      </c>
      <c r="G1701" s="22">
        <f t="shared" si="333"/>
        <v>1.7056508354663035E+28</v>
      </c>
      <c r="H1701" s="22">
        <f t="shared" si="327"/>
        <v>16524746.858995285</v>
      </c>
      <c r="I1701" s="22">
        <f t="shared" si="329"/>
        <v>8.8525055498899292E+19</v>
      </c>
      <c r="J1701" s="16">
        <v>1</v>
      </c>
      <c r="K1701" s="16">
        <v>11</v>
      </c>
      <c r="L1701" s="16">
        <v>5</v>
      </c>
      <c r="M1701" s="16">
        <v>10000</v>
      </c>
      <c r="N1701" s="16">
        <v>10000</v>
      </c>
      <c r="O1701" s="16">
        <v>30</v>
      </c>
      <c r="P1701" s="16" t="b">
        <v>1</v>
      </c>
      <c r="Q1701" s="16">
        <v>0</v>
      </c>
      <c r="R1701" s="16" t="b">
        <v>0</v>
      </c>
      <c r="S1701" s="16">
        <v>101.000000000008</v>
      </c>
      <c r="T1701" s="16" t="s">
        <v>59</v>
      </c>
      <c r="U1701" s="18">
        <v>1796</v>
      </c>
      <c r="V1701" s="16">
        <v>2991</v>
      </c>
      <c r="W1701" s="22">
        <v>1.07</v>
      </c>
    </row>
    <row r="1702" spans="1:23" x14ac:dyDescent="0.3">
      <c r="A1702" s="19">
        <v>1700</v>
      </c>
      <c r="B1702" s="16" t="s">
        <v>56</v>
      </c>
      <c r="C1702" s="17" t="s">
        <v>140</v>
      </c>
      <c r="E1702" s="16">
        <f t="shared" si="330"/>
        <v>10329245779.552151</v>
      </c>
      <c r="F1702" s="16">
        <v>5</v>
      </c>
      <c r="G1702" s="22">
        <f t="shared" si="333"/>
        <v>1.7144450611561489E+28</v>
      </c>
      <c r="H1702" s="22">
        <f t="shared" si="327"/>
        <v>16545453.627988566</v>
      </c>
      <c r="I1702" s="22">
        <f t="shared" si="329"/>
        <v>8.8842427620899701E+19</v>
      </c>
      <c r="J1702" s="16">
        <v>1</v>
      </c>
      <c r="K1702" s="16">
        <v>11</v>
      </c>
      <c r="L1702" s="16">
        <v>5</v>
      </c>
      <c r="M1702" s="16">
        <v>10000</v>
      </c>
      <c r="N1702" s="16">
        <v>10000</v>
      </c>
      <c r="O1702" s="16">
        <v>30</v>
      </c>
      <c r="P1702" s="16" t="b">
        <v>1</v>
      </c>
      <c r="Q1702" s="16">
        <v>0</v>
      </c>
      <c r="R1702" s="16" t="b">
        <v>0</v>
      </c>
      <c r="S1702" s="16">
        <v>101.000000000008</v>
      </c>
      <c r="T1702" s="16" t="s">
        <v>59</v>
      </c>
      <c r="U1702" s="18">
        <v>1797</v>
      </c>
      <c r="V1702" s="16">
        <v>2993</v>
      </c>
      <c r="W1702" s="22">
        <v>1.07</v>
      </c>
    </row>
    <row r="1703" spans="1:23" x14ac:dyDescent="0.3">
      <c r="A1703" s="19">
        <v>1701</v>
      </c>
      <c r="B1703" s="16" t="s">
        <v>56</v>
      </c>
      <c r="C1703" s="17" t="s">
        <v>143</v>
      </c>
      <c r="E1703" s="16">
        <f t="shared" si="330"/>
        <v>10348092490.813938</v>
      </c>
      <c r="F1703" s="16">
        <v>5</v>
      </c>
      <c r="G1703" s="22">
        <f>A1703^8.75+A1703^4+100*A1703+100</f>
        <v>1.8563623177748315E+28</v>
      </c>
      <c r="H1703" s="22">
        <f t="shared" si="327"/>
        <v>16566174.220273422</v>
      </c>
      <c r="I1703" s="22">
        <f t="shared" si="329"/>
        <v>8.916074991824914E+19</v>
      </c>
      <c r="J1703" s="16">
        <v>1</v>
      </c>
      <c r="K1703" s="16">
        <v>11</v>
      </c>
      <c r="L1703" s="16">
        <v>5</v>
      </c>
      <c r="M1703" s="16">
        <v>10000</v>
      </c>
      <c r="N1703" s="16">
        <v>10000</v>
      </c>
      <c r="O1703" s="16">
        <v>30</v>
      </c>
      <c r="P1703" s="16" t="b">
        <v>1</v>
      </c>
      <c r="Q1703" s="16">
        <v>0</v>
      </c>
      <c r="R1703" s="16" t="b">
        <v>0</v>
      </c>
      <c r="S1703" s="16">
        <v>101.000000000008</v>
      </c>
      <c r="T1703" s="16" t="s">
        <v>59</v>
      </c>
      <c r="U1703" s="18">
        <v>1798</v>
      </c>
      <c r="V1703" s="16">
        <v>2995</v>
      </c>
      <c r="W1703" s="22">
        <v>1.07</v>
      </c>
    </row>
    <row r="1704" spans="1:23" x14ac:dyDescent="0.3">
      <c r="A1704" s="19">
        <v>1702</v>
      </c>
      <c r="B1704" s="16" t="s">
        <v>56</v>
      </c>
      <c r="C1704" s="17" t="s">
        <v>143</v>
      </c>
      <c r="E1704" s="16">
        <f t="shared" si="330"/>
        <v>10366962482.879642</v>
      </c>
      <c r="F1704" s="16">
        <v>5</v>
      </c>
      <c r="G1704" s="22">
        <f t="shared" ref="G1704:G1712" si="334">A1704^8.75+A1704^4+100*A1704+100</f>
        <v>1.865933289188543E+28</v>
      </c>
      <c r="H1704" s="22">
        <f t="shared" si="327"/>
        <v>16586908.636987951</v>
      </c>
      <c r="I1704" s="22">
        <f t="shared" si="329"/>
        <v>8.9480024674553528E+19</v>
      </c>
      <c r="J1704" s="16">
        <v>1</v>
      </c>
      <c r="K1704" s="16">
        <v>11</v>
      </c>
      <c r="L1704" s="16">
        <v>5</v>
      </c>
      <c r="M1704" s="16">
        <v>10000</v>
      </c>
      <c r="N1704" s="16">
        <v>10000</v>
      </c>
      <c r="O1704" s="16">
        <v>30</v>
      </c>
      <c r="P1704" s="16" t="b">
        <v>1</v>
      </c>
      <c r="Q1704" s="16">
        <v>0</v>
      </c>
      <c r="R1704" s="16" t="b">
        <v>0</v>
      </c>
      <c r="S1704" s="16">
        <v>101.000000000008</v>
      </c>
      <c r="T1704" s="16" t="s">
        <v>59</v>
      </c>
      <c r="U1704" s="18">
        <v>1799</v>
      </c>
      <c r="V1704" s="16">
        <v>2997</v>
      </c>
      <c r="W1704" s="22">
        <v>1.07</v>
      </c>
    </row>
    <row r="1705" spans="1:23" x14ac:dyDescent="0.3">
      <c r="A1705" s="19">
        <v>1703</v>
      </c>
      <c r="B1705" s="16" t="s">
        <v>56</v>
      </c>
      <c r="C1705" s="17" t="s">
        <v>142</v>
      </c>
      <c r="E1705" s="16">
        <f t="shared" si="330"/>
        <v>10385855770.803579</v>
      </c>
      <c r="F1705" s="16">
        <v>5</v>
      </c>
      <c r="G1705" s="22">
        <f t="shared" si="334"/>
        <v>1.8755479410661297E+28</v>
      </c>
      <c r="H1705" s="22">
        <f t="shared" si="327"/>
        <v>16607656.87926962</v>
      </c>
      <c r="I1705" s="22">
        <f t="shared" si="329"/>
        <v>8.9800254177560986E+19</v>
      </c>
      <c r="J1705" s="16">
        <v>1</v>
      </c>
      <c r="K1705" s="16">
        <v>11</v>
      </c>
      <c r="L1705" s="16">
        <v>5</v>
      </c>
      <c r="M1705" s="16">
        <v>10000</v>
      </c>
      <c r="N1705" s="16">
        <v>10000</v>
      </c>
      <c r="O1705" s="16">
        <v>30</v>
      </c>
      <c r="P1705" s="16" t="b">
        <v>1</v>
      </c>
      <c r="Q1705" s="16">
        <v>0</v>
      </c>
      <c r="R1705" s="16" t="b">
        <v>0</v>
      </c>
      <c r="S1705" s="16">
        <v>101.000000000008</v>
      </c>
      <c r="T1705" s="16" t="s">
        <v>59</v>
      </c>
      <c r="U1705" s="18">
        <v>1800</v>
      </c>
      <c r="V1705" s="16">
        <v>2999</v>
      </c>
      <c r="W1705" s="22">
        <v>1.07</v>
      </c>
    </row>
    <row r="1706" spans="1:23" x14ac:dyDescent="0.3">
      <c r="A1706" s="19">
        <v>1704</v>
      </c>
      <c r="B1706" s="16" t="s">
        <v>56</v>
      </c>
      <c r="C1706" s="17" t="s">
        <v>142</v>
      </c>
      <c r="E1706" s="16">
        <f t="shared" si="330"/>
        <v>10404772369.640863</v>
      </c>
      <c r="F1706" s="16">
        <v>5</v>
      </c>
      <c r="G1706" s="22">
        <f t="shared" si="334"/>
        <v>1.8852064469337491E+28</v>
      </c>
      <c r="H1706" s="22">
        <f t="shared" si="327"/>
        <v>16628418.948255401</v>
      </c>
      <c r="I1706" s="22">
        <f t="shared" si="329"/>
        <v>9.0121440719167422E+19</v>
      </c>
      <c r="J1706" s="16">
        <v>1</v>
      </c>
      <c r="K1706" s="16">
        <v>11</v>
      </c>
      <c r="L1706" s="16">
        <v>5</v>
      </c>
      <c r="M1706" s="16">
        <v>10000</v>
      </c>
      <c r="N1706" s="16">
        <v>10000</v>
      </c>
      <c r="O1706" s="16">
        <v>30</v>
      </c>
      <c r="P1706" s="16" t="b">
        <v>1</v>
      </c>
      <c r="Q1706" s="16">
        <v>0</v>
      </c>
      <c r="R1706" s="16" t="b">
        <v>0</v>
      </c>
      <c r="S1706" s="16">
        <v>101.000000000008</v>
      </c>
      <c r="T1706" s="16" t="s">
        <v>59</v>
      </c>
      <c r="U1706" s="18">
        <v>1801</v>
      </c>
      <c r="V1706" s="16">
        <v>3001</v>
      </c>
      <c r="W1706" s="22">
        <v>1.07</v>
      </c>
    </row>
    <row r="1707" spans="1:23" x14ac:dyDescent="0.3">
      <c r="A1707" s="19">
        <v>1705</v>
      </c>
      <c r="B1707" s="16" t="s">
        <v>56</v>
      </c>
      <c r="C1707" s="17" t="s">
        <v>142</v>
      </c>
      <c r="E1707" s="16">
        <f t="shared" si="330"/>
        <v>10423712294.447586</v>
      </c>
      <c r="F1707" s="16">
        <v>5</v>
      </c>
      <c r="G1707" s="22">
        <f t="shared" si="334"/>
        <v>1.8949089809044736E+28</v>
      </c>
      <c r="H1707" s="22">
        <f t="shared" si="327"/>
        <v>16649194.845081726</v>
      </c>
      <c r="I1707" s="22">
        <f t="shared" si="329"/>
        <v>9.0443586595418653E+19</v>
      </c>
      <c r="J1707" s="16">
        <v>1</v>
      </c>
      <c r="K1707" s="16">
        <v>11</v>
      </c>
      <c r="L1707" s="16">
        <v>5</v>
      </c>
      <c r="M1707" s="16">
        <v>10000</v>
      </c>
      <c r="N1707" s="16">
        <v>10000</v>
      </c>
      <c r="O1707" s="16">
        <v>30</v>
      </c>
      <c r="P1707" s="16" t="b">
        <v>1</v>
      </c>
      <c r="Q1707" s="16">
        <v>0</v>
      </c>
      <c r="R1707" s="16" t="b">
        <v>0</v>
      </c>
      <c r="S1707" s="16">
        <v>101.000000000008</v>
      </c>
      <c r="T1707" s="16" t="s">
        <v>59</v>
      </c>
      <c r="U1707" s="18">
        <v>1802</v>
      </c>
      <c r="V1707" s="16">
        <v>3003</v>
      </c>
      <c r="W1707" s="22">
        <v>1.07</v>
      </c>
    </row>
    <row r="1708" spans="1:23" x14ac:dyDescent="0.3">
      <c r="A1708" s="19">
        <v>1706</v>
      </c>
      <c r="B1708" s="16" t="s">
        <v>56</v>
      </c>
      <c r="C1708" s="17" t="s">
        <v>142</v>
      </c>
      <c r="E1708" s="16">
        <f t="shared" si="330"/>
        <v>10442675560.280609</v>
      </c>
      <c r="F1708" s="16">
        <v>5</v>
      </c>
      <c r="G1708" s="22">
        <f t="shared" si="334"/>
        <v>1.9046557176798223E+28</v>
      </c>
      <c r="H1708" s="22">
        <f t="shared" si="327"/>
        <v>16669984.570884347</v>
      </c>
      <c r="I1708" s="22">
        <f t="shared" si="329"/>
        <v>9.0766694106517881E+19</v>
      </c>
      <c r="J1708" s="16">
        <v>1</v>
      </c>
      <c r="K1708" s="16">
        <v>11</v>
      </c>
      <c r="L1708" s="16">
        <v>5</v>
      </c>
      <c r="M1708" s="16">
        <v>10000</v>
      </c>
      <c r="N1708" s="16">
        <v>10000</v>
      </c>
      <c r="O1708" s="16">
        <v>30</v>
      </c>
      <c r="P1708" s="16" t="b">
        <v>1</v>
      </c>
      <c r="Q1708" s="16">
        <v>0</v>
      </c>
      <c r="R1708" s="16" t="b">
        <v>0</v>
      </c>
      <c r="S1708" s="16">
        <v>101.000000000008</v>
      </c>
      <c r="T1708" s="16" t="s">
        <v>59</v>
      </c>
      <c r="U1708" s="18">
        <v>1803</v>
      </c>
      <c r="V1708" s="16">
        <v>3005</v>
      </c>
      <c r="W1708" s="22">
        <v>1.07</v>
      </c>
    </row>
    <row r="1709" spans="1:23" x14ac:dyDescent="0.3">
      <c r="A1709" s="19">
        <v>1707</v>
      </c>
      <c r="B1709" s="16" t="s">
        <v>56</v>
      </c>
      <c r="C1709" s="17" t="s">
        <v>142</v>
      </c>
      <c r="E1709" s="16">
        <f t="shared" si="330"/>
        <v>10461662182.197727</v>
      </c>
      <c r="F1709" s="16">
        <v>5</v>
      </c>
      <c r="G1709" s="22">
        <f t="shared" si="334"/>
        <v>1.9144468325516166E+28</v>
      </c>
      <c r="H1709" s="22">
        <f t="shared" si="327"/>
        <v>16690788.126798486</v>
      </c>
      <c r="I1709" s="22">
        <f t="shared" si="329"/>
        <v>9.1090765556829766E+19</v>
      </c>
      <c r="J1709" s="16">
        <v>1</v>
      </c>
      <c r="K1709" s="16">
        <v>11</v>
      </c>
      <c r="L1709" s="16">
        <v>5</v>
      </c>
      <c r="M1709" s="16">
        <v>10000</v>
      </c>
      <c r="N1709" s="16">
        <v>10000</v>
      </c>
      <c r="O1709" s="16">
        <v>30</v>
      </c>
      <c r="P1709" s="16" t="b">
        <v>1</v>
      </c>
      <c r="Q1709" s="16">
        <v>0</v>
      </c>
      <c r="R1709" s="16" t="b">
        <v>0</v>
      </c>
      <c r="S1709" s="16">
        <v>101.000000000008</v>
      </c>
      <c r="T1709" s="16" t="s">
        <v>59</v>
      </c>
      <c r="U1709" s="18">
        <v>1804</v>
      </c>
      <c r="V1709" s="16">
        <v>3007</v>
      </c>
      <c r="W1709" s="22">
        <v>1.07</v>
      </c>
    </row>
    <row r="1710" spans="1:23" x14ac:dyDescent="0.3">
      <c r="A1710" s="19">
        <v>1708</v>
      </c>
      <c r="B1710" s="16" t="s">
        <v>56</v>
      </c>
      <c r="C1710" s="17" t="s">
        <v>142</v>
      </c>
      <c r="E1710" s="16">
        <f t="shared" si="330"/>
        <v>10480672175.257662</v>
      </c>
      <c r="F1710" s="16">
        <v>5</v>
      </c>
      <c r="G1710" s="22">
        <f t="shared" si="334"/>
        <v>1.9242825014033568E+28</v>
      </c>
      <c r="H1710" s="22">
        <f t="shared" si="327"/>
        <v>16711605.513958858</v>
      </c>
      <c r="I1710" s="22">
        <f t="shared" si="329"/>
        <v>9.1415803254886531E+19</v>
      </c>
      <c r="J1710" s="16">
        <v>1</v>
      </c>
      <c r="K1710" s="16">
        <v>11</v>
      </c>
      <c r="L1710" s="16">
        <v>5</v>
      </c>
      <c r="M1710" s="16">
        <v>10000</v>
      </c>
      <c r="N1710" s="16">
        <v>10000</v>
      </c>
      <c r="O1710" s="16">
        <v>30</v>
      </c>
      <c r="P1710" s="16" t="b">
        <v>1</v>
      </c>
      <c r="Q1710" s="16">
        <v>0</v>
      </c>
      <c r="R1710" s="16" t="b">
        <v>0</v>
      </c>
      <c r="S1710" s="16">
        <v>101.000000000008</v>
      </c>
      <c r="T1710" s="16" t="s">
        <v>59</v>
      </c>
      <c r="U1710" s="18">
        <v>1805</v>
      </c>
      <c r="V1710" s="16">
        <v>3009</v>
      </c>
      <c r="W1710" s="22">
        <v>1.07</v>
      </c>
    </row>
    <row r="1711" spans="1:23" x14ac:dyDescent="0.3">
      <c r="A1711" s="19">
        <v>1709</v>
      </c>
      <c r="B1711" s="16" t="s">
        <v>56</v>
      </c>
      <c r="C1711" s="17" t="s">
        <v>142</v>
      </c>
      <c r="E1711" s="16">
        <f t="shared" si="330"/>
        <v>10499705554.519924</v>
      </c>
      <c r="F1711" s="16">
        <v>5</v>
      </c>
      <c r="G1711" s="22">
        <f t="shared" si="334"/>
        <v>1.9341629007120329E+28</v>
      </c>
      <c r="H1711" s="22">
        <f t="shared" si="327"/>
        <v>16732436.733499441</v>
      </c>
      <c r="I1711" s="22">
        <f t="shared" si="329"/>
        <v>9.1741809513390293E+19</v>
      </c>
      <c r="J1711" s="16">
        <v>1</v>
      </c>
      <c r="K1711" s="16">
        <v>11</v>
      </c>
      <c r="L1711" s="16">
        <v>5</v>
      </c>
      <c r="M1711" s="16">
        <v>10000</v>
      </c>
      <c r="N1711" s="16">
        <v>10000</v>
      </c>
      <c r="O1711" s="16">
        <v>30</v>
      </c>
      <c r="P1711" s="16" t="b">
        <v>1</v>
      </c>
      <c r="Q1711" s="16">
        <v>0</v>
      </c>
      <c r="R1711" s="16" t="b">
        <v>0</v>
      </c>
      <c r="S1711" s="16">
        <v>101.000000000008</v>
      </c>
      <c r="T1711" s="16" t="s">
        <v>59</v>
      </c>
      <c r="U1711" s="18">
        <v>1806</v>
      </c>
      <c r="V1711" s="16">
        <v>3011</v>
      </c>
      <c r="W1711" s="22">
        <v>1.07</v>
      </c>
    </row>
    <row r="1712" spans="1:23" x14ac:dyDescent="0.3">
      <c r="A1712" s="19">
        <v>1710</v>
      </c>
      <c r="B1712" s="16" t="s">
        <v>56</v>
      </c>
      <c r="C1712" s="17" t="s">
        <v>142</v>
      </c>
      <c r="E1712" s="16">
        <f t="shared" si="330"/>
        <v>10518762335.044983</v>
      </c>
      <c r="F1712" s="16">
        <v>5</v>
      </c>
      <c r="G1712" s="22">
        <f t="shared" si="334"/>
        <v>1.9440882075498317E+28</v>
      </c>
      <c r="H1712" s="22">
        <f t="shared" si="327"/>
        <v>16753281.786553858</v>
      </c>
      <c r="I1712" s="22">
        <f t="shared" si="329"/>
        <v>9.2068786649221579E+19</v>
      </c>
      <c r="J1712" s="16">
        <v>1</v>
      </c>
      <c r="K1712" s="16">
        <v>11</v>
      </c>
      <c r="L1712" s="16">
        <v>5</v>
      </c>
      <c r="M1712" s="16">
        <v>10000</v>
      </c>
      <c r="N1712" s="16">
        <v>10000</v>
      </c>
      <c r="O1712" s="16">
        <v>30</v>
      </c>
      <c r="P1712" s="16" t="b">
        <v>1</v>
      </c>
      <c r="Q1712" s="16">
        <v>0</v>
      </c>
      <c r="R1712" s="16" t="b">
        <v>0</v>
      </c>
      <c r="S1712" s="16">
        <v>101.000000000008</v>
      </c>
      <c r="T1712" s="16" t="s">
        <v>59</v>
      </c>
      <c r="U1712" s="18">
        <v>1807</v>
      </c>
      <c r="V1712" s="16">
        <v>3013</v>
      </c>
      <c r="W1712" s="22">
        <v>1.07</v>
      </c>
    </row>
    <row r="1713" spans="1:23" x14ac:dyDescent="0.3">
      <c r="A1713" s="19">
        <v>1711</v>
      </c>
      <c r="B1713" s="16" t="s">
        <v>56</v>
      </c>
      <c r="C1713" s="17" t="s">
        <v>142</v>
      </c>
      <c r="E1713" s="16">
        <f t="shared" si="330"/>
        <v>10537842531.894222</v>
      </c>
      <c r="F1713" s="16">
        <v>5</v>
      </c>
      <c r="G1713" s="22">
        <f>A1713^8.76+A1713^4+100*A1713+100</f>
        <v>2.1050871663351088E+28</v>
      </c>
      <c r="H1713" s="22">
        <f t="shared" si="327"/>
        <v>16774140.674255056</v>
      </c>
      <c r="I1713" s="22">
        <f t="shared" si="329"/>
        <v>9.2396736983443751E+19</v>
      </c>
      <c r="J1713" s="16">
        <v>1</v>
      </c>
      <c r="K1713" s="16">
        <v>11</v>
      </c>
      <c r="L1713" s="16">
        <v>5</v>
      </c>
      <c r="M1713" s="16">
        <v>10000</v>
      </c>
      <c r="N1713" s="16">
        <v>10000</v>
      </c>
      <c r="O1713" s="16">
        <v>30</v>
      </c>
      <c r="P1713" s="16" t="b">
        <v>1</v>
      </c>
      <c r="Q1713" s="16">
        <v>0</v>
      </c>
      <c r="R1713" s="16" t="b">
        <v>0</v>
      </c>
      <c r="S1713" s="16">
        <v>101.000000000008</v>
      </c>
      <c r="T1713" s="16" t="s">
        <v>59</v>
      </c>
      <c r="U1713" s="18">
        <v>1808</v>
      </c>
      <c r="V1713" s="16">
        <v>3015</v>
      </c>
      <c r="W1713" s="22">
        <v>1.07</v>
      </c>
    </row>
    <row r="1714" spans="1:23" x14ac:dyDescent="0.3">
      <c r="A1714" s="19">
        <v>1712</v>
      </c>
      <c r="B1714" s="16" t="s">
        <v>56</v>
      </c>
      <c r="C1714" s="17" t="s">
        <v>142</v>
      </c>
      <c r="E1714" s="16">
        <f t="shared" si="330"/>
        <v>10556946160.129721</v>
      </c>
      <c r="F1714" s="16">
        <v>5</v>
      </c>
      <c r="G1714" s="22">
        <f t="shared" ref="G1714:G1722" si="335">A1714^8.76+A1714^4+100*A1714+100</f>
        <v>2.1158892914009172E+28</v>
      </c>
      <c r="H1714" s="22">
        <f t="shared" si="327"/>
        <v>16795013.397735335</v>
      </c>
      <c r="I1714" s="22">
        <f t="shared" si="329"/>
        <v>9.2725662841305006E+19</v>
      </c>
      <c r="J1714" s="16">
        <v>1</v>
      </c>
      <c r="K1714" s="16">
        <v>11</v>
      </c>
      <c r="L1714" s="16">
        <v>5</v>
      </c>
      <c r="M1714" s="16">
        <v>10000</v>
      </c>
      <c r="N1714" s="16">
        <v>10000</v>
      </c>
      <c r="O1714" s="16">
        <v>30</v>
      </c>
      <c r="P1714" s="16" t="b">
        <v>1</v>
      </c>
      <c r="Q1714" s="16">
        <v>0</v>
      </c>
      <c r="R1714" s="16" t="b">
        <v>0</v>
      </c>
      <c r="S1714" s="16">
        <v>101.000000000008</v>
      </c>
      <c r="T1714" s="16" t="s">
        <v>59</v>
      </c>
      <c r="U1714" s="18">
        <v>1809</v>
      </c>
      <c r="V1714" s="16">
        <v>3017</v>
      </c>
      <c r="W1714" s="22">
        <v>1.07</v>
      </c>
    </row>
    <row r="1715" spans="1:23" x14ac:dyDescent="0.3">
      <c r="A1715" s="19">
        <v>1713</v>
      </c>
      <c r="B1715" s="16" t="s">
        <v>56</v>
      </c>
      <c r="C1715" s="17" t="s">
        <v>142</v>
      </c>
      <c r="E1715" s="16">
        <f t="shared" si="330"/>
        <v>10576073234.814665</v>
      </c>
      <c r="F1715" s="16">
        <v>5</v>
      </c>
      <c r="G1715" s="22">
        <f t="shared" si="335"/>
        <v>2.1267404904971604E+28</v>
      </c>
      <c r="H1715" s="22">
        <f t="shared" si="327"/>
        <v>16815899.958126552</v>
      </c>
      <c r="I1715" s="22">
        <f t="shared" si="329"/>
        <v>9.3055566552247943E+19</v>
      </c>
      <c r="J1715" s="16">
        <v>1</v>
      </c>
      <c r="K1715" s="16">
        <v>11</v>
      </c>
      <c r="L1715" s="16">
        <v>5</v>
      </c>
      <c r="M1715" s="16">
        <v>10000</v>
      </c>
      <c r="N1715" s="16">
        <v>10000</v>
      </c>
      <c r="O1715" s="16">
        <v>30</v>
      </c>
      <c r="P1715" s="16" t="b">
        <v>1</v>
      </c>
      <c r="Q1715" s="16">
        <v>0</v>
      </c>
      <c r="R1715" s="16" t="b">
        <v>0</v>
      </c>
      <c r="S1715" s="16">
        <v>101.000000000008</v>
      </c>
      <c r="T1715" s="16" t="s">
        <v>59</v>
      </c>
      <c r="U1715" s="18">
        <v>1810</v>
      </c>
      <c r="V1715" s="16">
        <v>3019</v>
      </c>
      <c r="W1715" s="22">
        <v>1.07</v>
      </c>
    </row>
    <row r="1716" spans="1:23" x14ac:dyDescent="0.3">
      <c r="A1716" s="19">
        <v>1714</v>
      </c>
      <c r="B1716" s="16" t="s">
        <v>56</v>
      </c>
      <c r="C1716" s="17" t="s">
        <v>142</v>
      </c>
      <c r="E1716" s="16">
        <f t="shared" si="330"/>
        <v>10595223771.012978</v>
      </c>
      <c r="F1716" s="16">
        <v>5</v>
      </c>
      <c r="G1716" s="22">
        <f t="shared" si="335"/>
        <v>2.1376409577237198E+28</v>
      </c>
      <c r="H1716" s="22">
        <f t="shared" si="327"/>
        <v>16836800.356559951</v>
      </c>
      <c r="I1716" s="22">
        <f t="shared" si="329"/>
        <v>9.338645044991035E+19</v>
      </c>
      <c r="J1716" s="16">
        <v>1</v>
      </c>
      <c r="K1716" s="16">
        <v>11</v>
      </c>
      <c r="L1716" s="16">
        <v>5</v>
      </c>
      <c r="M1716" s="16">
        <v>10000</v>
      </c>
      <c r="N1716" s="16">
        <v>10000</v>
      </c>
      <c r="O1716" s="16">
        <v>30</v>
      </c>
      <c r="P1716" s="16" t="b">
        <v>1</v>
      </c>
      <c r="Q1716" s="16">
        <v>0</v>
      </c>
      <c r="R1716" s="16" t="b">
        <v>0</v>
      </c>
      <c r="S1716" s="16">
        <v>101.000000000008</v>
      </c>
      <c r="T1716" s="16" t="s">
        <v>59</v>
      </c>
      <c r="U1716" s="18">
        <v>1811</v>
      </c>
      <c r="V1716" s="16">
        <v>3021</v>
      </c>
      <c r="W1716" s="22">
        <v>1.07</v>
      </c>
    </row>
    <row r="1717" spans="1:23" x14ac:dyDescent="0.3">
      <c r="A1717" s="19">
        <v>1715</v>
      </c>
      <c r="B1717" s="16" t="s">
        <v>56</v>
      </c>
      <c r="C1717" s="17" t="s">
        <v>142</v>
      </c>
      <c r="E1717" s="16">
        <f t="shared" si="330"/>
        <v>10614397783.789467</v>
      </c>
      <c r="F1717" s="16">
        <v>5</v>
      </c>
      <c r="G1717" s="22">
        <f t="shared" si="335"/>
        <v>2.1485908878341357E+28</v>
      </c>
      <c r="H1717" s="22">
        <f t="shared" si="327"/>
        <v>16857714.594166167</v>
      </c>
      <c r="I1717" s="22">
        <f t="shared" si="329"/>
        <v>9.371831687213346E+19</v>
      </c>
      <c r="J1717" s="16">
        <v>1</v>
      </c>
      <c r="K1717" s="16">
        <v>11</v>
      </c>
      <c r="L1717" s="16">
        <v>5</v>
      </c>
      <c r="M1717" s="16">
        <v>10000</v>
      </c>
      <c r="N1717" s="16">
        <v>10000</v>
      </c>
      <c r="O1717" s="16">
        <v>30</v>
      </c>
      <c r="P1717" s="16" t="b">
        <v>1</v>
      </c>
      <c r="Q1717" s="16">
        <v>0</v>
      </c>
      <c r="R1717" s="16" t="b">
        <v>0</v>
      </c>
      <c r="S1717" s="16">
        <v>101.000000000008</v>
      </c>
      <c r="T1717" s="16" t="s">
        <v>59</v>
      </c>
      <c r="U1717" s="18">
        <v>1812</v>
      </c>
      <c r="V1717" s="16">
        <v>3023</v>
      </c>
      <c r="W1717" s="22">
        <v>1.07</v>
      </c>
    </row>
    <row r="1718" spans="1:23" x14ac:dyDescent="0.3">
      <c r="A1718" s="19">
        <v>1716</v>
      </c>
      <c r="B1718" s="16" t="s">
        <v>56</v>
      </c>
      <c r="C1718" s="17" t="s">
        <v>142</v>
      </c>
      <c r="E1718" s="16">
        <f t="shared" si="330"/>
        <v>10633595288.209915</v>
      </c>
      <c r="F1718" s="16">
        <v>5</v>
      </c>
      <c r="G1718" s="22">
        <f t="shared" si="335"/>
        <v>2.1595904762376993E+28</v>
      </c>
      <c r="H1718" s="22">
        <f t="shared" si="327"/>
        <v>16878642.672075368</v>
      </c>
      <c r="I1718" s="22">
        <f t="shared" si="329"/>
        <v>9.4051168160968016E+19</v>
      </c>
      <c r="J1718" s="16">
        <v>1</v>
      </c>
      <c r="K1718" s="16">
        <v>11</v>
      </c>
      <c r="L1718" s="16">
        <v>5</v>
      </c>
      <c r="M1718" s="16">
        <v>10000</v>
      </c>
      <c r="N1718" s="16">
        <v>10000</v>
      </c>
      <c r="O1718" s="16">
        <v>30</v>
      </c>
      <c r="P1718" s="16" t="b">
        <v>1</v>
      </c>
      <c r="Q1718" s="16">
        <v>0</v>
      </c>
      <c r="R1718" s="16" t="b">
        <v>0</v>
      </c>
      <c r="S1718" s="16">
        <v>101.000000000008</v>
      </c>
      <c r="T1718" s="16" t="s">
        <v>59</v>
      </c>
      <c r="U1718" s="18">
        <v>1813</v>
      </c>
      <c r="V1718" s="16">
        <v>3025</v>
      </c>
      <c r="W1718" s="22">
        <v>1.07</v>
      </c>
    </row>
    <row r="1719" spans="1:23" x14ac:dyDescent="0.3">
      <c r="A1719" s="19">
        <v>1717</v>
      </c>
      <c r="B1719" s="16" t="s">
        <v>56</v>
      </c>
      <c r="C1719" s="17" t="s">
        <v>142</v>
      </c>
      <c r="E1719" s="16">
        <f t="shared" si="330"/>
        <v>10652816299.340874</v>
      </c>
      <c r="F1719" s="16">
        <v>5</v>
      </c>
      <c r="G1719" s="22">
        <f t="shared" si="335"/>
        <v>2.1706399190008777E+28</v>
      </c>
      <c r="H1719" s="22">
        <f t="shared" si="327"/>
        <v>16899584.59141703</v>
      </c>
      <c r="I1719" s="22">
        <f t="shared" si="329"/>
        <v>9.438500666267322E+19</v>
      </c>
      <c r="J1719" s="16">
        <v>1</v>
      </c>
      <c r="K1719" s="16">
        <v>11</v>
      </c>
      <c r="L1719" s="16">
        <v>5</v>
      </c>
      <c r="M1719" s="16">
        <v>10000</v>
      </c>
      <c r="N1719" s="16">
        <v>10000</v>
      </c>
      <c r="O1719" s="16">
        <v>30</v>
      </c>
      <c r="P1719" s="16" t="b">
        <v>1</v>
      </c>
      <c r="Q1719" s="16">
        <v>0</v>
      </c>
      <c r="R1719" s="16" t="b">
        <v>0</v>
      </c>
      <c r="S1719" s="16">
        <v>101.000000000008</v>
      </c>
      <c r="T1719" s="16" t="s">
        <v>59</v>
      </c>
      <c r="U1719" s="18">
        <v>1814</v>
      </c>
      <c r="V1719" s="16">
        <v>3027</v>
      </c>
      <c r="W1719" s="22">
        <v>1.07</v>
      </c>
    </row>
    <row r="1720" spans="1:23" x14ac:dyDescent="0.3">
      <c r="A1720" s="19">
        <v>1718</v>
      </c>
      <c r="B1720" s="16" t="s">
        <v>56</v>
      </c>
      <c r="C1720" s="17" t="s">
        <v>142</v>
      </c>
      <c r="E1720" s="16">
        <f t="shared" si="330"/>
        <v>10672060832.249802</v>
      </c>
      <c r="F1720" s="16">
        <v>5</v>
      </c>
      <c r="G1720" s="22">
        <f t="shared" si="335"/>
        <v>2.1817394128495713E+28</v>
      </c>
      <c r="H1720" s="22">
        <f t="shared" si="327"/>
        <v>16920540.353320096</v>
      </c>
      <c r="I1720" s="22">
        <f t="shared" si="329"/>
        <v>9.4719834727728857E+19</v>
      </c>
      <c r="J1720" s="16">
        <v>1</v>
      </c>
      <c r="K1720" s="16">
        <v>11</v>
      </c>
      <c r="L1720" s="16">
        <v>5</v>
      </c>
      <c r="M1720" s="16">
        <v>10000</v>
      </c>
      <c r="N1720" s="16">
        <v>10000</v>
      </c>
      <c r="O1720" s="16">
        <v>30</v>
      </c>
      <c r="P1720" s="16" t="b">
        <v>1</v>
      </c>
      <c r="Q1720" s="16">
        <v>0</v>
      </c>
      <c r="R1720" s="16" t="b">
        <v>0</v>
      </c>
      <c r="S1720" s="16">
        <v>101.000000000008</v>
      </c>
      <c r="T1720" s="16" t="s">
        <v>59</v>
      </c>
      <c r="U1720" s="18">
        <v>1815</v>
      </c>
      <c r="V1720" s="16">
        <v>3029</v>
      </c>
      <c r="W1720" s="22">
        <v>1.07</v>
      </c>
    </row>
    <row r="1721" spans="1:23" x14ac:dyDescent="0.3">
      <c r="A1721" s="19">
        <v>1719</v>
      </c>
      <c r="B1721" s="16" t="s">
        <v>56</v>
      </c>
      <c r="C1721" s="17" t="s">
        <v>142</v>
      </c>
      <c r="E1721" s="16">
        <f t="shared" si="330"/>
        <v>10691328902.005087</v>
      </c>
      <c r="F1721" s="16">
        <v>5</v>
      </c>
      <c r="G1721" s="22">
        <f t="shared" si="335"/>
        <v>2.1928891551706033E+28</v>
      </c>
      <c r="H1721" s="22">
        <f t="shared" si="327"/>
        <v>16941509.958913069</v>
      </c>
      <c r="I1721" s="22">
        <f t="shared" si="329"/>
        <v>9.5055654710838313E+19</v>
      </c>
      <c r="J1721" s="16">
        <v>1</v>
      </c>
      <c r="K1721" s="16">
        <v>11</v>
      </c>
      <c r="L1721" s="16">
        <v>5</v>
      </c>
      <c r="M1721" s="16">
        <v>10000</v>
      </c>
      <c r="N1721" s="16">
        <v>10000</v>
      </c>
      <c r="O1721" s="16">
        <v>30</v>
      </c>
      <c r="P1721" s="16" t="b">
        <v>1</v>
      </c>
      <c r="Q1721" s="16">
        <v>0</v>
      </c>
      <c r="R1721" s="16" t="b">
        <v>0</v>
      </c>
      <c r="S1721" s="16">
        <v>101.000000000008</v>
      </c>
      <c r="T1721" s="16" t="s">
        <v>59</v>
      </c>
      <c r="U1721" s="18">
        <v>1816</v>
      </c>
      <c r="V1721" s="16">
        <v>3031</v>
      </c>
      <c r="W1721" s="22">
        <v>1.07</v>
      </c>
    </row>
    <row r="1722" spans="1:23" x14ac:dyDescent="0.3">
      <c r="A1722" s="19">
        <v>1720</v>
      </c>
      <c r="B1722" s="16" t="s">
        <v>56</v>
      </c>
      <c r="C1722" s="17" t="s">
        <v>142</v>
      </c>
      <c r="E1722" s="16">
        <f t="shared" si="330"/>
        <v>10710620523.675991</v>
      </c>
      <c r="F1722" s="16">
        <v>5</v>
      </c>
      <c r="G1722" s="22">
        <f t="shared" si="335"/>
        <v>2.2040893440138052E+28</v>
      </c>
      <c r="H1722" s="22">
        <f t="shared" si="327"/>
        <v>16962493.409323722</v>
      </c>
      <c r="I1722" s="22">
        <f t="shared" si="329"/>
        <v>9.5392468970930536E+19</v>
      </c>
      <c r="J1722" s="16">
        <v>1</v>
      </c>
      <c r="K1722" s="16">
        <v>11</v>
      </c>
      <c r="L1722" s="16">
        <v>5</v>
      </c>
      <c r="M1722" s="16">
        <v>10000</v>
      </c>
      <c r="N1722" s="16">
        <v>10000</v>
      </c>
      <c r="O1722" s="16">
        <v>30</v>
      </c>
      <c r="P1722" s="16" t="b">
        <v>1</v>
      </c>
      <c r="Q1722" s="16">
        <v>0</v>
      </c>
      <c r="R1722" s="16" t="b">
        <v>0</v>
      </c>
      <c r="S1722" s="16">
        <v>101.000000000008</v>
      </c>
      <c r="T1722" s="16" t="s">
        <v>59</v>
      </c>
      <c r="U1722" s="18">
        <v>1817</v>
      </c>
      <c r="V1722" s="16">
        <v>3033</v>
      </c>
      <c r="W1722" s="22">
        <v>1.07</v>
      </c>
    </row>
    <row r="1723" spans="1:23" x14ac:dyDescent="0.3">
      <c r="A1723" s="19">
        <v>1721</v>
      </c>
      <c r="B1723" s="16" t="s">
        <v>56</v>
      </c>
      <c r="C1723" s="17" t="s">
        <v>142</v>
      </c>
      <c r="E1723" s="16">
        <f t="shared" si="330"/>
        <v>10729935712.33252</v>
      </c>
      <c r="F1723" s="16">
        <v>5</v>
      </c>
      <c r="G1723" s="22">
        <f>A1723^8.77+A1723^4+100*A1723+100</f>
        <v>2.3867021963725764E+28</v>
      </c>
      <c r="H1723" s="22">
        <f t="shared" si="327"/>
        <v>16983490.705679387</v>
      </c>
      <c r="I1723" s="22">
        <f t="shared" si="329"/>
        <v>9.5730279871169135E+19</v>
      </c>
      <c r="J1723" s="16">
        <v>1</v>
      </c>
      <c r="K1723" s="16">
        <v>11</v>
      </c>
      <c r="L1723" s="16">
        <v>5</v>
      </c>
      <c r="M1723" s="16">
        <v>10000</v>
      </c>
      <c r="N1723" s="16">
        <v>10000</v>
      </c>
      <c r="O1723" s="16">
        <v>30</v>
      </c>
      <c r="P1723" s="16" t="b">
        <v>1</v>
      </c>
      <c r="Q1723" s="16">
        <v>0</v>
      </c>
      <c r="R1723" s="16" t="b">
        <v>0</v>
      </c>
      <c r="S1723" s="16">
        <v>101.000000000008</v>
      </c>
      <c r="T1723" s="16" t="s">
        <v>59</v>
      </c>
      <c r="U1723" s="18">
        <v>1818</v>
      </c>
      <c r="V1723" s="16">
        <v>3035</v>
      </c>
      <c r="W1723" s="22">
        <v>1.07</v>
      </c>
    </row>
    <row r="1724" spans="1:23" x14ac:dyDescent="0.3">
      <c r="A1724" s="19">
        <v>1722</v>
      </c>
      <c r="B1724" s="16" t="s">
        <v>56</v>
      </c>
      <c r="C1724" s="17" t="s">
        <v>142</v>
      </c>
      <c r="E1724" s="16">
        <f t="shared" si="330"/>
        <v>10749274483.045679</v>
      </c>
      <c r="F1724" s="16">
        <v>5</v>
      </c>
      <c r="G1724" s="22">
        <f t="shared" ref="G1724:G1732" si="336">A1724^8.77+A1724^4+100*A1724+100</f>
        <v>2.3988920226030047E+28</v>
      </c>
      <c r="H1724" s="22">
        <f t="shared" ref="H1724:H1787" si="337">(A1724^2.14+50+50*A1724)*2</f>
        <v>17004501.849106725</v>
      </c>
      <c r="I1724" s="22">
        <f t="shared" si="329"/>
        <v>9.6069089778955813E+19</v>
      </c>
      <c r="J1724" s="16">
        <v>1</v>
      </c>
      <c r="K1724" s="16">
        <v>11</v>
      </c>
      <c r="L1724" s="16">
        <v>5</v>
      </c>
      <c r="M1724" s="16">
        <v>10000</v>
      </c>
      <c r="N1724" s="16">
        <v>10000</v>
      </c>
      <c r="O1724" s="16">
        <v>30</v>
      </c>
      <c r="P1724" s="16" t="b">
        <v>1</v>
      </c>
      <c r="Q1724" s="16">
        <v>0</v>
      </c>
      <c r="R1724" s="16" t="b">
        <v>0</v>
      </c>
      <c r="S1724" s="16">
        <v>101.000000000008</v>
      </c>
      <c r="T1724" s="16" t="s">
        <v>59</v>
      </c>
      <c r="U1724" s="18">
        <v>1819</v>
      </c>
      <c r="V1724" s="16">
        <v>3037</v>
      </c>
      <c r="W1724" s="22">
        <v>1.07</v>
      </c>
    </row>
    <row r="1725" spans="1:23" x14ac:dyDescent="0.3">
      <c r="A1725" s="19">
        <v>1723</v>
      </c>
      <c r="B1725" s="16" t="s">
        <v>56</v>
      </c>
      <c r="C1725" s="17" t="s">
        <v>142</v>
      </c>
      <c r="E1725" s="16">
        <f t="shared" si="330"/>
        <v>10768636850.887375</v>
      </c>
      <c r="F1725" s="16">
        <v>5</v>
      </c>
      <c r="G1725" s="22">
        <f t="shared" si="336"/>
        <v>2.4111369759776403E+28</v>
      </c>
      <c r="H1725" s="22">
        <f t="shared" si="337"/>
        <v>17025526.8407319</v>
      </c>
      <c r="I1725" s="22">
        <f t="shared" si="329"/>
        <v>9.640890106593529E+19</v>
      </c>
      <c r="J1725" s="16">
        <v>1</v>
      </c>
      <c r="K1725" s="16">
        <v>11</v>
      </c>
      <c r="L1725" s="16">
        <v>5</v>
      </c>
      <c r="M1725" s="16">
        <v>10000</v>
      </c>
      <c r="N1725" s="16">
        <v>10000</v>
      </c>
      <c r="O1725" s="16">
        <v>30</v>
      </c>
      <c r="P1725" s="16" t="b">
        <v>1</v>
      </c>
      <c r="Q1725" s="16">
        <v>0</v>
      </c>
      <c r="R1725" s="16" t="b">
        <v>0</v>
      </c>
      <c r="S1725" s="16">
        <v>101.000000000008</v>
      </c>
      <c r="T1725" s="16" t="s">
        <v>59</v>
      </c>
      <c r="U1725" s="18">
        <v>1820</v>
      </c>
      <c r="V1725" s="16">
        <v>3039</v>
      </c>
      <c r="W1725" s="22">
        <v>1.07</v>
      </c>
    </row>
    <row r="1726" spans="1:23" x14ac:dyDescent="0.3">
      <c r="A1726" s="19">
        <v>1724</v>
      </c>
      <c r="B1726" s="16" t="s">
        <v>56</v>
      </c>
      <c r="C1726" s="17" t="s">
        <v>142</v>
      </c>
      <c r="E1726" s="16">
        <f t="shared" si="330"/>
        <v>10788022830.93029</v>
      </c>
      <c r="F1726" s="16">
        <v>5</v>
      </c>
      <c r="G1726" s="22">
        <f t="shared" si="336"/>
        <v>2.4234372735908711E+28</v>
      </c>
      <c r="H1726" s="22">
        <f t="shared" si="337"/>
        <v>17046565.681680493</v>
      </c>
      <c r="I1726" s="22">
        <f t="shared" si="329"/>
        <v>9.6749716108000838E+19</v>
      </c>
      <c r="J1726" s="16">
        <v>1</v>
      </c>
      <c r="K1726" s="16">
        <v>11</v>
      </c>
      <c r="L1726" s="16">
        <v>5</v>
      </c>
      <c r="M1726" s="16">
        <v>10000</v>
      </c>
      <c r="N1726" s="16">
        <v>10000</v>
      </c>
      <c r="O1726" s="16">
        <v>30</v>
      </c>
      <c r="P1726" s="16" t="b">
        <v>1</v>
      </c>
      <c r="Q1726" s="16">
        <v>0</v>
      </c>
      <c r="R1726" s="16" t="b">
        <v>0</v>
      </c>
      <c r="S1726" s="16">
        <v>101.000000000008</v>
      </c>
      <c r="T1726" s="16" t="s">
        <v>59</v>
      </c>
      <c r="U1726" s="18">
        <v>1821</v>
      </c>
      <c r="V1726" s="16">
        <v>3041</v>
      </c>
      <c r="W1726" s="22">
        <v>1.07</v>
      </c>
    </row>
    <row r="1727" spans="1:23" x14ac:dyDescent="0.3">
      <c r="A1727" s="19">
        <v>1725</v>
      </c>
      <c r="B1727" s="16" t="s">
        <v>56</v>
      </c>
      <c r="C1727" s="17" t="s">
        <v>142</v>
      </c>
      <c r="E1727" s="16">
        <f t="shared" si="330"/>
        <v>10807432438.248022</v>
      </c>
      <c r="F1727" s="16">
        <v>5</v>
      </c>
      <c r="G1727" s="22">
        <f t="shared" si="336"/>
        <v>2.4357931332652146E+28</v>
      </c>
      <c r="H1727" s="22">
        <f t="shared" si="337"/>
        <v>17067618.373077549</v>
      </c>
      <c r="I1727" s="22">
        <f t="shared" si="329"/>
        <v>9.7091537285299241E+19</v>
      </c>
      <c r="J1727" s="16">
        <v>1</v>
      </c>
      <c r="K1727" s="16">
        <v>11</v>
      </c>
      <c r="L1727" s="16">
        <v>5</v>
      </c>
      <c r="M1727" s="16">
        <v>10000</v>
      </c>
      <c r="N1727" s="16">
        <v>10000</v>
      </c>
      <c r="O1727" s="16">
        <v>30</v>
      </c>
      <c r="P1727" s="16" t="b">
        <v>1</v>
      </c>
      <c r="Q1727" s="16">
        <v>0</v>
      </c>
      <c r="R1727" s="16" t="b">
        <v>0</v>
      </c>
      <c r="S1727" s="16">
        <v>101.000000000008</v>
      </c>
      <c r="T1727" s="16" t="s">
        <v>59</v>
      </c>
      <c r="U1727" s="18">
        <v>1822</v>
      </c>
      <c r="V1727" s="16">
        <v>3043</v>
      </c>
      <c r="W1727" s="22">
        <v>1.07</v>
      </c>
    </row>
    <row r="1728" spans="1:23" x14ac:dyDescent="0.3">
      <c r="A1728" s="19">
        <v>1726</v>
      </c>
      <c r="B1728" s="16" t="s">
        <v>56</v>
      </c>
      <c r="C1728" s="17" t="s">
        <v>142</v>
      </c>
      <c r="E1728" s="16">
        <f t="shared" si="330"/>
        <v>10826865687.915062</v>
      </c>
      <c r="F1728" s="16">
        <v>5</v>
      </c>
      <c r="G1728" s="22">
        <f t="shared" si="336"/>
        <v>2.4482047735535403E+28</v>
      </c>
      <c r="H1728" s="22">
        <f t="shared" si="337"/>
        <v>17088684.916047558</v>
      </c>
      <c r="I1728" s="22">
        <f t="shared" si="329"/>
        <v>9.7434366982237012E+19</v>
      </c>
      <c r="J1728" s="16">
        <v>1</v>
      </c>
      <c r="K1728" s="16">
        <v>11</v>
      </c>
      <c r="L1728" s="16">
        <v>5</v>
      </c>
      <c r="M1728" s="16">
        <v>10000</v>
      </c>
      <c r="N1728" s="16">
        <v>10000</v>
      </c>
      <c r="O1728" s="16">
        <v>30</v>
      </c>
      <c r="P1728" s="16" t="b">
        <v>1</v>
      </c>
      <c r="Q1728" s="16">
        <v>0</v>
      </c>
      <c r="R1728" s="16" t="b">
        <v>0</v>
      </c>
      <c r="S1728" s="16">
        <v>101.000000000008</v>
      </c>
      <c r="T1728" s="16" t="s">
        <v>59</v>
      </c>
      <c r="U1728" s="18">
        <v>1823</v>
      </c>
      <c r="V1728" s="16">
        <v>3045</v>
      </c>
      <c r="W1728" s="22">
        <v>1.07</v>
      </c>
    </row>
    <row r="1729" spans="1:23" x14ac:dyDescent="0.3">
      <c r="A1729" s="19">
        <v>1727</v>
      </c>
      <c r="B1729" s="16" t="s">
        <v>56</v>
      </c>
      <c r="C1729" s="17" t="s">
        <v>142</v>
      </c>
      <c r="E1729" s="16">
        <f t="shared" si="330"/>
        <v>10846322595.006712</v>
      </c>
      <c r="F1729" s="16">
        <v>5</v>
      </c>
      <c r="G1729" s="22">
        <f t="shared" si="336"/>
        <v>2.460672413740957E+28</v>
      </c>
      <c r="H1729" s="22">
        <f t="shared" si="337"/>
        <v>17109765.311714377</v>
      </c>
      <c r="I1729" s="22">
        <f t="shared" si="329"/>
        <v>9.7778207587483959E+19</v>
      </c>
      <c r="J1729" s="16">
        <v>1</v>
      </c>
      <c r="K1729" s="16">
        <v>11</v>
      </c>
      <c r="L1729" s="16">
        <v>5</v>
      </c>
      <c r="M1729" s="16">
        <v>10000</v>
      </c>
      <c r="N1729" s="16">
        <v>10000</v>
      </c>
      <c r="O1729" s="16">
        <v>30</v>
      </c>
      <c r="P1729" s="16" t="b">
        <v>1</v>
      </c>
      <c r="Q1729" s="16">
        <v>0</v>
      </c>
      <c r="R1729" s="16" t="b">
        <v>0</v>
      </c>
      <c r="S1729" s="16">
        <v>101.000000000008</v>
      </c>
      <c r="T1729" s="16" t="s">
        <v>59</v>
      </c>
      <c r="U1729" s="18">
        <v>1824</v>
      </c>
      <c r="V1729" s="16">
        <v>3047</v>
      </c>
      <c r="W1729" s="22">
        <v>1.07</v>
      </c>
    </row>
    <row r="1730" spans="1:23" x14ac:dyDescent="0.3">
      <c r="A1730" s="19">
        <v>1728</v>
      </c>
      <c r="B1730" s="16" t="s">
        <v>56</v>
      </c>
      <c r="C1730" s="17" t="s">
        <v>142</v>
      </c>
      <c r="E1730" s="16">
        <f t="shared" si="330"/>
        <v>10865803174.599255</v>
      </c>
      <c r="F1730" s="16">
        <v>5</v>
      </c>
      <c r="G1730" s="22">
        <f t="shared" si="336"/>
        <v>2.4731962738468766E+28</v>
      </c>
      <c r="H1730" s="22">
        <f t="shared" si="337"/>
        <v>17130859.561201375</v>
      </c>
      <c r="I1730" s="22">
        <f t="shared" si="329"/>
        <v>9.8123061493978726E+19</v>
      </c>
      <c r="J1730" s="16">
        <v>1</v>
      </c>
      <c r="K1730" s="16">
        <v>11</v>
      </c>
      <c r="L1730" s="16">
        <v>5</v>
      </c>
      <c r="M1730" s="16">
        <v>10000</v>
      </c>
      <c r="N1730" s="16">
        <v>10000</v>
      </c>
      <c r="O1730" s="16">
        <v>30</v>
      </c>
      <c r="P1730" s="16" t="b">
        <v>1</v>
      </c>
      <c r="Q1730" s="16">
        <v>0</v>
      </c>
      <c r="R1730" s="16" t="b">
        <v>0</v>
      </c>
      <c r="S1730" s="16">
        <v>101.000000000008</v>
      </c>
      <c r="T1730" s="16" t="s">
        <v>59</v>
      </c>
      <c r="U1730" s="18">
        <v>1825</v>
      </c>
      <c r="V1730" s="16">
        <v>3049</v>
      </c>
      <c r="W1730" s="22">
        <v>1.07</v>
      </c>
    </row>
    <row r="1731" spans="1:23" x14ac:dyDescent="0.3">
      <c r="A1731" s="19">
        <v>1729</v>
      </c>
      <c r="B1731" s="16" t="s">
        <v>56</v>
      </c>
      <c r="C1731" s="17" t="s">
        <v>142</v>
      </c>
      <c r="E1731" s="16">
        <f t="shared" si="330"/>
        <v>10885307441.769791</v>
      </c>
      <c r="F1731" s="16">
        <v>5</v>
      </c>
      <c r="G1731" s="22">
        <f t="shared" si="336"/>
        <v>2.4857765746269749E+28</v>
      </c>
      <c r="H1731" s="22">
        <f t="shared" si="337"/>
        <v>17151967.665631372</v>
      </c>
      <c r="I1731" s="22">
        <f t="shared" ref="I1731:I1794" si="338">(A1731^6.082+A1731^4+1000*A1731+100)*2</f>
        <v>9.8468931098934493E+19</v>
      </c>
      <c r="J1731" s="16">
        <v>1</v>
      </c>
      <c r="K1731" s="16">
        <v>11</v>
      </c>
      <c r="L1731" s="16">
        <v>5</v>
      </c>
      <c r="M1731" s="16">
        <v>10000</v>
      </c>
      <c r="N1731" s="16">
        <v>10000</v>
      </c>
      <c r="O1731" s="16">
        <v>30</v>
      </c>
      <c r="P1731" s="16" t="b">
        <v>1</v>
      </c>
      <c r="Q1731" s="16">
        <v>0</v>
      </c>
      <c r="R1731" s="16" t="b">
        <v>0</v>
      </c>
      <c r="S1731" s="16">
        <v>101.000000000008</v>
      </c>
      <c r="T1731" s="16" t="s">
        <v>59</v>
      </c>
      <c r="U1731" s="18">
        <v>1826</v>
      </c>
      <c r="V1731" s="16">
        <v>3051</v>
      </c>
      <c r="W1731" s="22">
        <v>1.07</v>
      </c>
    </row>
    <row r="1732" spans="1:23" x14ac:dyDescent="0.3">
      <c r="A1732" s="19">
        <v>1730</v>
      </c>
      <c r="B1732" s="16" t="s">
        <v>56</v>
      </c>
      <c r="C1732" s="17" t="s">
        <v>142</v>
      </c>
      <c r="E1732" s="16">
        <f t="shared" si="330"/>
        <v>10904835411.596182</v>
      </c>
      <c r="F1732" s="16">
        <v>5</v>
      </c>
      <c r="G1732" s="22">
        <f t="shared" si="336"/>
        <v>2.4984135375752994E+28</v>
      </c>
      <c r="H1732" s="22">
        <f t="shared" si="337"/>
        <v>17173089.626126483</v>
      </c>
      <c r="I1732" s="22">
        <f t="shared" si="338"/>
        <v>9.8815818803843121E+19</v>
      </c>
      <c r="J1732" s="16">
        <v>1</v>
      </c>
      <c r="K1732" s="16">
        <v>11</v>
      </c>
      <c r="L1732" s="16">
        <v>5</v>
      </c>
      <c r="M1732" s="16">
        <v>10000</v>
      </c>
      <c r="N1732" s="16">
        <v>10000</v>
      </c>
      <c r="O1732" s="16">
        <v>30</v>
      </c>
      <c r="P1732" s="16" t="b">
        <v>1</v>
      </c>
      <c r="Q1732" s="16">
        <v>0</v>
      </c>
      <c r="R1732" s="16" t="b">
        <v>0</v>
      </c>
      <c r="S1732" s="16">
        <v>101.000000000008</v>
      </c>
      <c r="T1732" s="16" t="s">
        <v>59</v>
      </c>
      <c r="U1732" s="18">
        <v>1827</v>
      </c>
      <c r="V1732" s="16">
        <v>3053</v>
      </c>
      <c r="W1732" s="22">
        <v>1.07</v>
      </c>
    </row>
    <row r="1733" spans="1:23" x14ac:dyDescent="0.3">
      <c r="A1733" s="19">
        <v>1731</v>
      </c>
      <c r="B1733" s="16" t="s">
        <v>56</v>
      </c>
      <c r="C1733" s="17" t="s">
        <v>142</v>
      </c>
      <c r="E1733" s="16">
        <f t="shared" si="330"/>
        <v>10924387099.157347</v>
      </c>
      <c r="F1733" s="16">
        <v>5</v>
      </c>
      <c r="G1733" s="22">
        <f>A1733^8.78+A1733^4+100*A1733+100</f>
        <v>2.7055044708780824E+28</v>
      </c>
      <c r="H1733" s="22">
        <f t="shared" si="337"/>
        <v>17194225.443808489</v>
      </c>
      <c r="I1733" s="22">
        <f t="shared" si="338"/>
        <v>9.9163727014482919E+19</v>
      </c>
      <c r="J1733" s="16">
        <v>1</v>
      </c>
      <c r="K1733" s="16">
        <v>11</v>
      </c>
      <c r="L1733" s="16">
        <v>5</v>
      </c>
      <c r="M1733" s="16">
        <v>10000</v>
      </c>
      <c r="N1733" s="16">
        <v>10000</v>
      </c>
      <c r="O1733" s="16">
        <v>30</v>
      </c>
      <c r="P1733" s="16" t="b">
        <v>1</v>
      </c>
      <c r="Q1733" s="16">
        <v>0</v>
      </c>
      <c r="R1733" s="16" t="b">
        <v>0</v>
      </c>
      <c r="S1733" s="16">
        <v>101.000000000008</v>
      </c>
      <c r="T1733" s="16" t="s">
        <v>59</v>
      </c>
      <c r="U1733" s="18">
        <v>1828</v>
      </c>
      <c r="V1733" s="16">
        <v>3055</v>
      </c>
      <c r="W1733" s="22">
        <v>1.07</v>
      </c>
    </row>
    <row r="1734" spans="1:23" x14ac:dyDescent="0.3">
      <c r="A1734" s="19">
        <v>1732</v>
      </c>
      <c r="B1734" s="16" t="s">
        <v>56</v>
      </c>
      <c r="C1734" s="17" t="s">
        <v>142</v>
      </c>
      <c r="E1734" s="16">
        <f t="shared" ref="E1734:E1797" si="339">A1734^3.0999</f>
        <v>10943962519.53298</v>
      </c>
      <c r="F1734" s="16">
        <v>5</v>
      </c>
      <c r="G1734" s="22">
        <f t="shared" ref="G1734:G1742" si="340">A1734^8.78+A1734^4+100*A1734+100</f>
        <v>2.7192582438794859E+28</v>
      </c>
      <c r="H1734" s="22">
        <f t="shared" si="337"/>
        <v>17215375.1197985</v>
      </c>
      <c r="I1734" s="22">
        <f t="shared" si="338"/>
        <v>9.9512658140920742E+19</v>
      </c>
      <c r="J1734" s="16">
        <v>1</v>
      </c>
      <c r="K1734" s="16">
        <v>11</v>
      </c>
      <c r="L1734" s="16">
        <v>5</v>
      </c>
      <c r="M1734" s="16">
        <v>10000</v>
      </c>
      <c r="N1734" s="16">
        <v>10000</v>
      </c>
      <c r="O1734" s="16">
        <v>30</v>
      </c>
      <c r="P1734" s="16" t="b">
        <v>1</v>
      </c>
      <c r="Q1734" s="16">
        <v>0</v>
      </c>
      <c r="R1734" s="16" t="b">
        <v>0</v>
      </c>
      <c r="S1734" s="16">
        <v>101.000000000008</v>
      </c>
      <c r="T1734" s="16" t="s">
        <v>59</v>
      </c>
      <c r="U1734" s="18">
        <v>1829</v>
      </c>
      <c r="V1734" s="16">
        <v>3057</v>
      </c>
      <c r="W1734" s="22">
        <v>1.07</v>
      </c>
    </row>
    <row r="1735" spans="1:23" x14ac:dyDescent="0.3">
      <c r="A1735" s="19">
        <v>1733</v>
      </c>
      <c r="B1735" s="16" t="s">
        <v>56</v>
      </c>
      <c r="C1735" s="17" t="s">
        <v>142</v>
      </c>
      <c r="E1735" s="16">
        <f t="shared" si="339"/>
        <v>10963561687.803646</v>
      </c>
      <c r="F1735" s="16">
        <v>5</v>
      </c>
      <c r="G1735" s="22">
        <f t="shared" si="340"/>
        <v>2.7330739366408676E+28</v>
      </c>
      <c r="H1735" s="22">
        <f t="shared" si="337"/>
        <v>17236538.655217007</v>
      </c>
      <c r="I1735" s="22">
        <f t="shared" si="338"/>
        <v>9.9862614597517722E+19</v>
      </c>
      <c r="J1735" s="16">
        <v>1</v>
      </c>
      <c r="K1735" s="16">
        <v>11</v>
      </c>
      <c r="L1735" s="16">
        <v>5</v>
      </c>
      <c r="M1735" s="16">
        <v>10000</v>
      </c>
      <c r="N1735" s="16">
        <v>10000</v>
      </c>
      <c r="O1735" s="16">
        <v>30</v>
      </c>
      <c r="P1735" s="16" t="b">
        <v>1</v>
      </c>
      <c r="Q1735" s="16">
        <v>0</v>
      </c>
      <c r="R1735" s="16" t="b">
        <v>0</v>
      </c>
      <c r="S1735" s="16">
        <v>101.000000000008</v>
      </c>
      <c r="T1735" s="16" t="s">
        <v>59</v>
      </c>
      <c r="U1735" s="18">
        <v>1830</v>
      </c>
      <c r="V1735" s="16">
        <v>3059</v>
      </c>
      <c r="W1735" s="22">
        <v>1.07</v>
      </c>
    </row>
    <row r="1736" spans="1:23" x14ac:dyDescent="0.3">
      <c r="A1736" s="19">
        <v>1734</v>
      </c>
      <c r="B1736" s="16" t="s">
        <v>56</v>
      </c>
      <c r="C1736" s="17" t="s">
        <v>142</v>
      </c>
      <c r="E1736" s="16">
        <f t="shared" si="339"/>
        <v>10983184619.05077</v>
      </c>
      <c r="F1736" s="16">
        <v>5</v>
      </c>
      <c r="G1736" s="22">
        <f t="shared" si="340"/>
        <v>2.7469517919549038E+28</v>
      </c>
      <c r="H1736" s="22">
        <f t="shared" si="337"/>
        <v>17257716.05118404</v>
      </c>
      <c r="I1736" s="22">
        <f t="shared" si="338"/>
        <v>1.0021359880293537E+20</v>
      </c>
      <c r="J1736" s="16">
        <v>1</v>
      </c>
      <c r="K1736" s="16">
        <v>11</v>
      </c>
      <c r="L1736" s="16">
        <v>5</v>
      </c>
      <c r="M1736" s="16">
        <v>10000</v>
      </c>
      <c r="N1736" s="16">
        <v>10000</v>
      </c>
      <c r="O1736" s="16">
        <v>30</v>
      </c>
      <c r="P1736" s="16" t="b">
        <v>1</v>
      </c>
      <c r="Q1736" s="16">
        <v>0</v>
      </c>
      <c r="R1736" s="16" t="b">
        <v>0</v>
      </c>
      <c r="S1736" s="16">
        <v>101.000000000008</v>
      </c>
      <c r="T1736" s="16" t="s">
        <v>59</v>
      </c>
      <c r="U1736" s="18">
        <v>1831</v>
      </c>
      <c r="V1736" s="16">
        <v>3061</v>
      </c>
      <c r="W1736" s="22">
        <v>1.07</v>
      </c>
    </row>
    <row r="1737" spans="1:23" x14ac:dyDescent="0.3">
      <c r="A1737" s="19">
        <v>1735</v>
      </c>
      <c r="B1737" s="16" t="s">
        <v>56</v>
      </c>
      <c r="C1737" s="17" t="s">
        <v>142</v>
      </c>
      <c r="E1737" s="16">
        <f t="shared" si="339"/>
        <v>11002831328.356709</v>
      </c>
      <c r="F1737" s="16">
        <v>5</v>
      </c>
      <c r="G1737" s="22">
        <f t="shared" si="340"/>
        <v>2.7608920534255165E+28</v>
      </c>
      <c r="H1737" s="22">
        <f t="shared" si="337"/>
        <v>17278907.308819059</v>
      </c>
      <c r="I1737" s="22">
        <f t="shared" si="338"/>
        <v>1.0056561318014091E+20</v>
      </c>
      <c r="J1737" s="16">
        <v>1</v>
      </c>
      <c r="K1737" s="16">
        <v>11</v>
      </c>
      <c r="L1737" s="16">
        <v>5</v>
      </c>
      <c r="M1737" s="16">
        <v>10000</v>
      </c>
      <c r="N1737" s="16">
        <v>10000</v>
      </c>
      <c r="O1737" s="16">
        <v>30</v>
      </c>
      <c r="P1737" s="16" t="b">
        <v>1</v>
      </c>
      <c r="Q1737" s="16">
        <v>0</v>
      </c>
      <c r="R1737" s="16" t="b">
        <v>0</v>
      </c>
      <c r="S1737" s="16">
        <v>101.000000000008</v>
      </c>
      <c r="T1737" s="16" t="s">
        <v>59</v>
      </c>
      <c r="U1737" s="18">
        <v>1832</v>
      </c>
      <c r="V1737" s="16">
        <v>3063</v>
      </c>
      <c r="W1737" s="22">
        <v>1.07</v>
      </c>
    </row>
    <row r="1738" spans="1:23" x14ac:dyDescent="0.3">
      <c r="A1738" s="19">
        <v>1736</v>
      </c>
      <c r="B1738" s="16" t="s">
        <v>56</v>
      </c>
      <c r="C1738" s="17" t="s">
        <v>142</v>
      </c>
      <c r="E1738" s="16">
        <f t="shared" si="339"/>
        <v>11022501830.804642</v>
      </c>
      <c r="F1738" s="16">
        <v>5</v>
      </c>
      <c r="G1738" s="22">
        <f t="shared" si="340"/>
        <v>2.7748949654698394E+28</v>
      </c>
      <c r="H1738" s="22">
        <f t="shared" si="337"/>
        <v>17300112.429240927</v>
      </c>
      <c r="I1738" s="22">
        <f t="shared" si="338"/>
        <v>1.0091866015641256E+20</v>
      </c>
      <c r="J1738" s="16">
        <v>1</v>
      </c>
      <c r="K1738" s="16">
        <v>11</v>
      </c>
      <c r="L1738" s="16">
        <v>5</v>
      </c>
      <c r="M1738" s="16">
        <v>10000</v>
      </c>
      <c r="N1738" s="16">
        <v>10000</v>
      </c>
      <c r="O1738" s="16">
        <v>30</v>
      </c>
      <c r="P1738" s="16" t="b">
        <v>1</v>
      </c>
      <c r="Q1738" s="16">
        <v>0</v>
      </c>
      <c r="R1738" s="16" t="b">
        <v>0</v>
      </c>
      <c r="S1738" s="16">
        <v>101.000000000008</v>
      </c>
      <c r="T1738" s="16" t="s">
        <v>59</v>
      </c>
      <c r="U1738" s="18">
        <v>1833</v>
      </c>
      <c r="V1738" s="16">
        <v>3065</v>
      </c>
      <c r="W1738" s="22">
        <v>1.07</v>
      </c>
    </row>
    <row r="1739" spans="1:23" x14ac:dyDescent="0.3">
      <c r="A1739" s="19">
        <v>1737</v>
      </c>
      <c r="B1739" s="16" t="s">
        <v>56</v>
      </c>
      <c r="C1739" s="17" t="s">
        <v>142</v>
      </c>
      <c r="E1739" s="16">
        <f t="shared" si="339"/>
        <v>11042196141.47854</v>
      </c>
      <c r="F1739" s="16">
        <v>5</v>
      </c>
      <c r="G1739" s="22">
        <f t="shared" si="340"/>
        <v>2.7889607733207003E+28</v>
      </c>
      <c r="H1739" s="22">
        <f t="shared" si="337"/>
        <v>17321331.413567971</v>
      </c>
      <c r="I1739" s="22">
        <f t="shared" si="338"/>
        <v>1.0127274216334118E+20</v>
      </c>
      <c r="J1739" s="16">
        <v>1</v>
      </c>
      <c r="K1739" s="16">
        <v>11</v>
      </c>
      <c r="L1739" s="16">
        <v>5</v>
      </c>
      <c r="M1739" s="16">
        <v>10000</v>
      </c>
      <c r="N1739" s="16">
        <v>10000</v>
      </c>
      <c r="O1739" s="16">
        <v>30</v>
      </c>
      <c r="P1739" s="16" t="b">
        <v>1</v>
      </c>
      <c r="Q1739" s="16">
        <v>0</v>
      </c>
      <c r="R1739" s="16" t="b">
        <v>0</v>
      </c>
      <c r="S1739" s="16">
        <v>101.000000000008</v>
      </c>
      <c r="T1739" s="16" t="s">
        <v>59</v>
      </c>
      <c r="U1739" s="18">
        <v>1834</v>
      </c>
      <c r="V1739" s="16">
        <v>3067</v>
      </c>
      <c r="W1739" s="22">
        <v>1.07</v>
      </c>
    </row>
    <row r="1740" spans="1:23" x14ac:dyDescent="0.3">
      <c r="A1740" s="19">
        <v>1738</v>
      </c>
      <c r="B1740" s="16" t="s">
        <v>56</v>
      </c>
      <c r="C1740" s="17" t="s">
        <v>142</v>
      </c>
      <c r="E1740" s="16">
        <f t="shared" si="339"/>
        <v>11061914275.463448</v>
      </c>
      <c r="F1740" s="16">
        <v>5</v>
      </c>
      <c r="G1740" s="22">
        <f t="shared" si="340"/>
        <v>2.8030897230288351E+28</v>
      </c>
      <c r="H1740" s="22">
        <f t="shared" si="337"/>
        <v>17342564.262918018</v>
      </c>
      <c r="I1740" s="22">
        <f t="shared" si="338"/>
        <v>1.0162786163684301E+20</v>
      </c>
      <c r="J1740" s="16">
        <v>1</v>
      </c>
      <c r="K1740" s="16">
        <v>11</v>
      </c>
      <c r="L1740" s="16">
        <v>5</v>
      </c>
      <c r="M1740" s="16">
        <v>10000</v>
      </c>
      <c r="N1740" s="16">
        <v>10000</v>
      </c>
      <c r="O1740" s="16">
        <v>30</v>
      </c>
      <c r="P1740" s="16" t="b">
        <v>1</v>
      </c>
      <c r="Q1740" s="16">
        <v>0</v>
      </c>
      <c r="R1740" s="16" t="b">
        <v>0</v>
      </c>
      <c r="S1740" s="16">
        <v>101.000000000008</v>
      </c>
      <c r="T1740" s="16" t="s">
        <v>59</v>
      </c>
      <c r="U1740" s="18">
        <v>1835</v>
      </c>
      <c r="V1740" s="16">
        <v>3069</v>
      </c>
      <c r="W1740" s="22">
        <v>1.07</v>
      </c>
    </row>
    <row r="1741" spans="1:23" x14ac:dyDescent="0.3">
      <c r="A1741" s="19">
        <v>1739</v>
      </c>
      <c r="B1741" s="16" t="s">
        <v>56</v>
      </c>
      <c r="C1741" s="17" t="s">
        <v>142</v>
      </c>
      <c r="E1741" s="16">
        <f t="shared" si="339"/>
        <v>11081656247.845045</v>
      </c>
      <c r="F1741" s="16">
        <v>5</v>
      </c>
      <c r="G1741" s="22">
        <f t="shared" si="340"/>
        <v>2.8172820614650243E+28</v>
      </c>
      <c r="H1741" s="22">
        <f t="shared" si="337"/>
        <v>17363810.978408251</v>
      </c>
      <c r="I1741" s="22">
        <f t="shared" si="338"/>
        <v>1.0198402101715601E+20</v>
      </c>
      <c r="J1741" s="16">
        <v>1</v>
      </c>
      <c r="K1741" s="16">
        <v>11</v>
      </c>
      <c r="L1741" s="16">
        <v>5</v>
      </c>
      <c r="M1741" s="16">
        <v>10000</v>
      </c>
      <c r="N1741" s="16">
        <v>10000</v>
      </c>
      <c r="O1741" s="16">
        <v>30</v>
      </c>
      <c r="P1741" s="16" t="b">
        <v>1</v>
      </c>
      <c r="Q1741" s="16">
        <v>0</v>
      </c>
      <c r="R1741" s="16" t="b">
        <v>0</v>
      </c>
      <c r="S1741" s="16">
        <v>101.000000000008</v>
      </c>
      <c r="T1741" s="16" t="s">
        <v>59</v>
      </c>
      <c r="U1741" s="18">
        <v>1836</v>
      </c>
      <c r="V1741" s="16">
        <v>3071</v>
      </c>
      <c r="W1741" s="22">
        <v>1.07</v>
      </c>
    </row>
    <row r="1742" spans="1:23" x14ac:dyDescent="0.3">
      <c r="A1742" s="19">
        <v>1740</v>
      </c>
      <c r="B1742" s="16" t="s">
        <v>56</v>
      </c>
      <c r="C1742" s="17" t="s">
        <v>142</v>
      </c>
      <c r="E1742" s="16">
        <f t="shared" si="339"/>
        <v>11101422073.710073</v>
      </c>
      <c r="F1742" s="16">
        <v>5</v>
      </c>
      <c r="G1742" s="22">
        <f t="shared" si="340"/>
        <v>2.8315380363224356E+28</v>
      </c>
      <c r="H1742" s="22">
        <f t="shared" si="337"/>
        <v>17385071.561155345</v>
      </c>
      <c r="I1742" s="22">
        <f t="shared" si="338"/>
        <v>1.0234122274885134E+20</v>
      </c>
      <c r="J1742" s="16">
        <v>1</v>
      </c>
      <c r="K1742" s="16">
        <v>11</v>
      </c>
      <c r="L1742" s="16">
        <v>5</v>
      </c>
      <c r="M1742" s="16">
        <v>10000</v>
      </c>
      <c r="N1742" s="16">
        <v>10000</v>
      </c>
      <c r="O1742" s="16">
        <v>30</v>
      </c>
      <c r="P1742" s="16" t="b">
        <v>1</v>
      </c>
      <c r="Q1742" s="16">
        <v>0</v>
      </c>
      <c r="R1742" s="16" t="b">
        <v>0</v>
      </c>
      <c r="S1742" s="16">
        <v>101.000000000008</v>
      </c>
      <c r="T1742" s="16" t="s">
        <v>59</v>
      </c>
      <c r="U1742" s="18">
        <v>1837</v>
      </c>
      <c r="V1742" s="16">
        <v>3073</v>
      </c>
      <c r="W1742" s="22">
        <v>1.07</v>
      </c>
    </row>
    <row r="1743" spans="1:23" x14ac:dyDescent="0.3">
      <c r="A1743" s="19">
        <v>1741</v>
      </c>
      <c r="B1743" s="16" t="s">
        <v>56</v>
      </c>
      <c r="C1743" s="17" t="s">
        <v>142</v>
      </c>
      <c r="E1743" s="16">
        <f t="shared" si="339"/>
        <v>11121211768.145954</v>
      </c>
      <c r="F1743" s="16">
        <v>5</v>
      </c>
      <c r="G1743" s="22">
        <f>A1743^8.79+A1743^4+100*A1743+100</f>
        <v>3.0663462821863992E+28</v>
      </c>
      <c r="H1743" s="22">
        <f t="shared" si="337"/>
        <v>17406346.012275424</v>
      </c>
      <c r="I1743" s="22">
        <f t="shared" si="338"/>
        <v>1.0269946928083616E+20</v>
      </c>
      <c r="J1743" s="16">
        <v>1</v>
      </c>
      <c r="K1743" s="16">
        <v>11</v>
      </c>
      <c r="L1743" s="16">
        <v>5</v>
      </c>
      <c r="M1743" s="16">
        <v>10000</v>
      </c>
      <c r="N1743" s="16">
        <v>10000</v>
      </c>
      <c r="O1743" s="16">
        <v>30</v>
      </c>
      <c r="P1743" s="16" t="b">
        <v>1</v>
      </c>
      <c r="Q1743" s="16">
        <v>0</v>
      </c>
      <c r="R1743" s="16" t="b">
        <v>0</v>
      </c>
      <c r="S1743" s="16">
        <v>101.000000000008</v>
      </c>
      <c r="T1743" s="16" t="s">
        <v>59</v>
      </c>
      <c r="U1743" s="18">
        <v>1838</v>
      </c>
      <c r="V1743" s="16">
        <v>3075</v>
      </c>
      <c r="W1743" s="22">
        <v>1.07</v>
      </c>
    </row>
    <row r="1744" spans="1:23" x14ac:dyDescent="0.3">
      <c r="A1744" s="19">
        <v>1742</v>
      </c>
      <c r="B1744" s="16" t="s">
        <v>56</v>
      </c>
      <c r="C1744" s="17" t="s">
        <v>142</v>
      </c>
      <c r="E1744" s="16">
        <f t="shared" si="339"/>
        <v>11141025346.24118</v>
      </c>
      <c r="F1744" s="16">
        <v>5</v>
      </c>
      <c r="G1744" s="22">
        <f t="shared" ref="G1744:G1752" si="341">A1744^8.79+A1744^4+100*A1744+100</f>
        <v>3.0818624007841637E+28</v>
      </c>
      <c r="H1744" s="22">
        <f t="shared" si="337"/>
        <v>17427634.332884114</v>
      </c>
      <c r="I1744" s="22">
        <f t="shared" si="338"/>
        <v>1.0305876306635935E+20</v>
      </c>
      <c r="J1744" s="16">
        <v>1</v>
      </c>
      <c r="K1744" s="16">
        <v>11</v>
      </c>
      <c r="L1744" s="16">
        <v>5</v>
      </c>
      <c r="M1744" s="16">
        <v>10000</v>
      </c>
      <c r="N1744" s="16">
        <v>10000</v>
      </c>
      <c r="O1744" s="16">
        <v>30</v>
      </c>
      <c r="P1744" s="16" t="b">
        <v>1</v>
      </c>
      <c r="Q1744" s="16">
        <v>0</v>
      </c>
      <c r="R1744" s="16" t="b">
        <v>0</v>
      </c>
      <c r="S1744" s="16">
        <v>101.000000000008</v>
      </c>
      <c r="T1744" s="16" t="s">
        <v>59</v>
      </c>
      <c r="U1744" s="18">
        <v>1839</v>
      </c>
      <c r="V1744" s="16">
        <v>3077</v>
      </c>
      <c r="W1744" s="22">
        <v>1.07</v>
      </c>
    </row>
    <row r="1745" spans="1:23" x14ac:dyDescent="0.3">
      <c r="A1745" s="19">
        <v>1743</v>
      </c>
      <c r="B1745" s="16" t="s">
        <v>56</v>
      </c>
      <c r="C1745" s="17" t="s">
        <v>142</v>
      </c>
      <c r="E1745" s="16">
        <f t="shared" si="339"/>
        <v>11160862823.084949</v>
      </c>
      <c r="F1745" s="16">
        <v>5</v>
      </c>
      <c r="G1745" s="22">
        <f t="shared" si="341"/>
        <v>3.0974480608323167E+28</v>
      </c>
      <c r="H1745" s="22">
        <f t="shared" si="337"/>
        <v>17448936.524096362</v>
      </c>
      <c r="I1745" s="22">
        <f t="shared" si="338"/>
        <v>1.0341910656301577E+20</v>
      </c>
      <c r="J1745" s="16">
        <v>1</v>
      </c>
      <c r="K1745" s="16">
        <v>11</v>
      </c>
      <c r="L1745" s="16">
        <v>5</v>
      </c>
      <c r="M1745" s="16">
        <v>10000</v>
      </c>
      <c r="N1745" s="16">
        <v>10000</v>
      </c>
      <c r="O1745" s="16">
        <v>30</v>
      </c>
      <c r="P1745" s="16" t="b">
        <v>1</v>
      </c>
      <c r="Q1745" s="16">
        <v>0</v>
      </c>
      <c r="R1745" s="16" t="b">
        <v>0</v>
      </c>
      <c r="S1745" s="16">
        <v>101.000000000008</v>
      </c>
      <c r="T1745" s="16" t="s">
        <v>59</v>
      </c>
      <c r="U1745" s="18">
        <v>1840</v>
      </c>
      <c r="V1745" s="16">
        <v>3079</v>
      </c>
      <c r="W1745" s="22">
        <v>1.07</v>
      </c>
    </row>
    <row r="1746" spans="1:23" x14ac:dyDescent="0.3">
      <c r="A1746" s="19">
        <v>1744</v>
      </c>
      <c r="B1746" s="16" t="s">
        <v>56</v>
      </c>
      <c r="C1746" s="17" t="s">
        <v>142</v>
      </c>
      <c r="E1746" s="16">
        <f t="shared" si="339"/>
        <v>11180724213.767382</v>
      </c>
      <c r="F1746" s="16">
        <v>5</v>
      </c>
      <c r="G1746" s="22">
        <f t="shared" si="341"/>
        <v>3.1131035338416842E+28</v>
      </c>
      <c r="H1746" s="22">
        <f t="shared" si="337"/>
        <v>17470252.587026682</v>
      </c>
      <c r="I1746" s="22">
        <f t="shared" si="338"/>
        <v>1.037805022327527E+20</v>
      </c>
      <c r="J1746" s="16">
        <v>1</v>
      </c>
      <c r="K1746" s="16">
        <v>11</v>
      </c>
      <c r="L1746" s="16">
        <v>5</v>
      </c>
      <c r="M1746" s="16">
        <v>10000</v>
      </c>
      <c r="N1746" s="16">
        <v>10000</v>
      </c>
      <c r="O1746" s="16">
        <v>30</v>
      </c>
      <c r="P1746" s="16" t="b">
        <v>1</v>
      </c>
      <c r="Q1746" s="16">
        <v>0</v>
      </c>
      <c r="R1746" s="16" t="b">
        <v>0</v>
      </c>
      <c r="S1746" s="16">
        <v>101.000000000008</v>
      </c>
      <c r="T1746" s="16" t="s">
        <v>59</v>
      </c>
      <c r="U1746" s="18">
        <v>1841</v>
      </c>
      <c r="V1746" s="16">
        <v>3081</v>
      </c>
      <c r="W1746" s="22">
        <v>1.07</v>
      </c>
    </row>
    <row r="1747" spans="1:23" x14ac:dyDescent="0.3">
      <c r="A1747" s="19">
        <v>1745</v>
      </c>
      <c r="B1747" s="16" t="s">
        <v>56</v>
      </c>
      <c r="C1747" s="17" t="s">
        <v>142</v>
      </c>
      <c r="E1747" s="16">
        <f t="shared" si="339"/>
        <v>11200609533.379467</v>
      </c>
      <c r="F1747" s="16">
        <v>5</v>
      </c>
      <c r="G1747" s="22">
        <f t="shared" si="341"/>
        <v>3.1288290922264727E+28</v>
      </c>
      <c r="H1747" s="22">
        <f t="shared" si="337"/>
        <v>17491582.522788953</v>
      </c>
      <c r="I1747" s="22">
        <f t="shared" si="338"/>
        <v>1.0414295254187486E+20</v>
      </c>
      <c r="J1747" s="16">
        <v>1</v>
      </c>
      <c r="K1747" s="16">
        <v>11</v>
      </c>
      <c r="L1747" s="16">
        <v>5</v>
      </c>
      <c r="M1747" s="16">
        <v>10000</v>
      </c>
      <c r="N1747" s="16">
        <v>10000</v>
      </c>
      <c r="O1747" s="16">
        <v>30</v>
      </c>
      <c r="P1747" s="16" t="b">
        <v>1</v>
      </c>
      <c r="Q1747" s="16">
        <v>0</v>
      </c>
      <c r="R1747" s="16" t="b">
        <v>0</v>
      </c>
      <c r="S1747" s="16">
        <v>101.000000000008</v>
      </c>
      <c r="T1747" s="16" t="s">
        <v>59</v>
      </c>
      <c r="U1747" s="18">
        <v>1842</v>
      </c>
      <c r="V1747" s="16">
        <v>3083</v>
      </c>
      <c r="W1747" s="22">
        <v>1.07</v>
      </c>
    </row>
    <row r="1748" spans="1:23" x14ac:dyDescent="0.3">
      <c r="A1748" s="19">
        <v>1746</v>
      </c>
      <c r="B1748" s="16" t="s">
        <v>56</v>
      </c>
      <c r="C1748" s="17" t="s">
        <v>142</v>
      </c>
      <c r="E1748" s="16">
        <f t="shared" si="339"/>
        <v>11220518797.013063</v>
      </c>
      <c r="F1748" s="16">
        <v>5</v>
      </c>
      <c r="G1748" s="22">
        <f t="shared" si="341"/>
        <v>3.1446250093067132E+28</v>
      </c>
      <c r="H1748" s="22">
        <f t="shared" si="337"/>
        <v>17512926.332496572</v>
      </c>
      <c r="I1748" s="22">
        <f t="shared" si="338"/>
        <v>1.0450645996104789E+20</v>
      </c>
      <c r="J1748" s="16">
        <v>1</v>
      </c>
      <c r="K1748" s="16">
        <v>11</v>
      </c>
      <c r="L1748" s="16">
        <v>5</v>
      </c>
      <c r="M1748" s="16">
        <v>10000</v>
      </c>
      <c r="N1748" s="16">
        <v>10000</v>
      </c>
      <c r="O1748" s="16">
        <v>30</v>
      </c>
      <c r="P1748" s="16" t="b">
        <v>1</v>
      </c>
      <c r="Q1748" s="16">
        <v>0</v>
      </c>
      <c r="R1748" s="16" t="b">
        <v>0</v>
      </c>
      <c r="S1748" s="16">
        <v>101.000000000008</v>
      </c>
      <c r="T1748" s="16" t="s">
        <v>59</v>
      </c>
      <c r="U1748" s="18">
        <v>1843</v>
      </c>
      <c r="V1748" s="16">
        <v>3085</v>
      </c>
      <c r="W1748" s="22">
        <v>1.07</v>
      </c>
    </row>
    <row r="1749" spans="1:23" x14ac:dyDescent="0.3">
      <c r="A1749" s="19">
        <v>1747</v>
      </c>
      <c r="B1749" s="16" t="s">
        <v>56</v>
      </c>
      <c r="C1749" s="17" t="s">
        <v>142</v>
      </c>
      <c r="E1749" s="16">
        <f t="shared" si="339"/>
        <v>11240452019.760876</v>
      </c>
      <c r="F1749" s="16">
        <v>5</v>
      </c>
      <c r="G1749" s="22">
        <f t="shared" si="341"/>
        <v>3.1604915593108438E+28</v>
      </c>
      <c r="H1749" s="22">
        <f t="shared" si="337"/>
        <v>17534284.017262354</v>
      </c>
      <c r="I1749" s="22">
        <f t="shared" si="338"/>
        <v>1.0487102696530639E+20</v>
      </c>
      <c r="J1749" s="16">
        <v>1</v>
      </c>
      <c r="K1749" s="16">
        <v>11</v>
      </c>
      <c r="L1749" s="16">
        <v>5</v>
      </c>
      <c r="M1749" s="16">
        <v>10000</v>
      </c>
      <c r="N1749" s="16">
        <v>10000</v>
      </c>
      <c r="O1749" s="16">
        <v>30</v>
      </c>
      <c r="P1749" s="16" t="b">
        <v>1</v>
      </c>
      <c r="Q1749" s="16">
        <v>0</v>
      </c>
      <c r="R1749" s="16" t="b">
        <v>0</v>
      </c>
      <c r="S1749" s="16">
        <v>101.000000000008</v>
      </c>
      <c r="T1749" s="16" t="s">
        <v>59</v>
      </c>
      <c r="U1749" s="18">
        <v>1844</v>
      </c>
      <c r="V1749" s="16">
        <v>3087</v>
      </c>
      <c r="W1749" s="22">
        <v>1.07</v>
      </c>
    </row>
    <row r="1750" spans="1:23" x14ac:dyDescent="0.3">
      <c r="A1750" s="19">
        <v>1748</v>
      </c>
      <c r="B1750" s="16" t="s">
        <v>56</v>
      </c>
      <c r="C1750" s="17" t="s">
        <v>142</v>
      </c>
      <c r="E1750" s="16">
        <f t="shared" si="339"/>
        <v>11260409216.716482</v>
      </c>
      <c r="F1750" s="16">
        <v>5</v>
      </c>
      <c r="G1750" s="22">
        <f t="shared" si="341"/>
        <v>3.1764290173783435E+28</v>
      </c>
      <c r="H1750" s="22">
        <f t="shared" si="337"/>
        <v>17555655.578198578</v>
      </c>
      <c r="I1750" s="22">
        <f t="shared" si="338"/>
        <v>1.0523665603405742E+20</v>
      </c>
      <c r="J1750" s="16">
        <v>1</v>
      </c>
      <c r="K1750" s="16">
        <v>11</v>
      </c>
      <c r="L1750" s="16">
        <v>5</v>
      </c>
      <c r="M1750" s="16">
        <v>10000</v>
      </c>
      <c r="N1750" s="16">
        <v>10000</v>
      </c>
      <c r="O1750" s="16">
        <v>30</v>
      </c>
      <c r="P1750" s="16" t="b">
        <v>1</v>
      </c>
      <c r="Q1750" s="16">
        <v>0</v>
      </c>
      <c r="R1750" s="16" t="b">
        <v>0</v>
      </c>
      <c r="S1750" s="16">
        <v>101.000000000008</v>
      </c>
      <c r="T1750" s="16" t="s">
        <v>59</v>
      </c>
      <c r="U1750" s="18">
        <v>1845</v>
      </c>
      <c r="V1750" s="16">
        <v>3089</v>
      </c>
      <c r="W1750" s="22">
        <v>1.07</v>
      </c>
    </row>
    <row r="1751" spans="1:23" x14ac:dyDescent="0.3">
      <c r="A1751" s="19">
        <v>1749</v>
      </c>
      <c r="B1751" s="16" t="s">
        <v>56</v>
      </c>
      <c r="C1751" s="17" t="s">
        <v>142</v>
      </c>
      <c r="E1751" s="16">
        <f t="shared" si="339"/>
        <v>11280390402.974329</v>
      </c>
      <c r="F1751" s="16">
        <v>5</v>
      </c>
      <c r="G1751" s="22">
        <f t="shared" si="341"/>
        <v>3.1924376595618819E+28</v>
      </c>
      <c r="H1751" s="22">
        <f t="shared" si="337"/>
        <v>17577041.016416986</v>
      </c>
      <c r="I1751" s="22">
        <f t="shared" si="338"/>
        <v>1.0560334965108548E+20</v>
      </c>
      <c r="J1751" s="16">
        <v>1</v>
      </c>
      <c r="K1751" s="16">
        <v>11</v>
      </c>
      <c r="L1751" s="16">
        <v>5</v>
      </c>
      <c r="M1751" s="16">
        <v>10000</v>
      </c>
      <c r="N1751" s="16">
        <v>10000</v>
      </c>
      <c r="O1751" s="16">
        <v>30</v>
      </c>
      <c r="P1751" s="16" t="b">
        <v>1</v>
      </c>
      <c r="Q1751" s="16">
        <v>0</v>
      </c>
      <c r="R1751" s="16" t="b">
        <v>0</v>
      </c>
      <c r="S1751" s="16">
        <v>101.000000000008</v>
      </c>
      <c r="T1751" s="16" t="s">
        <v>59</v>
      </c>
      <c r="U1751" s="18">
        <v>1846</v>
      </c>
      <c r="V1751" s="16">
        <v>3091</v>
      </c>
      <c r="W1751" s="22">
        <v>1.07</v>
      </c>
    </row>
    <row r="1752" spans="1:23" x14ac:dyDescent="0.3">
      <c r="A1752" s="19">
        <v>1750</v>
      </c>
      <c r="B1752" s="16" t="s">
        <v>56</v>
      </c>
      <c r="C1752" s="17" t="s">
        <v>142</v>
      </c>
      <c r="E1752" s="16">
        <f t="shared" si="339"/>
        <v>11300395593.629675</v>
      </c>
      <c r="F1752" s="16">
        <v>5</v>
      </c>
      <c r="G1752" s="22">
        <f t="shared" si="341"/>
        <v>3.2085177628301863E+28</v>
      </c>
      <c r="H1752" s="22">
        <f t="shared" si="337"/>
        <v>17598440.333028745</v>
      </c>
      <c r="I1752" s="22">
        <f t="shared" si="338"/>
        <v>1.0597111030455904E+20</v>
      </c>
      <c r="J1752" s="16">
        <v>1</v>
      </c>
      <c r="K1752" s="16">
        <v>11</v>
      </c>
      <c r="L1752" s="16">
        <v>5</v>
      </c>
      <c r="M1752" s="16">
        <v>10000</v>
      </c>
      <c r="N1752" s="16">
        <v>10000</v>
      </c>
      <c r="O1752" s="16">
        <v>30</v>
      </c>
      <c r="P1752" s="16" t="b">
        <v>1</v>
      </c>
      <c r="Q1752" s="16">
        <v>0</v>
      </c>
      <c r="R1752" s="16" t="b">
        <v>0</v>
      </c>
      <c r="S1752" s="16">
        <v>101.000000000008</v>
      </c>
      <c r="T1752" s="16" t="s">
        <v>59</v>
      </c>
      <c r="U1752" s="18">
        <v>1847</v>
      </c>
      <c r="V1752" s="16">
        <v>3093</v>
      </c>
      <c r="W1752" s="22">
        <v>1.07</v>
      </c>
    </row>
    <row r="1753" spans="1:23" x14ac:dyDescent="0.3">
      <c r="A1753" s="19">
        <v>1751</v>
      </c>
      <c r="B1753" s="16" t="s">
        <v>56</v>
      </c>
      <c r="C1753" s="17" t="s">
        <v>142</v>
      </c>
      <c r="E1753" s="16">
        <f t="shared" si="339"/>
        <v>11320424803.77874</v>
      </c>
      <c r="F1753" s="16">
        <v>5</v>
      </c>
      <c r="G1753" s="22">
        <f>A1753^8.8+A1753^4+100*A1753+100</f>
        <v>3.4747061708205751E+28</v>
      </c>
      <c r="H1753" s="22">
        <f t="shared" si="337"/>
        <v>17619853.529144485</v>
      </c>
      <c r="I1753" s="22">
        <f t="shared" si="338"/>
        <v>1.0633994048703416E+20</v>
      </c>
      <c r="J1753" s="16">
        <v>1</v>
      </c>
      <c r="K1753" s="16">
        <v>11</v>
      </c>
      <c r="L1753" s="16">
        <v>5</v>
      </c>
      <c r="M1753" s="16">
        <v>10000</v>
      </c>
      <c r="N1753" s="16">
        <v>10000</v>
      </c>
      <c r="O1753" s="16">
        <v>30</v>
      </c>
      <c r="P1753" s="16" t="b">
        <v>1</v>
      </c>
      <c r="Q1753" s="16">
        <v>0</v>
      </c>
      <c r="R1753" s="16" t="b">
        <v>0</v>
      </c>
      <c r="S1753" s="16">
        <v>101.000000000008</v>
      </c>
      <c r="T1753" s="16" t="s">
        <v>59</v>
      </c>
      <c r="U1753" s="18">
        <v>1848</v>
      </c>
      <c r="V1753" s="16">
        <v>3095</v>
      </c>
      <c r="W1753" s="22">
        <v>1.07</v>
      </c>
    </row>
    <row r="1754" spans="1:23" x14ac:dyDescent="0.3">
      <c r="A1754" s="19">
        <v>1752</v>
      </c>
      <c r="B1754" s="16" t="s">
        <v>56</v>
      </c>
      <c r="C1754" s="17" t="s">
        <v>142</v>
      </c>
      <c r="E1754" s="16">
        <f t="shared" si="339"/>
        <v>11340478048.51853</v>
      </c>
      <c r="F1754" s="16">
        <v>5</v>
      </c>
      <c r="G1754" s="22">
        <f t="shared" ref="G1754:G1762" si="342">A1754^8.8+A1754^4+100*A1754+100</f>
        <v>3.4922079455623562E+28</v>
      </c>
      <c r="H1754" s="22">
        <f t="shared" si="337"/>
        <v>17641280.605874259</v>
      </c>
      <c r="I1754" s="22">
        <f t="shared" si="338"/>
        <v>1.0670984269546016E+20</v>
      </c>
      <c r="J1754" s="16">
        <v>1</v>
      </c>
      <c r="K1754" s="16">
        <v>11</v>
      </c>
      <c r="L1754" s="16">
        <v>5</v>
      </c>
      <c r="M1754" s="16">
        <v>10000</v>
      </c>
      <c r="N1754" s="16">
        <v>10000</v>
      </c>
      <c r="O1754" s="16">
        <v>30</v>
      </c>
      <c r="P1754" s="16" t="b">
        <v>1</v>
      </c>
      <c r="Q1754" s="16">
        <v>0</v>
      </c>
      <c r="R1754" s="16" t="b">
        <v>0</v>
      </c>
      <c r="S1754" s="16">
        <v>101.000000000008</v>
      </c>
      <c r="T1754" s="16" t="s">
        <v>59</v>
      </c>
      <c r="U1754" s="18">
        <v>1849</v>
      </c>
      <c r="V1754" s="16">
        <v>3097</v>
      </c>
      <c r="W1754" s="22">
        <v>1.07</v>
      </c>
    </row>
    <row r="1755" spans="1:23" x14ac:dyDescent="0.3">
      <c r="A1755" s="19">
        <v>1753</v>
      </c>
      <c r="B1755" s="16" t="s">
        <v>56</v>
      </c>
      <c r="C1755" s="17" t="s">
        <v>142</v>
      </c>
      <c r="E1755" s="16">
        <f t="shared" si="339"/>
        <v>11360555342.946877</v>
      </c>
      <c r="F1755" s="16">
        <v>5</v>
      </c>
      <c r="G1755" s="22">
        <f t="shared" si="342"/>
        <v>3.5097878128591325E+28</v>
      </c>
      <c r="H1755" s="22">
        <f t="shared" si="337"/>
        <v>17662721.564327661</v>
      </c>
      <c r="I1755" s="22">
        <f t="shared" si="338"/>
        <v>1.0708081943118622E+20</v>
      </c>
      <c r="J1755" s="16">
        <v>1</v>
      </c>
      <c r="K1755" s="16">
        <v>11</v>
      </c>
      <c r="L1755" s="16">
        <v>5</v>
      </c>
      <c r="M1755" s="16">
        <v>10000</v>
      </c>
      <c r="N1755" s="16">
        <v>10000</v>
      </c>
      <c r="O1755" s="16">
        <v>30</v>
      </c>
      <c r="P1755" s="16" t="b">
        <v>1</v>
      </c>
      <c r="Q1755" s="16">
        <v>0</v>
      </c>
      <c r="R1755" s="16" t="b">
        <v>0</v>
      </c>
      <c r="S1755" s="16">
        <v>101.000000000008</v>
      </c>
      <c r="T1755" s="16" t="s">
        <v>59</v>
      </c>
      <c r="U1755" s="18">
        <v>1850</v>
      </c>
      <c r="V1755" s="16">
        <v>3099</v>
      </c>
      <c r="W1755" s="22">
        <v>1.07</v>
      </c>
    </row>
    <row r="1756" spans="1:23" x14ac:dyDescent="0.3">
      <c r="A1756" s="19">
        <v>1754</v>
      </c>
      <c r="B1756" s="16" t="s">
        <v>56</v>
      </c>
      <c r="C1756" s="17" t="s">
        <v>142</v>
      </c>
      <c r="E1756" s="16">
        <f t="shared" si="339"/>
        <v>11380656702.162653</v>
      </c>
      <c r="F1756" s="16">
        <v>5</v>
      </c>
      <c r="G1756" s="22">
        <f t="shared" si="342"/>
        <v>3.5274460763120269E+28</v>
      </c>
      <c r="H1756" s="22">
        <f t="shared" si="337"/>
        <v>17684176.405613683</v>
      </c>
      <c r="I1756" s="22">
        <f t="shared" si="338"/>
        <v>1.0745287319996568E+20</v>
      </c>
      <c r="J1756" s="16">
        <v>1</v>
      </c>
      <c r="K1756" s="16">
        <v>11</v>
      </c>
      <c r="L1756" s="16">
        <v>5</v>
      </c>
      <c r="M1756" s="16">
        <v>10000</v>
      </c>
      <c r="N1756" s="16">
        <v>10000</v>
      </c>
      <c r="O1756" s="16">
        <v>30</v>
      </c>
      <c r="P1756" s="16" t="b">
        <v>1</v>
      </c>
      <c r="Q1756" s="16">
        <v>0</v>
      </c>
      <c r="R1756" s="16" t="b">
        <v>0</v>
      </c>
      <c r="S1756" s="16">
        <v>101.000000000008</v>
      </c>
      <c r="T1756" s="16" t="s">
        <v>59</v>
      </c>
      <c r="U1756" s="18">
        <v>1851</v>
      </c>
      <c r="V1756" s="16">
        <v>3101</v>
      </c>
      <c r="W1756" s="22">
        <v>1.07</v>
      </c>
    </row>
    <row r="1757" spans="1:23" x14ac:dyDescent="0.3">
      <c r="A1757" s="19">
        <v>1755</v>
      </c>
      <c r="B1757" s="16" t="s">
        <v>56</v>
      </c>
      <c r="C1757" s="17" t="s">
        <v>142</v>
      </c>
      <c r="E1757" s="16">
        <f t="shared" si="339"/>
        <v>11400782141.265327</v>
      </c>
      <c r="F1757" s="16">
        <v>5</v>
      </c>
      <c r="G1757" s="22">
        <f t="shared" si="342"/>
        <v>3.545183040528147E+28</v>
      </c>
      <c r="H1757" s="22">
        <f t="shared" si="337"/>
        <v>17705645.13084073</v>
      </c>
      <c r="I1757" s="22">
        <f t="shared" si="338"/>
        <v>1.0782600651196031E+20</v>
      </c>
      <c r="J1757" s="16">
        <v>1</v>
      </c>
      <c r="K1757" s="16">
        <v>11</v>
      </c>
      <c r="L1757" s="16">
        <v>5</v>
      </c>
      <c r="M1757" s="16">
        <v>10000</v>
      </c>
      <c r="N1757" s="16">
        <v>10000</v>
      </c>
      <c r="O1757" s="16">
        <v>30</v>
      </c>
      <c r="P1757" s="16" t="b">
        <v>1</v>
      </c>
      <c r="Q1757" s="16">
        <v>0</v>
      </c>
      <c r="R1757" s="16" t="b">
        <v>0</v>
      </c>
      <c r="S1757" s="16">
        <v>101.000000000008</v>
      </c>
      <c r="T1757" s="16" t="s">
        <v>59</v>
      </c>
      <c r="U1757" s="18">
        <v>1852</v>
      </c>
      <c r="V1757" s="16">
        <v>3103</v>
      </c>
      <c r="W1757" s="22">
        <v>1.07</v>
      </c>
    </row>
    <row r="1758" spans="1:23" x14ac:dyDescent="0.3">
      <c r="A1758" s="19">
        <v>1756</v>
      </c>
      <c r="B1758" s="16" t="s">
        <v>56</v>
      </c>
      <c r="C1758" s="17" t="s">
        <v>142</v>
      </c>
      <c r="E1758" s="16">
        <f t="shared" si="339"/>
        <v>11420931675.355476</v>
      </c>
      <c r="F1758" s="16">
        <v>5</v>
      </c>
      <c r="G1758" s="22">
        <f t="shared" si="342"/>
        <v>3.5629990111235965E+28</v>
      </c>
      <c r="H1758" s="22">
        <f t="shared" si="337"/>
        <v>17727127.741116799</v>
      </c>
      <c r="I1758" s="22">
        <f t="shared" si="338"/>
        <v>1.0820022188174767E+20</v>
      </c>
      <c r="J1758" s="16">
        <v>1</v>
      </c>
      <c r="K1758" s="16">
        <v>11</v>
      </c>
      <c r="L1758" s="16">
        <v>5</v>
      </c>
      <c r="M1758" s="16">
        <v>10000</v>
      </c>
      <c r="N1758" s="16">
        <v>10000</v>
      </c>
      <c r="O1758" s="16">
        <v>30</v>
      </c>
      <c r="P1758" s="16" t="b">
        <v>1</v>
      </c>
      <c r="Q1758" s="16">
        <v>0</v>
      </c>
      <c r="R1758" s="16" t="b">
        <v>0</v>
      </c>
      <c r="S1758" s="16">
        <v>101.000000000008</v>
      </c>
      <c r="T1758" s="16" t="s">
        <v>59</v>
      </c>
      <c r="U1758" s="18">
        <v>1853</v>
      </c>
      <c r="V1758" s="16">
        <v>3105</v>
      </c>
      <c r="W1758" s="22">
        <v>1.07</v>
      </c>
    </row>
    <row r="1759" spans="1:23" x14ac:dyDescent="0.3">
      <c r="A1759" s="19">
        <v>1757</v>
      </c>
      <c r="B1759" s="16" t="s">
        <v>56</v>
      </c>
      <c r="C1759" s="17" t="s">
        <v>142</v>
      </c>
      <c r="E1759" s="16">
        <f t="shared" si="339"/>
        <v>11441105319.53437</v>
      </c>
      <c r="F1759" s="16">
        <v>5</v>
      </c>
      <c r="G1759" s="22">
        <f t="shared" si="342"/>
        <v>3.5808942947261966E+28</v>
      </c>
      <c r="H1759" s="22">
        <f t="shared" si="337"/>
        <v>17748624.237549171</v>
      </c>
      <c r="I1759" s="22">
        <f t="shared" si="338"/>
        <v>1.0857552182832308E+20</v>
      </c>
      <c r="J1759" s="16">
        <v>1</v>
      </c>
      <c r="K1759" s="16">
        <v>11</v>
      </c>
      <c r="L1759" s="16">
        <v>5</v>
      </c>
      <c r="M1759" s="16">
        <v>10000</v>
      </c>
      <c r="N1759" s="16">
        <v>10000</v>
      </c>
      <c r="O1759" s="16">
        <v>30</v>
      </c>
      <c r="P1759" s="16" t="b">
        <v>1</v>
      </c>
      <c r="Q1759" s="16">
        <v>0</v>
      </c>
      <c r="R1759" s="16" t="b">
        <v>0</v>
      </c>
      <c r="S1759" s="16">
        <v>101.000000000008</v>
      </c>
      <c r="T1759" s="16" t="s">
        <v>59</v>
      </c>
      <c r="U1759" s="18">
        <v>1854</v>
      </c>
      <c r="V1759" s="16">
        <v>3107</v>
      </c>
      <c r="W1759" s="22">
        <v>1.07</v>
      </c>
    </row>
    <row r="1760" spans="1:23" x14ac:dyDescent="0.3">
      <c r="A1760" s="19">
        <v>1758</v>
      </c>
      <c r="B1760" s="16" t="s">
        <v>56</v>
      </c>
      <c r="C1760" s="17" t="s">
        <v>142</v>
      </c>
      <c r="E1760" s="16">
        <f t="shared" si="339"/>
        <v>11461303088.904242</v>
      </c>
      <c r="F1760" s="16">
        <v>5</v>
      </c>
      <c r="G1760" s="22">
        <f t="shared" si="342"/>
        <v>3.5988691989782106E+28</v>
      </c>
      <c r="H1760" s="22">
        <f t="shared" si="337"/>
        <v>17770134.621244702</v>
      </c>
      <c r="I1760" s="22">
        <f t="shared" si="338"/>
        <v>1.0895190887510856E+20</v>
      </c>
      <c r="J1760" s="16">
        <v>1</v>
      </c>
      <c r="K1760" s="16">
        <v>11</v>
      </c>
      <c r="L1760" s="16">
        <v>5</v>
      </c>
      <c r="M1760" s="16">
        <v>10000</v>
      </c>
      <c r="N1760" s="16">
        <v>10000</v>
      </c>
      <c r="O1760" s="16">
        <v>30</v>
      </c>
      <c r="P1760" s="16" t="b">
        <v>1</v>
      </c>
      <c r="Q1760" s="16">
        <v>0</v>
      </c>
      <c r="R1760" s="16" t="b">
        <v>0</v>
      </c>
      <c r="S1760" s="16">
        <v>101.000000000008</v>
      </c>
      <c r="T1760" s="16" t="s">
        <v>59</v>
      </c>
      <c r="U1760" s="18">
        <v>1855</v>
      </c>
      <c r="V1760" s="16">
        <v>3109</v>
      </c>
      <c r="W1760" s="22">
        <v>1.07</v>
      </c>
    </row>
    <row r="1761" spans="1:23" x14ac:dyDescent="0.3">
      <c r="A1761" s="19">
        <v>1759</v>
      </c>
      <c r="B1761" s="16" t="s">
        <v>56</v>
      </c>
      <c r="C1761" s="17" t="s">
        <v>142</v>
      </c>
      <c r="E1761" s="16">
        <f t="shared" si="339"/>
        <v>11481524998.568073</v>
      </c>
      <c r="F1761" s="16">
        <v>5</v>
      </c>
      <c r="G1761" s="22">
        <f t="shared" si="342"/>
        <v>3.6169240325390752E+28</v>
      </c>
      <c r="H1761" s="22">
        <f t="shared" si="337"/>
        <v>17791658.893309701</v>
      </c>
      <c r="I1761" s="22">
        <f t="shared" si="338"/>
        <v>1.0932938554995635E+20</v>
      </c>
      <c r="J1761" s="16">
        <v>1</v>
      </c>
      <c r="K1761" s="16">
        <v>11</v>
      </c>
      <c r="L1761" s="16">
        <v>5</v>
      </c>
      <c r="M1761" s="16">
        <v>10000</v>
      </c>
      <c r="N1761" s="16">
        <v>10000</v>
      </c>
      <c r="O1761" s="16">
        <v>30</v>
      </c>
      <c r="P1761" s="16" t="b">
        <v>1</v>
      </c>
      <c r="Q1761" s="16">
        <v>0</v>
      </c>
      <c r="R1761" s="16" t="b">
        <v>0</v>
      </c>
      <c r="S1761" s="16">
        <v>101.000000000008</v>
      </c>
      <c r="T1761" s="16" t="s">
        <v>59</v>
      </c>
      <c r="U1761" s="18">
        <v>1856</v>
      </c>
      <c r="V1761" s="16">
        <v>3111</v>
      </c>
      <c r="W1761" s="22">
        <v>1.07</v>
      </c>
    </row>
    <row r="1762" spans="1:23" x14ac:dyDescent="0.3">
      <c r="A1762" s="19">
        <v>1760</v>
      </c>
      <c r="B1762" s="16" t="s">
        <v>56</v>
      </c>
      <c r="C1762" s="17" t="s">
        <v>142</v>
      </c>
      <c r="E1762" s="16">
        <f t="shared" si="339"/>
        <v>11501771063.629795</v>
      </c>
      <c r="F1762" s="16">
        <v>5</v>
      </c>
      <c r="G1762" s="22">
        <f t="shared" si="342"/>
        <v>3.6350591050882881E+28</v>
      </c>
      <c r="H1762" s="22">
        <f t="shared" si="337"/>
        <v>17813197.054849919</v>
      </c>
      <c r="I1762" s="22">
        <f t="shared" si="338"/>
        <v>1.097079543851532E+20</v>
      </c>
      <c r="J1762" s="16">
        <v>1</v>
      </c>
      <c r="K1762" s="16">
        <v>11</v>
      </c>
      <c r="L1762" s="16">
        <v>5</v>
      </c>
      <c r="M1762" s="16">
        <v>10000</v>
      </c>
      <c r="N1762" s="16">
        <v>10000</v>
      </c>
      <c r="O1762" s="16">
        <v>30</v>
      </c>
      <c r="P1762" s="16" t="b">
        <v>1</v>
      </c>
      <c r="Q1762" s="16">
        <v>0</v>
      </c>
      <c r="R1762" s="16" t="b">
        <v>0</v>
      </c>
      <c r="S1762" s="16">
        <v>101.000000000008</v>
      </c>
      <c r="T1762" s="16" t="s">
        <v>59</v>
      </c>
      <c r="U1762" s="18">
        <v>1857</v>
      </c>
      <c r="V1762" s="16">
        <v>3113</v>
      </c>
      <c r="W1762" s="22">
        <v>1.07</v>
      </c>
    </row>
    <row r="1763" spans="1:23" x14ac:dyDescent="0.3">
      <c r="A1763" s="19">
        <v>1761</v>
      </c>
      <c r="B1763" s="16" t="s">
        <v>56</v>
      </c>
      <c r="C1763" s="17" t="s">
        <v>142</v>
      </c>
      <c r="E1763" s="16">
        <f t="shared" si="339"/>
        <v>11522041299.194187</v>
      </c>
      <c r="F1763" s="16">
        <v>5</v>
      </c>
      <c r="G1763" s="22">
        <f>A1763^8.81+A1763^4+100*A1763+100</f>
        <v>3.9367689444736203E+28</v>
      </c>
      <c r="H1763" s="22">
        <f t="shared" si="337"/>
        <v>17834749.106970485</v>
      </c>
      <c r="I1763" s="22">
        <f t="shared" si="338"/>
        <v>1.1008761791742779E+20</v>
      </c>
      <c r="J1763" s="16">
        <v>1</v>
      </c>
      <c r="K1763" s="16">
        <v>11</v>
      </c>
      <c r="L1763" s="16">
        <v>5</v>
      </c>
      <c r="M1763" s="16">
        <v>10000</v>
      </c>
      <c r="N1763" s="16">
        <v>10000</v>
      </c>
      <c r="O1763" s="16">
        <v>30</v>
      </c>
      <c r="P1763" s="16" t="b">
        <v>1</v>
      </c>
      <c r="Q1763" s="16">
        <v>0</v>
      </c>
      <c r="R1763" s="16" t="b">
        <v>0</v>
      </c>
      <c r="S1763" s="16">
        <v>101.000000000008</v>
      </c>
      <c r="T1763" s="16" t="s">
        <v>59</v>
      </c>
      <c r="U1763" s="18">
        <v>1858</v>
      </c>
      <c r="V1763" s="16">
        <v>3115</v>
      </c>
      <c r="W1763" s="22">
        <v>1.07</v>
      </c>
    </row>
    <row r="1764" spans="1:23" x14ac:dyDescent="0.3">
      <c r="A1764" s="19">
        <v>1762</v>
      </c>
      <c r="B1764" s="16" t="s">
        <v>56</v>
      </c>
      <c r="C1764" s="17" t="s">
        <v>142</v>
      </c>
      <c r="E1764" s="16">
        <f t="shared" si="339"/>
        <v>11542335720.366873</v>
      </c>
      <c r="F1764" s="16">
        <v>5</v>
      </c>
      <c r="G1764" s="22">
        <f t="shared" ref="G1764:G1772" si="343">A1764^8.81+A1764^4+100*A1764+100</f>
        <v>3.9565076967075104E+28</v>
      </c>
      <c r="H1764" s="22">
        <f t="shared" si="337"/>
        <v>17856315.050776139</v>
      </c>
      <c r="I1764" s="22">
        <f t="shared" si="338"/>
        <v>1.1046837868795429E+20</v>
      </c>
      <c r="J1764" s="16">
        <v>1</v>
      </c>
      <c r="K1764" s="16">
        <v>11</v>
      </c>
      <c r="L1764" s="16">
        <v>5</v>
      </c>
      <c r="M1764" s="16">
        <v>10000</v>
      </c>
      <c r="N1764" s="16">
        <v>10000</v>
      </c>
      <c r="O1764" s="16">
        <v>30</v>
      </c>
      <c r="P1764" s="16" t="b">
        <v>1</v>
      </c>
      <c r="Q1764" s="16">
        <v>0</v>
      </c>
      <c r="R1764" s="16" t="b">
        <v>0</v>
      </c>
      <c r="S1764" s="16">
        <v>101.000000000008</v>
      </c>
      <c r="T1764" s="16" t="s">
        <v>59</v>
      </c>
      <c r="U1764" s="18">
        <v>1859</v>
      </c>
      <c r="V1764" s="16">
        <v>3117</v>
      </c>
      <c r="W1764" s="22">
        <v>1.07</v>
      </c>
    </row>
    <row r="1765" spans="1:23" x14ac:dyDescent="0.3">
      <c r="A1765" s="19">
        <v>1763</v>
      </c>
      <c r="B1765" s="16" t="s">
        <v>56</v>
      </c>
      <c r="C1765" s="17" t="s">
        <v>142</v>
      </c>
      <c r="E1765" s="16">
        <f t="shared" si="339"/>
        <v>11562654342.254305</v>
      </c>
      <c r="F1765" s="16">
        <v>5</v>
      </c>
      <c r="G1765" s="22">
        <f t="shared" si="343"/>
        <v>3.9763341344065334E+28</v>
      </c>
      <c r="H1765" s="22">
        <f t="shared" si="337"/>
        <v>17877894.887370963</v>
      </c>
      <c r="I1765" s="22">
        <f t="shared" si="338"/>
        <v>1.1085023924235818E+20</v>
      </c>
      <c r="J1765" s="16">
        <v>1</v>
      </c>
      <c r="K1765" s="16">
        <v>11</v>
      </c>
      <c r="L1765" s="16">
        <v>5</v>
      </c>
      <c r="M1765" s="16">
        <v>10000</v>
      </c>
      <c r="N1765" s="16">
        <v>10000</v>
      </c>
      <c r="O1765" s="16">
        <v>30</v>
      </c>
      <c r="P1765" s="16" t="b">
        <v>1</v>
      </c>
      <c r="Q1765" s="16">
        <v>0</v>
      </c>
      <c r="R1765" s="16" t="b">
        <v>0</v>
      </c>
      <c r="S1765" s="16">
        <v>101.000000000008</v>
      </c>
      <c r="T1765" s="16" t="s">
        <v>59</v>
      </c>
      <c r="U1765" s="18">
        <v>1860</v>
      </c>
      <c r="V1765" s="16">
        <v>3119</v>
      </c>
      <c r="W1765" s="22">
        <v>1.07</v>
      </c>
    </row>
    <row r="1766" spans="1:23" x14ac:dyDescent="0.3">
      <c r="A1766" s="19">
        <v>1764</v>
      </c>
      <c r="B1766" s="16" t="s">
        <v>56</v>
      </c>
      <c r="C1766" s="17" t="s">
        <v>142</v>
      </c>
      <c r="E1766" s="16">
        <f t="shared" si="339"/>
        <v>11582997179.963842</v>
      </c>
      <c r="F1766" s="16">
        <v>5</v>
      </c>
      <c r="G1766" s="22">
        <f t="shared" si="343"/>
        <v>3.9962485970278156E+28</v>
      </c>
      <c r="H1766" s="22">
        <f t="shared" si="337"/>
        <v>17899488.617858611</v>
      </c>
      <c r="I1766" s="22">
        <f t="shared" si="338"/>
        <v>1.1123320213072139E+20</v>
      </c>
      <c r="J1766" s="16">
        <v>1</v>
      </c>
      <c r="K1766" s="16">
        <v>11</v>
      </c>
      <c r="L1766" s="16">
        <v>5</v>
      </c>
      <c r="M1766" s="16">
        <v>10000</v>
      </c>
      <c r="N1766" s="16">
        <v>10000</v>
      </c>
      <c r="O1766" s="16">
        <v>30</v>
      </c>
      <c r="P1766" s="16" t="b">
        <v>1</v>
      </c>
      <c r="Q1766" s="16">
        <v>0</v>
      </c>
      <c r="R1766" s="16" t="b">
        <v>0</v>
      </c>
      <c r="S1766" s="16">
        <v>101.000000000008</v>
      </c>
      <c r="T1766" s="16" t="s">
        <v>59</v>
      </c>
      <c r="U1766" s="18">
        <v>1861</v>
      </c>
      <c r="V1766" s="16">
        <v>3121</v>
      </c>
      <c r="W1766" s="22">
        <v>1.07</v>
      </c>
    </row>
    <row r="1767" spans="1:23" x14ac:dyDescent="0.3">
      <c r="A1767" s="19">
        <v>1765</v>
      </c>
      <c r="B1767" s="16" t="s">
        <v>56</v>
      </c>
      <c r="C1767" s="17" t="s">
        <v>142</v>
      </c>
      <c r="E1767" s="16">
        <f t="shared" si="339"/>
        <v>11603364248.603651</v>
      </c>
      <c r="F1767" s="16">
        <v>5</v>
      </c>
      <c r="G1767" s="22">
        <f t="shared" si="343"/>
        <v>4.0162514251487355E+28</v>
      </c>
      <c r="H1767" s="22">
        <f t="shared" si="337"/>
        <v>17921096.24334199</v>
      </c>
      <c r="I1767" s="22">
        <f t="shared" si="338"/>
        <v>1.1161726990758817E+20</v>
      </c>
      <c r="J1767" s="16">
        <v>1</v>
      </c>
      <c r="K1767" s="16">
        <v>11</v>
      </c>
      <c r="L1767" s="16">
        <v>5</v>
      </c>
      <c r="M1767" s="16">
        <v>10000</v>
      </c>
      <c r="N1767" s="16">
        <v>10000</v>
      </c>
      <c r="O1767" s="16">
        <v>30</v>
      </c>
      <c r="P1767" s="16" t="b">
        <v>1</v>
      </c>
      <c r="Q1767" s="16">
        <v>0</v>
      </c>
      <c r="R1767" s="16" t="b">
        <v>0</v>
      </c>
      <c r="S1767" s="16">
        <v>101.000000000008</v>
      </c>
      <c r="T1767" s="16" t="s">
        <v>59</v>
      </c>
      <c r="U1767" s="18">
        <v>1862</v>
      </c>
      <c r="V1767" s="16">
        <v>3123</v>
      </c>
      <c r="W1767" s="22">
        <v>1.07</v>
      </c>
    </row>
    <row r="1768" spans="1:23" x14ac:dyDescent="0.3">
      <c r="A1768" s="19">
        <v>1766</v>
      </c>
      <c r="B1768" s="16" t="s">
        <v>56</v>
      </c>
      <c r="C1768" s="17" t="s">
        <v>142</v>
      </c>
      <c r="E1768" s="16">
        <f t="shared" si="339"/>
        <v>11623755563.282745</v>
      </c>
      <c r="F1768" s="16">
        <v>5</v>
      </c>
      <c r="G1768" s="22">
        <f t="shared" si="343"/>
        <v>4.0363429604705004E+28</v>
      </c>
      <c r="H1768" s="22">
        <f t="shared" si="337"/>
        <v>17942717.764923733</v>
      </c>
      <c r="I1768" s="22">
        <f t="shared" si="338"/>
        <v>1.1200244513196943E+20</v>
      </c>
      <c r="J1768" s="16">
        <v>1</v>
      </c>
      <c r="K1768" s="16">
        <v>11</v>
      </c>
      <c r="L1768" s="16">
        <v>5</v>
      </c>
      <c r="M1768" s="16">
        <v>10000</v>
      </c>
      <c r="N1768" s="16">
        <v>10000</v>
      </c>
      <c r="O1768" s="16">
        <v>30</v>
      </c>
      <c r="P1768" s="16" t="b">
        <v>1</v>
      </c>
      <c r="Q1768" s="16">
        <v>0</v>
      </c>
      <c r="R1768" s="16" t="b">
        <v>0</v>
      </c>
      <c r="S1768" s="16">
        <v>101.000000000008</v>
      </c>
      <c r="T1768" s="16" t="s">
        <v>59</v>
      </c>
      <c r="U1768" s="18">
        <v>1863</v>
      </c>
      <c r="V1768" s="16">
        <v>3125</v>
      </c>
      <c r="W1768" s="22">
        <v>1.07</v>
      </c>
    </row>
    <row r="1769" spans="1:23" x14ac:dyDescent="0.3">
      <c r="A1769" s="19">
        <v>1767</v>
      </c>
      <c r="B1769" s="16" t="s">
        <v>56</v>
      </c>
      <c r="C1769" s="17" t="s">
        <v>142</v>
      </c>
      <c r="E1769" s="16">
        <f t="shared" si="339"/>
        <v>11644171139.111132</v>
      </c>
      <c r="F1769" s="16">
        <v>5</v>
      </c>
      <c r="G1769" s="22">
        <f t="shared" si="343"/>
        <v>4.0565235458208771E+28</v>
      </c>
      <c r="H1769" s="22">
        <f t="shared" si="337"/>
        <v>17964353.183705747</v>
      </c>
      <c r="I1769" s="22">
        <f t="shared" si="338"/>
        <v>1.123887303673486E+20</v>
      </c>
      <c r="J1769" s="16">
        <v>1</v>
      </c>
      <c r="K1769" s="16">
        <v>11</v>
      </c>
      <c r="L1769" s="16">
        <v>5</v>
      </c>
      <c r="M1769" s="16">
        <v>10000</v>
      </c>
      <c r="N1769" s="16">
        <v>10000</v>
      </c>
      <c r="O1769" s="16">
        <v>30</v>
      </c>
      <c r="P1769" s="16" t="b">
        <v>1</v>
      </c>
      <c r="Q1769" s="16">
        <v>0</v>
      </c>
      <c r="R1769" s="16" t="b">
        <v>0</v>
      </c>
      <c r="S1769" s="16">
        <v>101.000000000008</v>
      </c>
      <c r="T1769" s="16" t="s">
        <v>59</v>
      </c>
      <c r="U1769" s="18">
        <v>1864</v>
      </c>
      <c r="V1769" s="16">
        <v>3127</v>
      </c>
      <c r="W1769" s="22">
        <v>1.07</v>
      </c>
    </row>
    <row r="1770" spans="1:23" x14ac:dyDescent="0.3">
      <c r="A1770" s="19">
        <v>1768</v>
      </c>
      <c r="B1770" s="16" t="s">
        <v>56</v>
      </c>
      <c r="C1770" s="17" t="s">
        <v>142</v>
      </c>
      <c r="E1770" s="16">
        <f t="shared" si="339"/>
        <v>11664610991.19944</v>
      </c>
      <c r="F1770" s="16">
        <v>5</v>
      </c>
      <c r="G1770" s="22">
        <f t="shared" si="343"/>
        <v>4.0767935251572778E+28</v>
      </c>
      <c r="H1770" s="22">
        <f t="shared" si="337"/>
        <v>17986002.500789531</v>
      </c>
      <c r="I1770" s="22">
        <f t="shared" si="338"/>
        <v>1.1277612818168604E+20</v>
      </c>
      <c r="J1770" s="16">
        <v>1</v>
      </c>
      <c r="K1770" s="16">
        <v>11</v>
      </c>
      <c r="L1770" s="16">
        <v>5</v>
      </c>
      <c r="M1770" s="16">
        <v>10000</v>
      </c>
      <c r="N1770" s="16">
        <v>10000</v>
      </c>
      <c r="O1770" s="16">
        <v>30</v>
      </c>
      <c r="P1770" s="16" t="b">
        <v>1</v>
      </c>
      <c r="Q1770" s="16">
        <v>0</v>
      </c>
      <c r="R1770" s="16" t="b">
        <v>0</v>
      </c>
      <c r="S1770" s="16">
        <v>101.000000000008</v>
      </c>
      <c r="T1770" s="16" t="s">
        <v>59</v>
      </c>
      <c r="U1770" s="18">
        <v>1865</v>
      </c>
      <c r="V1770" s="16">
        <v>3129</v>
      </c>
      <c r="W1770" s="22">
        <v>1.07</v>
      </c>
    </row>
    <row r="1771" spans="1:23" x14ac:dyDescent="0.3">
      <c r="A1771" s="19">
        <v>1769</v>
      </c>
      <c r="B1771" s="16" t="s">
        <v>56</v>
      </c>
      <c r="C1771" s="17" t="s">
        <v>142</v>
      </c>
      <c r="E1771" s="16">
        <f t="shared" si="339"/>
        <v>11685075134.659315</v>
      </c>
      <c r="F1771" s="16">
        <v>5</v>
      </c>
      <c r="G1771" s="22">
        <f t="shared" si="343"/>
        <v>4.0971532435701896E+28</v>
      </c>
      <c r="H1771" s="22">
        <f t="shared" si="337"/>
        <v>18007665.717275936</v>
      </c>
      <c r="I1771" s="22">
        <f t="shared" si="338"/>
        <v>1.1316464114742723E+20</v>
      </c>
      <c r="J1771" s="16">
        <v>1</v>
      </c>
      <c r="K1771" s="16">
        <v>11</v>
      </c>
      <c r="L1771" s="16">
        <v>5</v>
      </c>
      <c r="M1771" s="16">
        <v>10000</v>
      </c>
      <c r="N1771" s="16">
        <v>10000</v>
      </c>
      <c r="O1771" s="16">
        <v>30</v>
      </c>
      <c r="P1771" s="16" t="b">
        <v>1</v>
      </c>
      <c r="Q1771" s="16">
        <v>0</v>
      </c>
      <c r="R1771" s="16" t="b">
        <v>0</v>
      </c>
      <c r="S1771" s="16">
        <v>101.000000000008</v>
      </c>
      <c r="T1771" s="16" t="s">
        <v>59</v>
      </c>
      <c r="U1771" s="18">
        <v>1866</v>
      </c>
      <c r="V1771" s="16">
        <v>3131</v>
      </c>
      <c r="W1771" s="22">
        <v>1.07</v>
      </c>
    </row>
    <row r="1772" spans="1:23" x14ac:dyDescent="0.3">
      <c r="A1772" s="19">
        <v>1770</v>
      </c>
      <c r="B1772" s="16" t="s">
        <v>56</v>
      </c>
      <c r="C1772" s="17" t="s">
        <v>142</v>
      </c>
      <c r="E1772" s="16">
        <f t="shared" si="339"/>
        <v>11705563584.603292</v>
      </c>
      <c r="F1772" s="16">
        <v>5</v>
      </c>
      <c r="G1772" s="22">
        <f t="shared" si="343"/>
        <v>4.1176030472857507E+28</v>
      </c>
      <c r="H1772" s="22">
        <f t="shared" si="337"/>
        <v>18029342.834265303</v>
      </c>
      <c r="I1772" s="22">
        <f t="shared" si="338"/>
        <v>1.1355427184150405E+20</v>
      </c>
      <c r="J1772" s="16">
        <v>1</v>
      </c>
      <c r="K1772" s="16">
        <v>11</v>
      </c>
      <c r="L1772" s="16">
        <v>5</v>
      </c>
      <c r="M1772" s="16">
        <v>10000</v>
      </c>
      <c r="N1772" s="16">
        <v>10000</v>
      </c>
      <c r="O1772" s="16">
        <v>30</v>
      </c>
      <c r="P1772" s="16" t="b">
        <v>1</v>
      </c>
      <c r="Q1772" s="16">
        <v>0</v>
      </c>
      <c r="R1772" s="16" t="b">
        <v>0</v>
      </c>
      <c r="S1772" s="16">
        <v>101.000000000008</v>
      </c>
      <c r="T1772" s="16" t="s">
        <v>59</v>
      </c>
      <c r="U1772" s="18">
        <v>1867</v>
      </c>
      <c r="V1772" s="16">
        <v>3133</v>
      </c>
      <c r="W1772" s="22">
        <v>1.07</v>
      </c>
    </row>
    <row r="1773" spans="1:23" x14ac:dyDescent="0.3">
      <c r="A1773" s="19">
        <v>1771</v>
      </c>
      <c r="B1773" s="16" t="s">
        <v>56</v>
      </c>
      <c r="C1773" s="17" t="s">
        <v>142</v>
      </c>
      <c r="E1773" s="16">
        <f t="shared" si="339"/>
        <v>11726076356.144617</v>
      </c>
      <c r="F1773" s="16">
        <v>5</v>
      </c>
      <c r="G1773" s="22">
        <f>A1773^8.82+A1773^4+100*A1773+100</f>
        <v>4.4595158280743196E+28</v>
      </c>
      <c r="H1773" s="22">
        <f t="shared" si="337"/>
        <v>18051033.852857504</v>
      </c>
      <c r="I1773" s="22">
        <f t="shared" si="338"/>
        <v>1.1394502284534142E+20</v>
      </c>
      <c r="J1773" s="16">
        <v>1</v>
      </c>
      <c r="K1773" s="16">
        <v>11</v>
      </c>
      <c r="L1773" s="16">
        <v>5</v>
      </c>
      <c r="M1773" s="16">
        <v>10000</v>
      </c>
      <c r="N1773" s="16">
        <v>10000</v>
      </c>
      <c r="O1773" s="16">
        <v>30</v>
      </c>
      <c r="P1773" s="16" t="b">
        <v>1</v>
      </c>
      <c r="Q1773" s="16">
        <v>0</v>
      </c>
      <c r="R1773" s="16" t="b">
        <v>0</v>
      </c>
      <c r="S1773" s="16">
        <v>101.000000000008</v>
      </c>
      <c r="T1773" s="16" t="s">
        <v>59</v>
      </c>
      <c r="U1773" s="18">
        <v>1868</v>
      </c>
      <c r="V1773" s="16">
        <v>3135</v>
      </c>
      <c r="W1773" s="22">
        <v>1.07</v>
      </c>
    </row>
    <row r="1774" spans="1:23" x14ac:dyDescent="0.3">
      <c r="A1774" s="19">
        <v>1772</v>
      </c>
      <c r="B1774" s="16" t="s">
        <v>56</v>
      </c>
      <c r="C1774" s="17" t="s">
        <v>142</v>
      </c>
      <c r="E1774" s="16">
        <f t="shared" si="339"/>
        <v>11746613464.39749</v>
      </c>
      <c r="F1774" s="16">
        <v>5</v>
      </c>
      <c r="G1774" s="22">
        <f t="shared" ref="G1774:G1782" si="344">A1774^8.82+A1774^4+100*A1774+100</f>
        <v>4.4817743713272696E+28</v>
      </c>
      <c r="H1774" s="22">
        <f t="shared" si="337"/>
        <v>18072738.774151832</v>
      </c>
      <c r="I1774" s="22">
        <f t="shared" si="338"/>
        <v>1.1433689674486487E+20</v>
      </c>
      <c r="J1774" s="16">
        <v>1</v>
      </c>
      <c r="K1774" s="16">
        <v>11</v>
      </c>
      <c r="L1774" s="16">
        <v>5</v>
      </c>
      <c r="M1774" s="16">
        <v>10000</v>
      </c>
      <c r="N1774" s="16">
        <v>10000</v>
      </c>
      <c r="O1774" s="16">
        <v>30</v>
      </c>
      <c r="P1774" s="16" t="b">
        <v>1</v>
      </c>
      <c r="Q1774" s="16">
        <v>0</v>
      </c>
      <c r="R1774" s="16" t="b">
        <v>0</v>
      </c>
      <c r="S1774" s="16">
        <v>101.000000000008</v>
      </c>
      <c r="T1774" s="16" t="s">
        <v>59</v>
      </c>
      <c r="U1774" s="18">
        <v>1869</v>
      </c>
      <c r="V1774" s="16">
        <v>3137</v>
      </c>
      <c r="W1774" s="22">
        <v>1.07</v>
      </c>
    </row>
    <row r="1775" spans="1:23" x14ac:dyDescent="0.3">
      <c r="A1775" s="19">
        <v>1773</v>
      </c>
      <c r="B1775" s="16" t="s">
        <v>56</v>
      </c>
      <c r="C1775" s="17" t="s">
        <v>142</v>
      </c>
      <c r="E1775" s="16">
        <f t="shared" si="339"/>
        <v>11767174924.476847</v>
      </c>
      <c r="F1775" s="16">
        <v>5</v>
      </c>
      <c r="G1775" s="22">
        <f t="shared" si="344"/>
        <v>4.5041313606424753E+28</v>
      </c>
      <c r="H1775" s="22">
        <f t="shared" si="337"/>
        <v>18094457.599246997</v>
      </c>
      <c r="I1775" s="22">
        <f t="shared" si="338"/>
        <v>1.1472989613050249E+20</v>
      </c>
      <c r="J1775" s="16">
        <v>1</v>
      </c>
      <c r="K1775" s="16">
        <v>11</v>
      </c>
      <c r="L1775" s="16">
        <v>5</v>
      </c>
      <c r="M1775" s="16">
        <v>10000</v>
      </c>
      <c r="N1775" s="16">
        <v>10000</v>
      </c>
      <c r="O1775" s="16">
        <v>30</v>
      </c>
      <c r="P1775" s="16" t="b">
        <v>1</v>
      </c>
      <c r="Q1775" s="16">
        <v>0</v>
      </c>
      <c r="R1775" s="16" t="b">
        <v>0</v>
      </c>
      <c r="S1775" s="16">
        <v>101.000000000008</v>
      </c>
      <c r="T1775" s="16" t="s">
        <v>59</v>
      </c>
      <c r="U1775" s="18">
        <v>1870</v>
      </c>
      <c r="V1775" s="16">
        <v>3139</v>
      </c>
      <c r="W1775" s="22">
        <v>1.07</v>
      </c>
    </row>
    <row r="1776" spans="1:23" x14ac:dyDescent="0.3">
      <c r="A1776" s="19">
        <v>1774</v>
      </c>
      <c r="B1776" s="16" t="s">
        <v>56</v>
      </c>
      <c r="C1776" s="17" t="s">
        <v>142</v>
      </c>
      <c r="E1776" s="16">
        <f t="shared" si="339"/>
        <v>11787760751.498722</v>
      </c>
      <c r="F1776" s="16">
        <v>5</v>
      </c>
      <c r="G1776" s="22">
        <f t="shared" si="344"/>
        <v>4.5265871755377259E+28</v>
      </c>
      <c r="H1776" s="22">
        <f t="shared" si="337"/>
        <v>18116190.329241287</v>
      </c>
      <c r="I1776" s="22">
        <f t="shared" si="338"/>
        <v>1.1512402359719333E+20</v>
      </c>
      <c r="J1776" s="16">
        <v>1</v>
      </c>
      <c r="K1776" s="16">
        <v>11</v>
      </c>
      <c r="L1776" s="16">
        <v>5</v>
      </c>
      <c r="M1776" s="16">
        <v>10000</v>
      </c>
      <c r="N1776" s="16">
        <v>10000</v>
      </c>
      <c r="O1776" s="16">
        <v>30</v>
      </c>
      <c r="P1776" s="16" t="b">
        <v>1</v>
      </c>
      <c r="Q1776" s="16">
        <v>0</v>
      </c>
      <c r="R1776" s="16" t="b">
        <v>0</v>
      </c>
      <c r="S1776" s="16">
        <v>101.000000000008</v>
      </c>
      <c r="T1776" s="16" t="s">
        <v>59</v>
      </c>
      <c r="U1776" s="18">
        <v>1871</v>
      </c>
      <c r="V1776" s="16">
        <v>3141</v>
      </c>
      <c r="W1776" s="22">
        <v>1.07</v>
      </c>
    </row>
    <row r="1777" spans="1:23" x14ac:dyDescent="0.3">
      <c r="A1777" s="19">
        <v>1775</v>
      </c>
      <c r="B1777" s="16" t="s">
        <v>56</v>
      </c>
      <c r="C1777" s="17" t="s">
        <v>142</v>
      </c>
      <c r="E1777" s="16">
        <f t="shared" si="339"/>
        <v>11808370960.579702</v>
      </c>
      <c r="F1777" s="16">
        <v>5</v>
      </c>
      <c r="G1777" s="22">
        <f t="shared" si="344"/>
        <v>4.5491421967785731E+28</v>
      </c>
      <c r="H1777" s="22">
        <f t="shared" si="337"/>
        <v>18137936.965232436</v>
      </c>
      <c r="I1777" s="22">
        <f t="shared" si="338"/>
        <v>1.1551928174438918E+20</v>
      </c>
      <c r="J1777" s="16">
        <v>1</v>
      </c>
      <c r="K1777" s="16">
        <v>11</v>
      </c>
      <c r="L1777" s="16">
        <v>5</v>
      </c>
      <c r="M1777" s="16">
        <v>10000</v>
      </c>
      <c r="N1777" s="16">
        <v>10000</v>
      </c>
      <c r="O1777" s="16">
        <v>30</v>
      </c>
      <c r="P1777" s="16" t="b">
        <v>1</v>
      </c>
      <c r="Q1777" s="16">
        <v>0</v>
      </c>
      <c r="R1777" s="16" t="b">
        <v>0</v>
      </c>
      <c r="S1777" s="16">
        <v>101.000000000008</v>
      </c>
      <c r="T1777" s="16" t="s">
        <v>59</v>
      </c>
      <c r="U1777" s="18">
        <v>1872</v>
      </c>
      <c r="V1777" s="16">
        <v>3143</v>
      </c>
      <c r="W1777" s="22">
        <v>1.07</v>
      </c>
    </row>
    <row r="1778" spans="1:23" x14ac:dyDescent="0.3">
      <c r="A1778" s="19">
        <v>1776</v>
      </c>
      <c r="B1778" s="16" t="s">
        <v>56</v>
      </c>
      <c r="C1778" s="17" t="s">
        <v>142</v>
      </c>
      <c r="E1778" s="16">
        <f t="shared" si="339"/>
        <v>11829005566.837421</v>
      </c>
      <c r="F1778" s="16">
        <v>5</v>
      </c>
      <c r="G1778" s="22">
        <f t="shared" si="344"/>
        <v>4.5717968063820022E+28</v>
      </c>
      <c r="H1778" s="22">
        <f t="shared" si="337"/>
        <v>18159697.508317452</v>
      </c>
      <c r="I1778" s="22">
        <f t="shared" si="338"/>
        <v>1.1591567317606238E+20</v>
      </c>
      <c r="J1778" s="16">
        <v>1</v>
      </c>
      <c r="K1778" s="16">
        <v>11</v>
      </c>
      <c r="L1778" s="16">
        <v>5</v>
      </c>
      <c r="M1778" s="16">
        <v>10000</v>
      </c>
      <c r="N1778" s="16">
        <v>10000</v>
      </c>
      <c r="O1778" s="16">
        <v>30</v>
      </c>
      <c r="P1778" s="16" t="b">
        <v>1</v>
      </c>
      <c r="Q1778" s="16">
        <v>0</v>
      </c>
      <c r="R1778" s="16" t="b">
        <v>0</v>
      </c>
      <c r="S1778" s="16">
        <v>101.000000000008</v>
      </c>
      <c r="T1778" s="16" t="s">
        <v>59</v>
      </c>
      <c r="U1778" s="18">
        <v>1873</v>
      </c>
      <c r="V1778" s="16">
        <v>3145</v>
      </c>
      <c r="W1778" s="22">
        <v>1.07</v>
      </c>
    </row>
    <row r="1779" spans="1:23" x14ac:dyDescent="0.3">
      <c r="A1779" s="19">
        <v>1777</v>
      </c>
      <c r="B1779" s="16" t="s">
        <v>56</v>
      </c>
      <c r="C1779" s="17" t="s">
        <v>142</v>
      </c>
      <c r="E1779" s="16">
        <f t="shared" si="339"/>
        <v>11849664585.390291</v>
      </c>
      <c r="F1779" s="16">
        <v>5</v>
      </c>
      <c r="G1779" s="22">
        <f t="shared" si="344"/>
        <v>4.5945513876193888E+28</v>
      </c>
      <c r="H1779" s="22">
        <f t="shared" si="337"/>
        <v>18181471.959593128</v>
      </c>
      <c r="I1779" s="22">
        <f t="shared" si="338"/>
        <v>1.1631320050071251E+20</v>
      </c>
      <c r="J1779" s="16">
        <v>1</v>
      </c>
      <c r="K1779" s="16">
        <v>11</v>
      </c>
      <c r="L1779" s="16">
        <v>5</v>
      </c>
      <c r="M1779" s="16">
        <v>10000</v>
      </c>
      <c r="N1779" s="16">
        <v>10000</v>
      </c>
      <c r="O1779" s="16">
        <v>30</v>
      </c>
      <c r="P1779" s="16" t="b">
        <v>1</v>
      </c>
      <c r="Q1779" s="16">
        <v>0</v>
      </c>
      <c r="R1779" s="16" t="b">
        <v>0</v>
      </c>
      <c r="S1779" s="16">
        <v>101.000000000008</v>
      </c>
      <c r="T1779" s="16" t="s">
        <v>59</v>
      </c>
      <c r="U1779" s="18">
        <v>1874</v>
      </c>
      <c r="V1779" s="16">
        <v>3147</v>
      </c>
      <c r="W1779" s="22">
        <v>1.07</v>
      </c>
    </row>
    <row r="1780" spans="1:23" x14ac:dyDescent="0.3">
      <c r="A1780" s="19">
        <v>1778</v>
      </c>
      <c r="B1780" s="16" t="s">
        <v>56</v>
      </c>
      <c r="C1780" s="17" t="s">
        <v>142</v>
      </c>
      <c r="E1780" s="16">
        <f t="shared" si="339"/>
        <v>11870348031.357632</v>
      </c>
      <c r="F1780" s="16">
        <v>5</v>
      </c>
      <c r="G1780" s="22">
        <f t="shared" si="344"/>
        <v>4.6174063250204373E+28</v>
      </c>
      <c r="H1780" s="22">
        <f t="shared" si="337"/>
        <v>18203260.320155498</v>
      </c>
      <c r="I1780" s="22">
        <f t="shared" si="338"/>
        <v>1.1671186633136746E+20</v>
      </c>
      <c r="J1780" s="16">
        <v>1</v>
      </c>
      <c r="K1780" s="16">
        <v>11</v>
      </c>
      <c r="L1780" s="16">
        <v>5</v>
      </c>
      <c r="M1780" s="16">
        <v>10000</v>
      </c>
      <c r="N1780" s="16">
        <v>10000</v>
      </c>
      <c r="O1780" s="16">
        <v>30</v>
      </c>
      <c r="P1780" s="16" t="b">
        <v>1</v>
      </c>
      <c r="Q1780" s="16">
        <v>0</v>
      </c>
      <c r="R1780" s="16" t="b">
        <v>0</v>
      </c>
      <c r="S1780" s="16">
        <v>101.000000000008</v>
      </c>
      <c r="T1780" s="16" t="s">
        <v>59</v>
      </c>
      <c r="U1780" s="18">
        <v>1875</v>
      </c>
      <c r="V1780" s="16">
        <v>3149</v>
      </c>
      <c r="W1780" s="22">
        <v>1.07</v>
      </c>
    </row>
    <row r="1781" spans="1:23" x14ac:dyDescent="0.3">
      <c r="A1781" s="19">
        <v>1779</v>
      </c>
      <c r="B1781" s="16" t="s">
        <v>56</v>
      </c>
      <c r="C1781" s="17" t="s">
        <v>142</v>
      </c>
      <c r="E1781" s="16">
        <f t="shared" si="339"/>
        <v>11891055919.859524</v>
      </c>
      <c r="F1781" s="16">
        <v>5</v>
      </c>
      <c r="G1781" s="22">
        <f t="shared" si="344"/>
        <v>4.6403620043760281E+28</v>
      </c>
      <c r="H1781" s="22">
        <f t="shared" si="337"/>
        <v>18225062.591100093</v>
      </c>
      <c r="I1781" s="22">
        <f t="shared" si="338"/>
        <v>1.1711167328559191E+20</v>
      </c>
      <c r="J1781" s="16">
        <v>1</v>
      </c>
      <c r="K1781" s="16">
        <v>11</v>
      </c>
      <c r="L1781" s="16">
        <v>5</v>
      </c>
      <c r="M1781" s="16">
        <v>10000</v>
      </c>
      <c r="N1781" s="16">
        <v>10000</v>
      </c>
      <c r="O1781" s="16">
        <v>30</v>
      </c>
      <c r="P1781" s="16" t="b">
        <v>1</v>
      </c>
      <c r="Q1781" s="16">
        <v>0</v>
      </c>
      <c r="R1781" s="16" t="b">
        <v>0</v>
      </c>
      <c r="S1781" s="16">
        <v>101.000000000008</v>
      </c>
      <c r="T1781" s="16" t="s">
        <v>59</v>
      </c>
      <c r="U1781" s="18">
        <v>1876</v>
      </c>
      <c r="V1781" s="16">
        <v>3151</v>
      </c>
      <c r="W1781" s="22">
        <v>1.07</v>
      </c>
    </row>
    <row r="1782" spans="1:23" x14ac:dyDescent="0.3">
      <c r="A1782" s="19">
        <v>1780</v>
      </c>
      <c r="B1782" s="16" t="s">
        <v>56</v>
      </c>
      <c r="C1782" s="17" t="s">
        <v>142</v>
      </c>
      <c r="E1782" s="16">
        <f t="shared" si="339"/>
        <v>11911788266.016939</v>
      </c>
      <c r="F1782" s="16">
        <v>5</v>
      </c>
      <c r="G1782" s="22">
        <f t="shared" si="344"/>
        <v>4.6634188127421711E+28</v>
      </c>
      <c r="H1782" s="22">
        <f t="shared" si="337"/>
        <v>18246878.773522075</v>
      </c>
      <c r="I1782" s="22">
        <f t="shared" si="338"/>
        <v>1.1751262398549174E+20</v>
      </c>
      <c r="J1782" s="16">
        <v>1</v>
      </c>
      <c r="K1782" s="16">
        <v>11</v>
      </c>
      <c r="L1782" s="16">
        <v>5</v>
      </c>
      <c r="M1782" s="16">
        <v>10000</v>
      </c>
      <c r="N1782" s="16">
        <v>10000</v>
      </c>
      <c r="O1782" s="16">
        <v>30</v>
      </c>
      <c r="P1782" s="16" t="b">
        <v>1</v>
      </c>
      <c r="Q1782" s="16">
        <v>0</v>
      </c>
      <c r="R1782" s="16" t="b">
        <v>0</v>
      </c>
      <c r="S1782" s="16">
        <v>101.000000000008</v>
      </c>
      <c r="T1782" s="16" t="s">
        <v>59</v>
      </c>
      <c r="U1782" s="18">
        <v>1877</v>
      </c>
      <c r="V1782" s="16">
        <v>3153</v>
      </c>
      <c r="W1782" s="22">
        <v>1.07</v>
      </c>
    </row>
    <row r="1783" spans="1:23" x14ac:dyDescent="0.3">
      <c r="A1783" s="19">
        <v>1781</v>
      </c>
      <c r="B1783" s="16" t="s">
        <v>56</v>
      </c>
      <c r="C1783" s="17" t="s">
        <v>142</v>
      </c>
      <c r="E1783" s="16">
        <f t="shared" si="339"/>
        <v>11932545084.951767</v>
      </c>
      <c r="F1783" s="16">
        <v>5</v>
      </c>
      <c r="G1783" s="22">
        <f>A1783^8.83+A1783^4+100*A1783+100</f>
        <v>5.0508260168996802E+28</v>
      </c>
      <c r="H1783" s="22">
        <f t="shared" si="337"/>
        <v>18268708.868515823</v>
      </c>
      <c r="I1783" s="22">
        <f t="shared" si="338"/>
        <v>1.1791472105771914E+20</v>
      </c>
      <c r="J1783" s="16">
        <v>1</v>
      </c>
      <c r="K1783" s="16">
        <v>11</v>
      </c>
      <c r="L1783" s="16">
        <v>5</v>
      </c>
      <c r="M1783" s="16">
        <v>10000</v>
      </c>
      <c r="N1783" s="16">
        <v>10000</v>
      </c>
      <c r="O1783" s="16">
        <v>30</v>
      </c>
      <c r="P1783" s="16" t="b">
        <v>1</v>
      </c>
      <c r="Q1783" s="16">
        <v>0</v>
      </c>
      <c r="R1783" s="16" t="b">
        <v>0</v>
      </c>
      <c r="S1783" s="16">
        <v>101.000000000008</v>
      </c>
      <c r="T1783" s="16" t="s">
        <v>59</v>
      </c>
      <c r="U1783" s="18">
        <v>1878</v>
      </c>
      <c r="V1783" s="16">
        <v>3155</v>
      </c>
      <c r="W1783" s="22">
        <v>1.07</v>
      </c>
    </row>
    <row r="1784" spans="1:23" x14ac:dyDescent="0.3">
      <c r="A1784" s="19">
        <v>1782</v>
      </c>
      <c r="B1784" s="16" t="s">
        <v>56</v>
      </c>
      <c r="C1784" s="17" t="s">
        <v>142</v>
      </c>
      <c r="E1784" s="16">
        <f t="shared" si="339"/>
        <v>11953326391.786596</v>
      </c>
      <c r="F1784" s="16">
        <v>5</v>
      </c>
      <c r="G1784" s="22">
        <f t="shared" ref="G1784:G1792" si="345">A1784^8.83+A1784^4+100*A1784+100</f>
        <v>5.0759225673585343E+28</v>
      </c>
      <c r="H1784" s="22">
        <f t="shared" si="337"/>
        <v>18290552.877175372</v>
      </c>
      <c r="I1784" s="22">
        <f t="shared" si="338"/>
        <v>1.1831796713347873E+20</v>
      </c>
      <c r="J1784" s="16">
        <v>1</v>
      </c>
      <c r="K1784" s="16">
        <v>11</v>
      </c>
      <c r="L1784" s="16">
        <v>5</v>
      </c>
      <c r="M1784" s="16">
        <v>10000</v>
      </c>
      <c r="N1784" s="16">
        <v>10000</v>
      </c>
      <c r="O1784" s="16">
        <v>30</v>
      </c>
      <c r="P1784" s="16" t="b">
        <v>1</v>
      </c>
      <c r="Q1784" s="16">
        <v>0</v>
      </c>
      <c r="R1784" s="16" t="b">
        <v>0</v>
      </c>
      <c r="S1784" s="16">
        <v>101.000000000008</v>
      </c>
      <c r="T1784" s="16" t="s">
        <v>59</v>
      </c>
      <c r="U1784" s="18">
        <v>1879</v>
      </c>
      <c r="V1784" s="16">
        <v>3157</v>
      </c>
      <c r="W1784" s="22">
        <v>1.07</v>
      </c>
    </row>
    <row r="1785" spans="1:23" x14ac:dyDescent="0.3">
      <c r="A1785" s="19">
        <v>1783</v>
      </c>
      <c r="B1785" s="16" t="s">
        <v>56</v>
      </c>
      <c r="C1785" s="17" t="s">
        <v>142</v>
      </c>
      <c r="E1785" s="16">
        <f t="shared" si="339"/>
        <v>11974132201.64501</v>
      </c>
      <c r="F1785" s="16">
        <v>5</v>
      </c>
      <c r="G1785" s="22">
        <f t="shared" si="345"/>
        <v>5.1011296331431464E+28</v>
      </c>
      <c r="H1785" s="22">
        <f t="shared" si="337"/>
        <v>18312410.800594173</v>
      </c>
      <c r="I1785" s="22">
        <f t="shared" si="338"/>
        <v>1.1872236484853268E+20</v>
      </c>
      <c r="J1785" s="16">
        <v>1</v>
      </c>
      <c r="K1785" s="16">
        <v>11</v>
      </c>
      <c r="L1785" s="16">
        <v>5</v>
      </c>
      <c r="M1785" s="16">
        <v>10000</v>
      </c>
      <c r="N1785" s="16">
        <v>10000</v>
      </c>
      <c r="O1785" s="16">
        <v>30</v>
      </c>
      <c r="P1785" s="16" t="b">
        <v>1</v>
      </c>
      <c r="Q1785" s="16">
        <v>0</v>
      </c>
      <c r="R1785" s="16" t="b">
        <v>0</v>
      </c>
      <c r="S1785" s="16">
        <v>101.000000000008</v>
      </c>
      <c r="T1785" s="16" t="s">
        <v>59</v>
      </c>
      <c r="U1785" s="18">
        <v>1880</v>
      </c>
      <c r="V1785" s="16">
        <v>3159</v>
      </c>
      <c r="W1785" s="22">
        <v>1.07</v>
      </c>
    </row>
    <row r="1786" spans="1:23" x14ac:dyDescent="0.3">
      <c r="A1786" s="19">
        <v>1784</v>
      </c>
      <c r="B1786" s="16" t="s">
        <v>56</v>
      </c>
      <c r="C1786" s="17" t="s">
        <v>142</v>
      </c>
      <c r="E1786" s="16">
        <f t="shared" si="339"/>
        <v>11994962529.651442</v>
      </c>
      <c r="F1786" s="16">
        <v>5</v>
      </c>
      <c r="G1786" s="22">
        <f t="shared" si="345"/>
        <v>5.1264476385271191E+28</v>
      </c>
      <c r="H1786" s="22">
        <f t="shared" si="337"/>
        <v>18334282.63986519</v>
      </c>
      <c r="I1786" s="22">
        <f t="shared" si="338"/>
        <v>1.1912791684320428E+20</v>
      </c>
      <c r="J1786" s="16">
        <v>1</v>
      </c>
      <c r="K1786" s="16">
        <v>11</v>
      </c>
      <c r="L1786" s="16">
        <v>5</v>
      </c>
      <c r="M1786" s="16">
        <v>10000</v>
      </c>
      <c r="N1786" s="16">
        <v>10000</v>
      </c>
      <c r="O1786" s="16">
        <v>30</v>
      </c>
      <c r="P1786" s="16" t="b">
        <v>1</v>
      </c>
      <c r="Q1786" s="16">
        <v>0</v>
      </c>
      <c r="R1786" s="16" t="b">
        <v>0</v>
      </c>
      <c r="S1786" s="16">
        <v>101.000000000008</v>
      </c>
      <c r="T1786" s="16" t="s">
        <v>59</v>
      </c>
      <c r="U1786" s="18">
        <v>1881</v>
      </c>
      <c r="V1786" s="16">
        <v>3161</v>
      </c>
      <c r="W1786" s="22">
        <v>1.07</v>
      </c>
    </row>
    <row r="1787" spans="1:23" x14ac:dyDescent="0.3">
      <c r="A1787" s="19">
        <v>1785</v>
      </c>
      <c r="B1787" s="16" t="s">
        <v>56</v>
      </c>
      <c r="C1787" s="17" t="s">
        <v>142</v>
      </c>
      <c r="E1787" s="16">
        <f t="shared" si="339"/>
        <v>12015817390.93092</v>
      </c>
      <c r="F1787" s="16">
        <v>5</v>
      </c>
      <c r="G1787" s="22">
        <f t="shared" si="345"/>
        <v>5.1518770091733731E+28</v>
      </c>
      <c r="H1787" s="22">
        <f t="shared" si="337"/>
        <v>18356168.396080762</v>
      </c>
      <c r="I1787" s="22">
        <f t="shared" si="338"/>
        <v>1.1953462576238482E+20</v>
      </c>
      <c r="J1787" s="16">
        <v>1</v>
      </c>
      <c r="K1787" s="16">
        <v>11</v>
      </c>
      <c r="L1787" s="16">
        <v>5</v>
      </c>
      <c r="M1787" s="16">
        <v>10000</v>
      </c>
      <c r="N1787" s="16">
        <v>10000</v>
      </c>
      <c r="O1787" s="16">
        <v>30</v>
      </c>
      <c r="P1787" s="16" t="b">
        <v>1</v>
      </c>
      <c r="Q1787" s="16">
        <v>0</v>
      </c>
      <c r="R1787" s="16" t="b">
        <v>0</v>
      </c>
      <c r="S1787" s="16">
        <v>101.000000000008</v>
      </c>
      <c r="T1787" s="16" t="s">
        <v>59</v>
      </c>
      <c r="U1787" s="18">
        <v>1882</v>
      </c>
      <c r="V1787" s="16">
        <v>3163</v>
      </c>
      <c r="W1787" s="22">
        <v>1.07</v>
      </c>
    </row>
    <row r="1788" spans="1:23" x14ac:dyDescent="0.3">
      <c r="A1788" s="19">
        <v>1786</v>
      </c>
      <c r="B1788" s="16" t="s">
        <v>56</v>
      </c>
      <c r="C1788" s="17" t="s">
        <v>142</v>
      </c>
      <c r="E1788" s="16">
        <f t="shared" si="339"/>
        <v>12036696800.609695</v>
      </c>
      <c r="F1788" s="16">
        <v>5</v>
      </c>
      <c r="G1788" s="22">
        <f t="shared" si="345"/>
        <v>5.1774181721381496E+28</v>
      </c>
      <c r="H1788" s="22">
        <f t="shared" ref="H1788:H1802" si="346">(A1788^2.14+50+50*A1788)*2</f>
        <v>18378068.070332814</v>
      </c>
      <c r="I1788" s="22">
        <f t="shared" si="338"/>
        <v>1.1994249425554055E+20</v>
      </c>
      <c r="J1788" s="16">
        <v>1</v>
      </c>
      <c r="K1788" s="16">
        <v>11</v>
      </c>
      <c r="L1788" s="16">
        <v>5</v>
      </c>
      <c r="M1788" s="16">
        <v>10000</v>
      </c>
      <c r="N1788" s="16">
        <v>10000</v>
      </c>
      <c r="O1788" s="16">
        <v>30</v>
      </c>
      <c r="P1788" s="16" t="b">
        <v>1</v>
      </c>
      <c r="Q1788" s="16">
        <v>0</v>
      </c>
      <c r="R1788" s="16" t="b">
        <v>0</v>
      </c>
      <c r="S1788" s="16">
        <v>101.000000000008</v>
      </c>
      <c r="T1788" s="16" t="s">
        <v>59</v>
      </c>
      <c r="U1788" s="18">
        <v>1883</v>
      </c>
      <c r="V1788" s="16">
        <v>3165</v>
      </c>
      <c r="W1788" s="22">
        <v>1.07</v>
      </c>
    </row>
    <row r="1789" spans="1:23" x14ac:dyDescent="0.3">
      <c r="A1789" s="19">
        <v>1787</v>
      </c>
      <c r="B1789" s="16" t="s">
        <v>56</v>
      </c>
      <c r="C1789" s="17" t="s">
        <v>142</v>
      </c>
      <c r="E1789" s="16">
        <f t="shared" si="339"/>
        <v>12057600773.814598</v>
      </c>
      <c r="F1789" s="16">
        <v>5</v>
      </c>
      <c r="G1789" s="22">
        <f t="shared" si="345"/>
        <v>5.2030715558749423E+28</v>
      </c>
      <c r="H1789" s="22">
        <f t="shared" si="346"/>
        <v>18399981.663712688</v>
      </c>
      <c r="I1789" s="22">
        <f t="shared" si="338"/>
        <v>1.2035152497671442E+20</v>
      </c>
      <c r="J1789" s="16">
        <v>1</v>
      </c>
      <c r="K1789" s="16">
        <v>11</v>
      </c>
      <c r="L1789" s="16">
        <v>5</v>
      </c>
      <c r="M1789" s="16">
        <v>10000</v>
      </c>
      <c r="N1789" s="16">
        <v>10000</v>
      </c>
      <c r="O1789" s="16">
        <v>30</v>
      </c>
      <c r="P1789" s="16" t="b">
        <v>1</v>
      </c>
      <c r="Q1789" s="16">
        <v>0</v>
      </c>
      <c r="R1789" s="16" t="b">
        <v>0</v>
      </c>
      <c r="S1789" s="16">
        <v>101.000000000008</v>
      </c>
      <c r="T1789" s="16" t="s">
        <v>59</v>
      </c>
      <c r="U1789" s="18">
        <v>1884</v>
      </c>
      <c r="V1789" s="16">
        <v>3167</v>
      </c>
      <c r="W1789" s="22">
        <v>1.07</v>
      </c>
    </row>
    <row r="1790" spans="1:23" x14ac:dyDescent="0.3">
      <c r="A1790" s="19">
        <v>1788</v>
      </c>
      <c r="B1790" s="16" t="s">
        <v>56</v>
      </c>
      <c r="C1790" s="17" t="s">
        <v>142</v>
      </c>
      <c r="E1790" s="16">
        <f t="shared" si="339"/>
        <v>12078529325.673409</v>
      </c>
      <c r="F1790" s="16">
        <v>5</v>
      </c>
      <c r="G1790" s="22">
        <f t="shared" si="345"/>
        <v>5.2288375902380808E+28</v>
      </c>
      <c r="H1790" s="22">
        <f t="shared" si="346"/>
        <v>18421909.177311145</v>
      </c>
      <c r="I1790" s="22">
        <f t="shared" si="338"/>
        <v>1.2076172058453479E+20</v>
      </c>
      <c r="J1790" s="16">
        <v>1</v>
      </c>
      <c r="K1790" s="16">
        <v>11</v>
      </c>
      <c r="L1790" s="16">
        <v>5</v>
      </c>
      <c r="M1790" s="16">
        <v>10000</v>
      </c>
      <c r="N1790" s="16">
        <v>10000</v>
      </c>
      <c r="O1790" s="16">
        <v>30</v>
      </c>
      <c r="P1790" s="16" t="b">
        <v>1</v>
      </c>
      <c r="Q1790" s="16">
        <v>0</v>
      </c>
      <c r="R1790" s="16" t="b">
        <v>0</v>
      </c>
      <c r="S1790" s="16">
        <v>101.000000000008</v>
      </c>
      <c r="T1790" s="16" t="s">
        <v>59</v>
      </c>
      <c r="U1790" s="18">
        <v>1885</v>
      </c>
      <c r="V1790" s="16">
        <v>3169</v>
      </c>
      <c r="W1790" s="22">
        <v>1.07</v>
      </c>
    </row>
    <row r="1791" spans="1:23" x14ac:dyDescent="0.3">
      <c r="A1791" s="19">
        <v>1789</v>
      </c>
      <c r="B1791" s="16" t="s">
        <v>56</v>
      </c>
      <c r="C1791" s="17" t="s">
        <v>142</v>
      </c>
      <c r="E1791" s="16">
        <f t="shared" si="339"/>
        <v>12099482471.314734</v>
      </c>
      <c r="F1791" s="16">
        <v>5</v>
      </c>
      <c r="G1791" s="22">
        <f t="shared" si="345"/>
        <v>5.2547167064863806E+28</v>
      </c>
      <c r="H1791" s="22">
        <f t="shared" si="346"/>
        <v>18443850.612218574</v>
      </c>
      <c r="I1791" s="22">
        <f t="shared" si="338"/>
        <v>1.2117308374221808E+20</v>
      </c>
      <c r="J1791" s="16">
        <v>1</v>
      </c>
      <c r="K1791" s="16">
        <v>11</v>
      </c>
      <c r="L1791" s="16">
        <v>5</v>
      </c>
      <c r="M1791" s="16">
        <v>10000</v>
      </c>
      <c r="N1791" s="16">
        <v>10000</v>
      </c>
      <c r="O1791" s="16">
        <v>30</v>
      </c>
      <c r="P1791" s="16" t="b">
        <v>1</v>
      </c>
      <c r="Q1791" s="16">
        <v>0</v>
      </c>
      <c r="R1791" s="16" t="b">
        <v>0</v>
      </c>
      <c r="S1791" s="16">
        <v>101.000000000008</v>
      </c>
      <c r="T1791" s="16" t="s">
        <v>59</v>
      </c>
      <c r="U1791" s="18">
        <v>1886</v>
      </c>
      <c r="V1791" s="16">
        <v>3171</v>
      </c>
      <c r="W1791" s="22">
        <v>1.07</v>
      </c>
    </row>
    <row r="1792" spans="1:23" x14ac:dyDescent="0.3">
      <c r="A1792" s="19">
        <v>1790</v>
      </c>
      <c r="B1792" s="16" t="s">
        <v>56</v>
      </c>
      <c r="C1792" s="17" t="s">
        <v>142</v>
      </c>
      <c r="E1792" s="16">
        <f t="shared" si="339"/>
        <v>12120460225.867985</v>
      </c>
      <c r="F1792" s="16">
        <v>5</v>
      </c>
      <c r="G1792" s="22">
        <f t="shared" si="345"/>
        <v>5.2807093372874082E+28</v>
      </c>
      <c r="H1792" s="22">
        <f t="shared" si="346"/>
        <v>18465805.969524696</v>
      </c>
      <c r="I1792" s="22">
        <f t="shared" si="338"/>
        <v>1.2158561711757576E+20</v>
      </c>
      <c r="J1792" s="16">
        <v>1</v>
      </c>
      <c r="K1792" s="16">
        <v>11</v>
      </c>
      <c r="L1792" s="16">
        <v>5</v>
      </c>
      <c r="M1792" s="16">
        <v>10000</v>
      </c>
      <c r="N1792" s="16">
        <v>10000</v>
      </c>
      <c r="O1792" s="16">
        <v>30</v>
      </c>
      <c r="P1792" s="16" t="b">
        <v>1</v>
      </c>
      <c r="Q1792" s="16">
        <v>0</v>
      </c>
      <c r="R1792" s="16" t="b">
        <v>0</v>
      </c>
      <c r="S1792" s="16">
        <v>101.000000000008</v>
      </c>
      <c r="T1792" s="16" t="s">
        <v>59</v>
      </c>
      <c r="U1792" s="18">
        <v>1887</v>
      </c>
      <c r="V1792" s="16">
        <v>3173</v>
      </c>
      <c r="W1792" s="22">
        <v>1.07</v>
      </c>
    </row>
    <row r="1793" spans="1:23" x14ac:dyDescent="0.3">
      <c r="A1793" s="19">
        <v>1791</v>
      </c>
      <c r="B1793" s="16" t="s">
        <v>56</v>
      </c>
      <c r="C1793" s="17" t="s">
        <v>142</v>
      </c>
      <c r="E1793" s="16">
        <f t="shared" si="339"/>
        <v>12141462604.463512</v>
      </c>
      <c r="F1793" s="16">
        <v>5</v>
      </c>
      <c r="G1793" s="22">
        <f>A1793^8.84+A1793^4+100*A1793+100</f>
        <v>5.7195910631711647E+28</v>
      </c>
      <c r="H1793" s="22">
        <f t="shared" si="346"/>
        <v>18487775.250318754</v>
      </c>
      <c r="I1793" s="22">
        <f t="shared" si="338"/>
        <v>1.219993233830186E+20</v>
      </c>
      <c r="J1793" s="16">
        <v>1</v>
      </c>
      <c r="K1793" s="16">
        <v>11</v>
      </c>
      <c r="L1793" s="16">
        <v>5</v>
      </c>
      <c r="M1793" s="16">
        <v>10000</v>
      </c>
      <c r="N1793" s="16">
        <v>10000</v>
      </c>
      <c r="O1793" s="16">
        <v>30</v>
      </c>
      <c r="P1793" s="16" t="b">
        <v>1</v>
      </c>
      <c r="Q1793" s="16">
        <v>0</v>
      </c>
      <c r="R1793" s="16" t="b">
        <v>0</v>
      </c>
      <c r="S1793" s="16">
        <v>101.000000000008</v>
      </c>
      <c r="T1793" s="16" t="s">
        <v>59</v>
      </c>
      <c r="U1793" s="18">
        <v>1888</v>
      </c>
      <c r="V1793" s="16">
        <v>3175</v>
      </c>
      <c r="W1793" s="22">
        <v>1.07</v>
      </c>
    </row>
    <row r="1794" spans="1:23" x14ac:dyDescent="0.3">
      <c r="A1794" s="19">
        <v>1792</v>
      </c>
      <c r="B1794" s="16" t="s">
        <v>56</v>
      </c>
      <c r="C1794" s="17" t="s">
        <v>142</v>
      </c>
      <c r="E1794" s="16">
        <f t="shared" si="339"/>
        <v>12162489622.232422</v>
      </c>
      <c r="F1794" s="16">
        <v>5</v>
      </c>
      <c r="G1794" s="22">
        <f t="shared" ref="G1794:G1797" si="347">A1794^8.84+A1794^4+100*A1794+100</f>
        <v>5.7478836317582372E+28</v>
      </c>
      <c r="H1794" s="22">
        <f t="shared" si="346"/>
        <v>18509758.455689535</v>
      </c>
      <c r="I1794" s="22">
        <f t="shared" si="338"/>
        <v>1.2241420521556383E+20</v>
      </c>
      <c r="J1794" s="16">
        <v>1</v>
      </c>
      <c r="K1794" s="16">
        <v>11</v>
      </c>
      <c r="L1794" s="16">
        <v>5</v>
      </c>
      <c r="M1794" s="16">
        <v>10000</v>
      </c>
      <c r="N1794" s="16">
        <v>10000</v>
      </c>
      <c r="O1794" s="16">
        <v>30</v>
      </c>
      <c r="P1794" s="16" t="b">
        <v>1</v>
      </c>
      <c r="Q1794" s="16">
        <v>0</v>
      </c>
      <c r="R1794" s="16" t="b">
        <v>0</v>
      </c>
      <c r="S1794" s="16">
        <v>101.000000000008</v>
      </c>
      <c r="T1794" s="16" t="s">
        <v>59</v>
      </c>
      <c r="U1794" s="18">
        <v>1889</v>
      </c>
      <c r="V1794" s="16">
        <v>3177</v>
      </c>
      <c r="W1794" s="22">
        <v>1.07</v>
      </c>
    </row>
    <row r="1795" spans="1:23" x14ac:dyDescent="0.3">
      <c r="A1795" s="19">
        <v>1793</v>
      </c>
      <c r="B1795" s="16" t="s">
        <v>56</v>
      </c>
      <c r="C1795" s="17" t="s">
        <v>142</v>
      </c>
      <c r="E1795" s="16">
        <f t="shared" si="339"/>
        <v>12183541294.306698</v>
      </c>
      <c r="F1795" s="16">
        <v>5</v>
      </c>
      <c r="G1795" s="22">
        <f t="shared" si="347"/>
        <v>5.7763002514781007E+28</v>
      </c>
      <c r="H1795" s="22">
        <f t="shared" si="346"/>
        <v>18531755.586725123</v>
      </c>
      <c r="I1795" s="22">
        <f t="shared" ref="I1795:I1803" si="348">(A1795^6.082+A1795^4+1000*A1795+100)*2</f>
        <v>1.2283026529683854E+20</v>
      </c>
      <c r="J1795" s="16">
        <v>1</v>
      </c>
      <c r="K1795" s="16">
        <v>11</v>
      </c>
      <c r="L1795" s="16">
        <v>5</v>
      </c>
      <c r="M1795" s="16">
        <v>10000</v>
      </c>
      <c r="N1795" s="16">
        <v>10000</v>
      </c>
      <c r="O1795" s="16">
        <v>30</v>
      </c>
      <c r="P1795" s="16" t="b">
        <v>1</v>
      </c>
      <c r="Q1795" s="16">
        <v>0</v>
      </c>
      <c r="R1795" s="16" t="b">
        <v>0</v>
      </c>
      <c r="S1795" s="16">
        <v>101.000000000008</v>
      </c>
      <c r="T1795" s="16" t="s">
        <v>59</v>
      </c>
      <c r="U1795" s="18">
        <v>1890</v>
      </c>
      <c r="V1795" s="16">
        <v>3179</v>
      </c>
      <c r="W1795" s="22">
        <v>1.07</v>
      </c>
    </row>
    <row r="1796" spans="1:23" x14ac:dyDescent="0.3">
      <c r="A1796" s="19">
        <v>1794</v>
      </c>
      <c r="B1796" s="16" t="s">
        <v>56</v>
      </c>
      <c r="C1796" s="17" t="s">
        <v>142</v>
      </c>
      <c r="E1796" s="16">
        <f t="shared" si="339"/>
        <v>12204617635.819201</v>
      </c>
      <c r="F1796" s="16">
        <v>5</v>
      </c>
      <c r="G1796" s="22">
        <f t="shared" si="347"/>
        <v>5.8048413966014808E+28</v>
      </c>
      <c r="H1796" s="22">
        <f t="shared" si="346"/>
        <v>18553766.64451332</v>
      </c>
      <c r="I1796" s="22">
        <f t="shared" si="348"/>
        <v>1.2324750631308589E+20</v>
      </c>
      <c r="J1796" s="16">
        <v>1</v>
      </c>
      <c r="K1796" s="16">
        <v>11</v>
      </c>
      <c r="L1796" s="16">
        <v>5</v>
      </c>
      <c r="M1796" s="16">
        <v>10000</v>
      </c>
      <c r="N1796" s="16">
        <v>10000</v>
      </c>
      <c r="O1796" s="16">
        <v>30</v>
      </c>
      <c r="P1796" s="16" t="b">
        <v>1</v>
      </c>
      <c r="Q1796" s="16">
        <v>0</v>
      </c>
      <c r="R1796" s="16" t="b">
        <v>0</v>
      </c>
      <c r="S1796" s="16">
        <v>101.000000000008</v>
      </c>
      <c r="T1796" s="16" t="s">
        <v>59</v>
      </c>
      <c r="U1796" s="18">
        <v>1891</v>
      </c>
      <c r="V1796" s="16">
        <v>3181</v>
      </c>
      <c r="W1796" s="22">
        <v>1.07</v>
      </c>
    </row>
    <row r="1797" spans="1:23" x14ac:dyDescent="0.3">
      <c r="A1797" s="19">
        <v>1795</v>
      </c>
      <c r="B1797" s="16" t="s">
        <v>56</v>
      </c>
      <c r="C1797" s="17" t="s">
        <v>142</v>
      </c>
      <c r="E1797" s="16">
        <f t="shared" si="339"/>
        <v>12225718661.903564</v>
      </c>
      <c r="F1797" s="16">
        <v>5</v>
      </c>
      <c r="G1797" s="22">
        <f t="shared" si="347"/>
        <v>5.8335075429465493E+28</v>
      </c>
      <c r="H1797" s="22">
        <f t="shared" si="346"/>
        <v>18575791.630141236</v>
      </c>
      <c r="I1797" s="22">
        <f t="shared" si="348"/>
        <v>1.2366593095517033E+20</v>
      </c>
      <c r="J1797" s="16">
        <v>1</v>
      </c>
      <c r="K1797" s="16">
        <v>11</v>
      </c>
      <c r="L1797" s="16">
        <v>5</v>
      </c>
      <c r="M1797" s="16">
        <v>10000</v>
      </c>
      <c r="N1797" s="16">
        <v>10000</v>
      </c>
      <c r="O1797" s="16">
        <v>30</v>
      </c>
      <c r="P1797" s="16" t="b">
        <v>1</v>
      </c>
      <c r="Q1797" s="16">
        <v>0</v>
      </c>
      <c r="R1797" s="16" t="b">
        <v>0</v>
      </c>
      <c r="S1797" s="16">
        <v>101.000000000008</v>
      </c>
      <c r="T1797" s="16" t="s">
        <v>59</v>
      </c>
      <c r="U1797" s="18">
        <v>1892</v>
      </c>
      <c r="V1797" s="16">
        <v>3183</v>
      </c>
      <c r="W1797" s="22">
        <v>1.07</v>
      </c>
    </row>
    <row r="1798" spans="1:23" x14ac:dyDescent="0.3">
      <c r="A1798" s="19">
        <v>1796</v>
      </c>
      <c r="B1798" s="16" t="s">
        <v>56</v>
      </c>
      <c r="C1798" s="17" t="s">
        <v>142</v>
      </c>
      <c r="E1798" s="16">
        <f t="shared" ref="E1798:E1806" si="349">A1798^3.0999</f>
        <v>12246844387.694334</v>
      </c>
      <c r="F1798" s="16">
        <v>5</v>
      </c>
      <c r="G1798" s="22">
        <f>A1798^8.85+A1798^4+100*A1798+100</f>
        <v>6.3184570999323367E+28</v>
      </c>
      <c r="H1798" s="22">
        <f t="shared" si="346"/>
        <v>18597830.544695534</v>
      </c>
      <c r="I1798" s="22">
        <f t="shared" si="348"/>
        <v>1.2408554191858462E+20</v>
      </c>
      <c r="J1798" s="16">
        <v>1</v>
      </c>
      <c r="K1798" s="16">
        <v>11</v>
      </c>
      <c r="L1798" s="16">
        <v>5</v>
      </c>
      <c r="M1798" s="16">
        <v>10000</v>
      </c>
      <c r="N1798" s="16">
        <v>10000</v>
      </c>
      <c r="O1798" s="16">
        <v>30</v>
      </c>
      <c r="P1798" s="16" t="b">
        <v>1</v>
      </c>
      <c r="Q1798" s="16">
        <v>0</v>
      </c>
      <c r="R1798" s="16" t="b">
        <v>0</v>
      </c>
      <c r="S1798" s="16">
        <v>101.000000000008</v>
      </c>
      <c r="T1798" s="16" t="s">
        <v>59</v>
      </c>
      <c r="U1798" s="18">
        <v>1893</v>
      </c>
      <c r="V1798" s="16">
        <v>3185</v>
      </c>
      <c r="W1798" s="22">
        <v>1.07</v>
      </c>
    </row>
    <row r="1799" spans="1:23" x14ac:dyDescent="0.3">
      <c r="A1799" s="19">
        <v>1797</v>
      </c>
      <c r="B1799" s="16" t="s">
        <v>56</v>
      </c>
      <c r="C1799" s="17" t="s">
        <v>142</v>
      </c>
      <c r="E1799" s="16">
        <f t="shared" si="349"/>
        <v>12267994828.326775</v>
      </c>
      <c r="F1799" s="16">
        <v>5</v>
      </c>
      <c r="G1799" s="22">
        <f>A1799^8.86+A1799^4+100*A1799+100</f>
        <v>6.8437787852308357E+28</v>
      </c>
      <c r="H1799" s="22">
        <f t="shared" si="346"/>
        <v>18619883.389262293</v>
      </c>
      <c r="I1799" s="22">
        <f t="shared" si="348"/>
        <v>1.2450634190344987E+20</v>
      </c>
      <c r="J1799" s="16">
        <v>1</v>
      </c>
      <c r="K1799" s="16">
        <v>11</v>
      </c>
      <c r="L1799" s="16">
        <v>5</v>
      </c>
      <c r="M1799" s="16">
        <v>10000</v>
      </c>
      <c r="N1799" s="16">
        <v>10000</v>
      </c>
      <c r="O1799" s="16">
        <v>30</v>
      </c>
      <c r="P1799" s="16" t="b">
        <v>1</v>
      </c>
      <c r="Q1799" s="16">
        <v>0</v>
      </c>
      <c r="R1799" s="16" t="b">
        <v>0</v>
      </c>
      <c r="S1799" s="16">
        <v>101.000000000008</v>
      </c>
      <c r="T1799" s="16" t="s">
        <v>59</v>
      </c>
      <c r="U1799" s="18">
        <v>1894</v>
      </c>
      <c r="V1799" s="16">
        <v>3187</v>
      </c>
      <c r="W1799" s="22">
        <v>1.07</v>
      </c>
    </row>
    <row r="1800" spans="1:23" x14ac:dyDescent="0.3">
      <c r="A1800" s="19">
        <v>1798</v>
      </c>
      <c r="B1800" s="16" t="s">
        <v>56</v>
      </c>
      <c r="C1800" s="17" t="s">
        <v>142</v>
      </c>
      <c r="E1800" s="16">
        <f t="shared" si="349"/>
        <v>12289169998.937176</v>
      </c>
      <c r="F1800" s="16">
        <v>5</v>
      </c>
      <c r="G1800" s="22">
        <f>A1800^8.87+A1800^4+100*A1800+100</f>
        <v>7.412838308088819E+28</v>
      </c>
      <c r="H1800" s="22">
        <f t="shared" si="346"/>
        <v>18641950.164927099</v>
      </c>
      <c r="I1800" s="22">
        <f t="shared" si="348"/>
        <v>1.2492833361452876E+20</v>
      </c>
      <c r="J1800" s="16">
        <v>1</v>
      </c>
      <c r="K1800" s="16">
        <v>11</v>
      </c>
      <c r="L1800" s="16">
        <v>5</v>
      </c>
      <c r="M1800" s="16">
        <v>10000</v>
      </c>
      <c r="N1800" s="16">
        <v>10000</v>
      </c>
      <c r="O1800" s="16">
        <v>30</v>
      </c>
      <c r="P1800" s="16" t="b">
        <v>1</v>
      </c>
      <c r="Q1800" s="16">
        <v>0</v>
      </c>
      <c r="R1800" s="16" t="b">
        <v>0</v>
      </c>
      <c r="S1800" s="16">
        <v>101.000000000008</v>
      </c>
      <c r="T1800" s="16" t="s">
        <v>59</v>
      </c>
      <c r="U1800" s="18">
        <v>1895</v>
      </c>
      <c r="V1800" s="16">
        <v>3189</v>
      </c>
      <c r="W1800" s="22">
        <v>1.07</v>
      </c>
    </row>
    <row r="1801" spans="1:23" x14ac:dyDescent="0.3">
      <c r="A1801" s="19">
        <v>1799</v>
      </c>
      <c r="B1801" s="16" t="s">
        <v>56</v>
      </c>
      <c r="C1801" s="17" t="s">
        <v>142</v>
      </c>
      <c r="E1801" s="16">
        <f t="shared" si="349"/>
        <v>12310369914.662628</v>
      </c>
      <c r="F1801" s="16">
        <v>5</v>
      </c>
      <c r="G1801" s="22">
        <f>A1801^8.88+A1801^4+100*A1801+100</f>
        <v>8.0292823563509568E+28</v>
      </c>
      <c r="H1801" s="22">
        <f t="shared" si="346"/>
        <v>18664030.872775123</v>
      </c>
      <c r="I1801" s="22">
        <f t="shared" si="348"/>
        <v>1.253515197612255E+20</v>
      </c>
      <c r="J1801" s="16">
        <v>1</v>
      </c>
      <c r="K1801" s="16">
        <v>11</v>
      </c>
      <c r="L1801" s="16">
        <v>5</v>
      </c>
      <c r="M1801" s="16">
        <v>10000</v>
      </c>
      <c r="N1801" s="16">
        <v>10000</v>
      </c>
      <c r="O1801" s="16">
        <v>30</v>
      </c>
      <c r="P1801" s="16" t="b">
        <v>1</v>
      </c>
      <c r="Q1801" s="16">
        <v>0</v>
      </c>
      <c r="R1801" s="16" t="b">
        <v>0</v>
      </c>
      <c r="S1801" s="16">
        <v>101.000000000008</v>
      </c>
      <c r="T1801" s="16" t="s">
        <v>59</v>
      </c>
      <c r="U1801" s="18">
        <v>1896</v>
      </c>
      <c r="V1801" s="16">
        <v>3191</v>
      </c>
      <c r="W1801" s="22">
        <v>1.07</v>
      </c>
    </row>
    <row r="1802" spans="1:23" x14ac:dyDescent="0.3">
      <c r="A1802" s="20">
        <v>1800</v>
      </c>
      <c r="B1802" s="16" t="s">
        <v>56</v>
      </c>
      <c r="C1802" s="17" t="s">
        <v>142</v>
      </c>
      <c r="E1802" s="16">
        <f t="shared" si="349"/>
        <v>12331594590.640842</v>
      </c>
      <c r="F1802" s="16">
        <v>5</v>
      </c>
      <c r="G1802" s="22">
        <f>A1802^8.89+A1802^4+100*A1802+100</f>
        <v>8.6970620854097417E+28</v>
      </c>
      <c r="H1802" s="22">
        <f t="shared" si="346"/>
        <v>18686125.513890803</v>
      </c>
      <c r="I1802" s="22">
        <f t="shared" si="348"/>
        <v>1.2577590305759022E+20</v>
      </c>
      <c r="J1802" s="16">
        <v>1</v>
      </c>
      <c r="K1802" s="16">
        <v>11</v>
      </c>
      <c r="L1802" s="16">
        <v>5</v>
      </c>
      <c r="M1802" s="16">
        <v>10000</v>
      </c>
      <c r="N1802" s="16">
        <v>10000</v>
      </c>
      <c r="O1802" s="16">
        <v>30</v>
      </c>
      <c r="P1802" s="16" t="b">
        <v>1</v>
      </c>
      <c r="Q1802" s="16">
        <v>0</v>
      </c>
      <c r="R1802" s="16" t="b">
        <v>0</v>
      </c>
      <c r="S1802" s="16">
        <v>101.000000000008</v>
      </c>
      <c r="T1802" s="16" t="s">
        <v>59</v>
      </c>
      <c r="U1802" s="18">
        <v>1897</v>
      </c>
      <c r="V1802" s="16">
        <v>3193</v>
      </c>
      <c r="W1802" s="22">
        <v>1.07</v>
      </c>
    </row>
    <row r="1803" spans="1:23" s="5" customFormat="1" x14ac:dyDescent="0.3">
      <c r="A1803" s="20">
        <v>1801</v>
      </c>
      <c r="C1803" s="11" t="s">
        <v>145</v>
      </c>
      <c r="E1803" s="10">
        <f t="shared" si="349"/>
        <v>12352844042.010668</v>
      </c>
      <c r="F1803" s="10">
        <v>5</v>
      </c>
      <c r="G1803" s="22">
        <f>A1803^8.895+A1803^4+100*A1803+100</f>
        <v>9.0739101702499575E+28</v>
      </c>
      <c r="H1803" s="22">
        <f t="shared" ref="H1803:H1818" si="350">(A1803^2.14+50+50*A1803)*2</f>
        <v>18708234.089358263</v>
      </c>
      <c r="I1803" s="22">
        <f t="shared" si="348"/>
        <v>1.2620148622232969E+20</v>
      </c>
      <c r="J1803" s="10">
        <v>1</v>
      </c>
      <c r="K1803" s="10">
        <v>11</v>
      </c>
      <c r="L1803" s="10">
        <v>5</v>
      </c>
      <c r="M1803" s="10">
        <v>10000</v>
      </c>
      <c r="N1803" s="10">
        <v>10000</v>
      </c>
      <c r="O1803" s="10">
        <v>30</v>
      </c>
      <c r="P1803" s="10" t="b">
        <v>1</v>
      </c>
      <c r="Q1803" s="10">
        <v>0</v>
      </c>
      <c r="R1803" s="10" t="b">
        <v>0</v>
      </c>
      <c r="S1803" s="10">
        <v>101.000000000008</v>
      </c>
      <c r="T1803" s="10" t="s">
        <v>59</v>
      </c>
      <c r="U1803" s="22">
        <v>1898</v>
      </c>
      <c r="V1803" s="10">
        <v>3195</v>
      </c>
      <c r="W1803" s="22">
        <v>1.07</v>
      </c>
    </row>
    <row r="1804" spans="1:23" s="5" customFormat="1" x14ac:dyDescent="0.3">
      <c r="A1804" s="20">
        <v>1802</v>
      </c>
      <c r="C1804" s="11" t="s">
        <v>145</v>
      </c>
      <c r="E1804" s="10">
        <f t="shared" si="349"/>
        <v>12374118283.911646</v>
      </c>
      <c r="F1804" s="10">
        <v>5</v>
      </c>
      <c r="G1804" s="22">
        <f t="shared" ref="G1804:G1852" si="351">A1804^8.895+A1804^4+100*A1804+100</f>
        <v>9.1188238656816244E+28</v>
      </c>
      <c r="H1804" s="22">
        <f t="shared" si="350"/>
        <v>18730356.600260995</v>
      </c>
      <c r="I1804" s="22">
        <f t="shared" ref="I1804:I1819" si="352">(A1804^6.082+A1804^4+1000*A1804+100)*2</f>
        <v>1.2662827197880893E+20</v>
      </c>
      <c r="J1804" s="10">
        <v>1</v>
      </c>
      <c r="K1804" s="10">
        <v>11</v>
      </c>
      <c r="L1804" s="10">
        <v>5</v>
      </c>
      <c r="M1804" s="10">
        <v>10000</v>
      </c>
      <c r="N1804" s="10">
        <v>10000</v>
      </c>
      <c r="O1804" s="10">
        <v>30</v>
      </c>
      <c r="P1804" s="10" t="b">
        <v>1</v>
      </c>
      <c r="Q1804" s="10">
        <v>0</v>
      </c>
      <c r="R1804" s="10" t="b">
        <v>0</v>
      </c>
      <c r="S1804" s="10">
        <v>101.000000000008</v>
      </c>
      <c r="T1804" s="10" t="s">
        <v>59</v>
      </c>
      <c r="U1804" s="22">
        <v>1899</v>
      </c>
      <c r="V1804" s="10">
        <v>3197</v>
      </c>
      <c r="W1804" s="22">
        <v>1.07</v>
      </c>
    </row>
    <row r="1805" spans="1:23" s="5" customFormat="1" x14ac:dyDescent="0.3">
      <c r="A1805" s="20">
        <v>1803</v>
      </c>
      <c r="C1805" s="11" t="s">
        <v>144</v>
      </c>
      <c r="E1805" s="10">
        <f t="shared" si="349"/>
        <v>12395417331.484148</v>
      </c>
      <c r="F1805" s="10">
        <v>5</v>
      </c>
      <c r="G1805" s="22">
        <f t="shared" si="351"/>
        <v>9.1639347705959132E+28</v>
      </c>
      <c r="H1805" s="22">
        <f t="shared" si="350"/>
        <v>18752493.047682077</v>
      </c>
      <c r="I1805" s="22">
        <f t="shared" si="352"/>
        <v>1.2705626305505763E+20</v>
      </c>
      <c r="J1805" s="10">
        <v>1</v>
      </c>
      <c r="K1805" s="10">
        <v>11</v>
      </c>
      <c r="L1805" s="10">
        <v>5</v>
      </c>
      <c r="M1805" s="10">
        <v>10000</v>
      </c>
      <c r="N1805" s="10">
        <v>10000</v>
      </c>
      <c r="O1805" s="10">
        <v>30</v>
      </c>
      <c r="P1805" s="10" t="b">
        <v>1</v>
      </c>
      <c r="Q1805" s="10">
        <v>0</v>
      </c>
      <c r="R1805" s="10" t="b">
        <v>0</v>
      </c>
      <c r="S1805" s="10">
        <v>101.000000000008</v>
      </c>
      <c r="T1805" s="10" t="s">
        <v>59</v>
      </c>
      <c r="U1805" s="22">
        <v>1900</v>
      </c>
      <c r="V1805" s="10">
        <v>3199</v>
      </c>
      <c r="W1805" s="22">
        <v>1.07</v>
      </c>
    </row>
    <row r="1806" spans="1:23" s="5" customFormat="1" x14ac:dyDescent="0.3">
      <c r="A1806" s="20">
        <v>1804</v>
      </c>
      <c r="C1806" s="11" t="s">
        <v>144</v>
      </c>
      <c r="E1806" s="10">
        <f t="shared" si="349"/>
        <v>12416741199.869402</v>
      </c>
      <c r="F1806" s="10">
        <v>5</v>
      </c>
      <c r="G1806" s="22">
        <f t="shared" si="351"/>
        <v>9.209243640811319E+28</v>
      </c>
      <c r="H1806" s="22">
        <f t="shared" si="350"/>
        <v>18774643.432703853</v>
      </c>
      <c r="I1806" s="22">
        <f t="shared" si="352"/>
        <v>1.2748546218377255E+20</v>
      </c>
      <c r="J1806" s="10">
        <v>1</v>
      </c>
      <c r="K1806" s="10">
        <v>11</v>
      </c>
      <c r="L1806" s="10">
        <v>5</v>
      </c>
      <c r="M1806" s="10">
        <v>10000</v>
      </c>
      <c r="N1806" s="10">
        <v>10000</v>
      </c>
      <c r="O1806" s="10">
        <v>30</v>
      </c>
      <c r="P1806" s="10" t="b">
        <v>1</v>
      </c>
      <c r="Q1806" s="10">
        <v>0</v>
      </c>
      <c r="R1806" s="10" t="b">
        <v>0</v>
      </c>
      <c r="S1806" s="10">
        <v>101.000000000008</v>
      </c>
      <c r="T1806" s="10" t="s">
        <v>59</v>
      </c>
      <c r="U1806" s="22">
        <v>1901</v>
      </c>
      <c r="V1806" s="10">
        <v>3201</v>
      </c>
      <c r="W1806" s="22">
        <v>1.07</v>
      </c>
    </row>
    <row r="1807" spans="1:23" s="5" customFormat="1" x14ac:dyDescent="0.3">
      <c r="A1807" s="20">
        <v>1805</v>
      </c>
      <c r="C1807" s="11" t="s">
        <v>144</v>
      </c>
      <c r="E1807" s="10">
        <f t="shared" ref="E1807:E1822" si="353">A1807^3.0999</f>
        <v>12438089904.209536</v>
      </c>
      <c r="F1807" s="10">
        <v>5</v>
      </c>
      <c r="G1807" s="22">
        <f t="shared" si="351"/>
        <v>9.2547512346217439E+28</v>
      </c>
      <c r="H1807" s="22">
        <f t="shared" si="350"/>
        <v>18796807.756408483</v>
      </c>
      <c r="I1807" s="22">
        <f t="shared" si="352"/>
        <v>1.2791587210233014E+20</v>
      </c>
      <c r="J1807" s="10">
        <v>1</v>
      </c>
      <c r="K1807" s="10">
        <v>11</v>
      </c>
      <c r="L1807" s="10">
        <v>5</v>
      </c>
      <c r="M1807" s="10">
        <v>10000</v>
      </c>
      <c r="N1807" s="10">
        <v>10000</v>
      </c>
      <c r="O1807" s="10">
        <v>30</v>
      </c>
      <c r="P1807" s="10" t="b">
        <v>1</v>
      </c>
      <c r="Q1807" s="10">
        <v>0</v>
      </c>
      <c r="R1807" s="10" t="b">
        <v>0</v>
      </c>
      <c r="S1807" s="10">
        <v>101.000000000008</v>
      </c>
      <c r="T1807" s="10" t="s">
        <v>59</v>
      </c>
      <c r="U1807" s="22">
        <v>1902</v>
      </c>
      <c r="V1807" s="10">
        <v>3203</v>
      </c>
      <c r="W1807" s="22">
        <v>1.07</v>
      </c>
    </row>
    <row r="1808" spans="1:23" s="5" customFormat="1" x14ac:dyDescent="0.3">
      <c r="A1808" s="20">
        <v>1806</v>
      </c>
      <c r="C1808" s="11" t="s">
        <v>144</v>
      </c>
      <c r="E1808" s="10">
        <f t="shared" si="353"/>
        <v>12459463459.647444</v>
      </c>
      <c r="F1808" s="10">
        <v>5</v>
      </c>
      <c r="G1808" s="22">
        <f t="shared" si="351"/>
        <v>9.300458312803133E+28</v>
      </c>
      <c r="H1808" s="22">
        <f t="shared" si="350"/>
        <v>18818986.019877292</v>
      </c>
      <c r="I1808" s="22">
        <f t="shared" si="352"/>
        <v>1.2834749555278378E+20</v>
      </c>
      <c r="J1808" s="10">
        <v>1</v>
      </c>
      <c r="K1808" s="10">
        <v>11</v>
      </c>
      <c r="L1808" s="10">
        <v>5</v>
      </c>
      <c r="M1808" s="10">
        <v>10000</v>
      </c>
      <c r="N1808" s="10">
        <v>10000</v>
      </c>
      <c r="O1808" s="10">
        <v>30</v>
      </c>
      <c r="P1808" s="10" t="b">
        <v>1</v>
      </c>
      <c r="Q1808" s="10">
        <v>0</v>
      </c>
      <c r="R1808" s="10" t="b">
        <v>0</v>
      </c>
      <c r="S1808" s="10">
        <v>101.000000000008</v>
      </c>
      <c r="T1808" s="10" t="s">
        <v>59</v>
      </c>
      <c r="U1808" s="22">
        <v>1903</v>
      </c>
      <c r="V1808" s="10">
        <v>3205</v>
      </c>
      <c r="W1808" s="22">
        <v>1.07</v>
      </c>
    </row>
    <row r="1809" spans="1:23" s="5" customFormat="1" x14ac:dyDescent="0.3">
      <c r="A1809" s="20">
        <v>1807</v>
      </c>
      <c r="C1809" s="11" t="s">
        <v>144</v>
      </c>
      <c r="E1809" s="10">
        <f t="shared" si="353"/>
        <v>12480861881.32691</v>
      </c>
      <c r="F1809" s="10">
        <v>5</v>
      </c>
      <c r="G1809" s="22">
        <f t="shared" si="351"/>
        <v>9.346365638619707E+28</v>
      </c>
      <c r="H1809" s="22">
        <f t="shared" si="350"/>
        <v>18841178.22419126</v>
      </c>
      <c r="I1809" s="22">
        <f t="shared" si="352"/>
        <v>1.2878033528187544E+20</v>
      </c>
      <c r="J1809" s="10">
        <v>1</v>
      </c>
      <c r="K1809" s="10">
        <v>11</v>
      </c>
      <c r="L1809" s="10">
        <v>5</v>
      </c>
      <c r="M1809" s="10">
        <v>10000</v>
      </c>
      <c r="N1809" s="10">
        <v>10000</v>
      </c>
      <c r="O1809" s="10">
        <v>30</v>
      </c>
      <c r="P1809" s="10" t="b">
        <v>1</v>
      </c>
      <c r="Q1809" s="10">
        <v>0</v>
      </c>
      <c r="R1809" s="10" t="b">
        <v>0</v>
      </c>
      <c r="S1809" s="10">
        <v>101.000000000008</v>
      </c>
      <c r="T1809" s="10" t="s">
        <v>59</v>
      </c>
      <c r="U1809" s="22">
        <v>1904</v>
      </c>
      <c r="V1809" s="10">
        <v>3207</v>
      </c>
      <c r="W1809" s="22">
        <v>1.07</v>
      </c>
    </row>
    <row r="1810" spans="1:23" s="5" customFormat="1" x14ac:dyDescent="0.3">
      <c r="A1810" s="20">
        <v>1808</v>
      </c>
      <c r="C1810" s="11" t="s">
        <v>144</v>
      </c>
      <c r="E1810" s="10">
        <f t="shared" si="353"/>
        <v>12502285184.392429</v>
      </c>
      <c r="F1810" s="10">
        <v>5</v>
      </c>
      <c r="G1810" s="22">
        <f t="shared" si="351"/>
        <v>9.39247397783168E+28</v>
      </c>
      <c r="H1810" s="22">
        <f t="shared" si="350"/>
        <v>18863384.370430764</v>
      </c>
      <c r="I1810" s="22">
        <f t="shared" si="352"/>
        <v>1.2921439404103549E+20</v>
      </c>
      <c r="J1810" s="10">
        <v>1</v>
      </c>
      <c r="K1810" s="10">
        <v>11</v>
      </c>
      <c r="L1810" s="10">
        <v>5</v>
      </c>
      <c r="M1810" s="10">
        <v>10000</v>
      </c>
      <c r="N1810" s="10">
        <v>10000</v>
      </c>
      <c r="O1810" s="10">
        <v>30</v>
      </c>
      <c r="P1810" s="10" t="b">
        <v>1</v>
      </c>
      <c r="Q1810" s="10">
        <v>0</v>
      </c>
      <c r="R1810" s="10" t="b">
        <v>0</v>
      </c>
      <c r="S1810" s="10">
        <v>101.000000000008</v>
      </c>
      <c r="T1810" s="10" t="s">
        <v>59</v>
      </c>
      <c r="U1810" s="22">
        <v>1905</v>
      </c>
      <c r="V1810" s="10">
        <v>3209</v>
      </c>
      <c r="W1810" s="22">
        <v>1.07</v>
      </c>
    </row>
    <row r="1811" spans="1:23" s="5" customFormat="1" x14ac:dyDescent="0.3">
      <c r="A1811" s="20">
        <v>1809</v>
      </c>
      <c r="C1811" s="11" t="s">
        <v>144</v>
      </c>
      <c r="E1811" s="10">
        <f t="shared" si="353"/>
        <v>12523733383.989513</v>
      </c>
      <c r="F1811" s="10">
        <v>5</v>
      </c>
      <c r="G1811" s="22">
        <f t="shared" si="351"/>
        <v>9.4387840987009859E+28</v>
      </c>
      <c r="H1811" s="22">
        <f t="shared" si="350"/>
        <v>18885604.4596758</v>
      </c>
      <c r="I1811" s="22">
        <f t="shared" si="352"/>
        <v>1.2964967458639364E+20</v>
      </c>
      <c r="J1811" s="10">
        <v>1</v>
      </c>
      <c r="K1811" s="10">
        <v>11</v>
      </c>
      <c r="L1811" s="10">
        <v>5</v>
      </c>
      <c r="M1811" s="10">
        <v>10000</v>
      </c>
      <c r="N1811" s="10">
        <v>10000</v>
      </c>
      <c r="O1811" s="10">
        <v>30</v>
      </c>
      <c r="P1811" s="10" t="b">
        <v>1</v>
      </c>
      <c r="Q1811" s="10">
        <v>0</v>
      </c>
      <c r="R1811" s="10" t="b">
        <v>0</v>
      </c>
      <c r="S1811" s="10">
        <v>101.000000000008</v>
      </c>
      <c r="T1811" s="10" t="s">
        <v>59</v>
      </c>
      <c r="U1811" s="22">
        <v>1906</v>
      </c>
      <c r="V1811" s="10">
        <v>3211</v>
      </c>
      <c r="W1811" s="22">
        <v>1.07</v>
      </c>
    </row>
    <row r="1812" spans="1:23" s="5" customFormat="1" x14ac:dyDescent="0.3">
      <c r="A1812" s="20">
        <v>1810</v>
      </c>
      <c r="C1812" s="11" t="s">
        <v>144</v>
      </c>
      <c r="E1812" s="10">
        <f t="shared" si="353"/>
        <v>12545206495.264463</v>
      </c>
      <c r="F1812" s="10">
        <v>5</v>
      </c>
      <c r="G1812" s="22">
        <f t="shared" si="351"/>
        <v>9.4852967719989079E+28</v>
      </c>
      <c r="H1812" s="22">
        <f t="shared" si="350"/>
        <v>18907838.493005738</v>
      </c>
      <c r="I1812" s="22">
        <f t="shared" si="352"/>
        <v>1.3008617967878147E+20</v>
      </c>
      <c r="J1812" s="10">
        <v>1</v>
      </c>
      <c r="K1812" s="10">
        <v>11</v>
      </c>
      <c r="L1812" s="10">
        <v>5</v>
      </c>
      <c r="M1812" s="10">
        <v>10000</v>
      </c>
      <c r="N1812" s="10">
        <v>10000</v>
      </c>
      <c r="O1812" s="10">
        <v>30</v>
      </c>
      <c r="P1812" s="10" t="b">
        <v>1</v>
      </c>
      <c r="Q1812" s="10">
        <v>0</v>
      </c>
      <c r="R1812" s="10" t="b">
        <v>0</v>
      </c>
      <c r="S1812" s="10">
        <v>101.000000000008</v>
      </c>
      <c r="T1812" s="10" t="s">
        <v>59</v>
      </c>
      <c r="U1812" s="22">
        <v>1907</v>
      </c>
      <c r="V1812" s="10">
        <v>3213</v>
      </c>
      <c r="W1812" s="22">
        <v>1.07</v>
      </c>
    </row>
    <row r="1813" spans="1:23" s="5" customFormat="1" x14ac:dyDescent="0.3">
      <c r="A1813" s="20">
        <v>1811</v>
      </c>
      <c r="C1813" s="11" t="s">
        <v>144</v>
      </c>
      <c r="E1813" s="10">
        <f t="shared" si="353"/>
        <v>12566704533.364319</v>
      </c>
      <c r="F1813" s="10">
        <v>5</v>
      </c>
      <c r="G1813" s="22">
        <f t="shared" si="351"/>
        <v>9.5320127710124963E+28</v>
      </c>
      <c r="H1813" s="22">
        <f t="shared" si="350"/>
        <v>18930086.471499451</v>
      </c>
      <c r="I1813" s="22">
        <f t="shared" si="352"/>
        <v>1.3052391208373784E+20</v>
      </c>
      <c r="J1813" s="10">
        <v>1</v>
      </c>
      <c r="K1813" s="10">
        <v>11</v>
      </c>
      <c r="L1813" s="10">
        <v>5</v>
      </c>
      <c r="M1813" s="10">
        <v>10000</v>
      </c>
      <c r="N1813" s="10">
        <v>10000</v>
      </c>
      <c r="O1813" s="10">
        <v>30</v>
      </c>
      <c r="P1813" s="10" t="b">
        <v>1</v>
      </c>
      <c r="Q1813" s="10">
        <v>0</v>
      </c>
      <c r="R1813" s="10" t="b">
        <v>0</v>
      </c>
      <c r="S1813" s="10">
        <v>101.000000000008</v>
      </c>
      <c r="T1813" s="10" t="s">
        <v>59</v>
      </c>
      <c r="U1813" s="22">
        <v>1908</v>
      </c>
      <c r="V1813" s="10">
        <v>3215</v>
      </c>
      <c r="W1813" s="22">
        <v>1.07</v>
      </c>
    </row>
    <row r="1814" spans="1:23" s="5" customFormat="1" x14ac:dyDescent="0.3">
      <c r="A1814" s="20">
        <v>1812</v>
      </c>
      <c r="C1814" s="11" t="s">
        <v>144</v>
      </c>
      <c r="E1814" s="10">
        <f t="shared" si="353"/>
        <v>12588227513.437038</v>
      </c>
      <c r="F1814" s="10">
        <v>5</v>
      </c>
      <c r="G1814" s="22">
        <f t="shared" si="351"/>
        <v>9.5789328715512887E+28</v>
      </c>
      <c r="H1814" s="22">
        <f t="shared" si="350"/>
        <v>18952348.396235369</v>
      </c>
      <c r="I1814" s="22">
        <f t="shared" si="352"/>
        <v>1.3096287457151325E+20</v>
      </c>
      <c r="J1814" s="10">
        <v>1</v>
      </c>
      <c r="K1814" s="10">
        <v>11</v>
      </c>
      <c r="L1814" s="10">
        <v>5</v>
      </c>
      <c r="M1814" s="10">
        <v>10000</v>
      </c>
      <c r="N1814" s="10">
        <v>10000</v>
      </c>
      <c r="O1814" s="10">
        <v>30</v>
      </c>
      <c r="P1814" s="10" t="b">
        <v>1</v>
      </c>
      <c r="Q1814" s="10">
        <v>0</v>
      </c>
      <c r="R1814" s="10" t="b">
        <v>0</v>
      </c>
      <c r="S1814" s="10">
        <v>101.000000000008</v>
      </c>
      <c r="T1814" s="10" t="s">
        <v>59</v>
      </c>
      <c r="U1814" s="22">
        <v>1909</v>
      </c>
      <c r="V1814" s="10">
        <v>3217</v>
      </c>
      <c r="W1814" s="22">
        <v>1.07</v>
      </c>
    </row>
    <row r="1815" spans="1:23" s="5" customFormat="1" x14ac:dyDescent="0.3">
      <c r="A1815" s="20">
        <v>1813</v>
      </c>
      <c r="C1815" s="11" t="s">
        <v>144</v>
      </c>
      <c r="E1815" s="10">
        <f t="shared" si="353"/>
        <v>12609775450.631357</v>
      </c>
      <c r="F1815" s="10">
        <v>5</v>
      </c>
      <c r="G1815" s="22">
        <f t="shared" si="351"/>
        <v>9.6260578519544277E+28</v>
      </c>
      <c r="H1815" s="22">
        <f t="shared" si="350"/>
        <v>18974624.268291265</v>
      </c>
      <c r="I1815" s="22">
        <f t="shared" si="352"/>
        <v>1.3140306991708085E+20</v>
      </c>
      <c r="J1815" s="10">
        <v>1</v>
      </c>
      <c r="K1815" s="10">
        <v>11</v>
      </c>
      <c r="L1815" s="10">
        <v>5</v>
      </c>
      <c r="M1815" s="10">
        <v>10000</v>
      </c>
      <c r="N1815" s="10">
        <v>10000</v>
      </c>
      <c r="O1815" s="10">
        <v>30</v>
      </c>
      <c r="P1815" s="10" t="b">
        <v>1</v>
      </c>
      <c r="Q1815" s="10">
        <v>0</v>
      </c>
      <c r="R1815" s="10" t="b">
        <v>0</v>
      </c>
      <c r="S1815" s="10">
        <v>101.000000000008</v>
      </c>
      <c r="T1815" s="10" t="s">
        <v>59</v>
      </c>
      <c r="U1815" s="22">
        <v>1910</v>
      </c>
      <c r="V1815" s="10">
        <v>3219</v>
      </c>
      <c r="W1815" s="22">
        <v>1.07</v>
      </c>
    </row>
    <row r="1816" spans="1:23" s="5" customFormat="1" x14ac:dyDescent="0.3">
      <c r="A1816" s="20">
        <v>1814</v>
      </c>
      <c r="C1816" s="11" t="s">
        <v>144</v>
      </c>
      <c r="E1816" s="10">
        <f t="shared" si="353"/>
        <v>12631348360.096964</v>
      </c>
      <c r="F1816" s="10">
        <v>5</v>
      </c>
      <c r="G1816" s="22">
        <f t="shared" si="351"/>
        <v>9.6733884930972774E+28</v>
      </c>
      <c r="H1816" s="22">
        <f t="shared" si="350"/>
        <v>18996914.088744547</v>
      </c>
      <c r="I1816" s="22">
        <f t="shared" si="352"/>
        <v>1.318445009001316E+20</v>
      </c>
      <c r="J1816" s="10">
        <v>1</v>
      </c>
      <c r="K1816" s="10">
        <v>11</v>
      </c>
      <c r="L1816" s="10">
        <v>5</v>
      </c>
      <c r="M1816" s="10">
        <v>10000</v>
      </c>
      <c r="N1816" s="10">
        <v>10000</v>
      </c>
      <c r="O1816" s="10">
        <v>30</v>
      </c>
      <c r="P1816" s="10" t="b">
        <v>1</v>
      </c>
      <c r="Q1816" s="10">
        <v>0</v>
      </c>
      <c r="R1816" s="10" t="b">
        <v>0</v>
      </c>
      <c r="S1816" s="10">
        <v>101.000000000008</v>
      </c>
      <c r="T1816" s="10" t="s">
        <v>59</v>
      </c>
      <c r="U1816" s="22">
        <v>1911</v>
      </c>
      <c r="V1816" s="10">
        <v>3221</v>
      </c>
      <c r="W1816" s="22">
        <v>1.07</v>
      </c>
    </row>
    <row r="1817" spans="1:23" s="5" customFormat="1" x14ac:dyDescent="0.3">
      <c r="A1817" s="20">
        <v>1815</v>
      </c>
      <c r="C1817" s="11" t="s">
        <v>144</v>
      </c>
      <c r="E1817" s="10">
        <f t="shared" si="353"/>
        <v>12652946256.98427</v>
      </c>
      <c r="F1817" s="10">
        <v>5</v>
      </c>
      <c r="G1817" s="22">
        <f t="shared" si="351"/>
        <v>9.7209255783984462E+28</v>
      </c>
      <c r="H1817" s="22">
        <f t="shared" si="350"/>
        <v>19019217.858672094</v>
      </c>
      <c r="I1817" s="22">
        <f t="shared" si="352"/>
        <v>1.322871703050917E+20</v>
      </c>
      <c r="J1817" s="10">
        <v>1</v>
      </c>
      <c r="K1817" s="10">
        <v>11</v>
      </c>
      <c r="L1817" s="10">
        <v>5</v>
      </c>
      <c r="M1817" s="10">
        <v>10000</v>
      </c>
      <c r="N1817" s="10">
        <v>10000</v>
      </c>
      <c r="O1817" s="10">
        <v>30</v>
      </c>
      <c r="P1817" s="10" t="b">
        <v>1</v>
      </c>
      <c r="Q1817" s="10">
        <v>0</v>
      </c>
      <c r="R1817" s="10" t="b">
        <v>0</v>
      </c>
      <c r="S1817" s="10">
        <v>101.000000000008</v>
      </c>
      <c r="T1817" s="10" t="s">
        <v>59</v>
      </c>
      <c r="U1817" s="22">
        <v>1912</v>
      </c>
      <c r="V1817" s="10">
        <v>3223</v>
      </c>
      <c r="W1817" s="22">
        <v>1.07</v>
      </c>
    </row>
    <row r="1818" spans="1:23" s="5" customFormat="1" x14ac:dyDescent="0.3">
      <c r="A1818" s="20">
        <v>1816</v>
      </c>
      <c r="C1818" s="11" t="s">
        <v>144</v>
      </c>
      <c r="E1818" s="10">
        <f t="shared" si="353"/>
        <v>12674569156.444546</v>
      </c>
      <c r="F1818" s="10">
        <v>5</v>
      </c>
      <c r="G1818" s="22">
        <f t="shared" si="351"/>
        <v>9.7686698938264156E+28</v>
      </c>
      <c r="H1818" s="22">
        <f t="shared" si="350"/>
        <v>19041535.579150174</v>
      </c>
      <c r="I1818" s="22">
        <f t="shared" si="352"/>
        <v>1.3273108092111864E+20</v>
      </c>
      <c r="J1818" s="10">
        <v>1</v>
      </c>
      <c r="K1818" s="10">
        <v>11</v>
      </c>
      <c r="L1818" s="10">
        <v>5</v>
      </c>
      <c r="M1818" s="10">
        <v>10000</v>
      </c>
      <c r="N1818" s="10">
        <v>10000</v>
      </c>
      <c r="O1818" s="10">
        <v>30</v>
      </c>
      <c r="P1818" s="10" t="b">
        <v>1</v>
      </c>
      <c r="Q1818" s="10">
        <v>0</v>
      </c>
      <c r="R1818" s="10" t="b">
        <v>0</v>
      </c>
      <c r="S1818" s="10">
        <v>101.000000000008</v>
      </c>
      <c r="T1818" s="10" t="s">
        <v>59</v>
      </c>
      <c r="U1818" s="22">
        <v>1913</v>
      </c>
      <c r="V1818" s="10">
        <v>3225</v>
      </c>
      <c r="W1818" s="22">
        <v>1.07</v>
      </c>
    </row>
    <row r="1819" spans="1:23" s="5" customFormat="1" x14ac:dyDescent="0.3">
      <c r="A1819" s="20">
        <v>1817</v>
      </c>
      <c r="C1819" s="11" t="s">
        <v>144</v>
      </c>
      <c r="E1819" s="10">
        <f t="shared" si="353"/>
        <v>12696217073.629917</v>
      </c>
      <c r="F1819" s="10">
        <v>5</v>
      </c>
      <c r="G1819" s="22">
        <f t="shared" si="351"/>
        <v>9.8166222279067386E+28</v>
      </c>
      <c r="H1819" s="22">
        <f t="shared" ref="H1819:H1882" si="354">(A1819^2.14+50+50*A1819)*2</f>
        <v>19063867.251254633</v>
      </c>
      <c r="I1819" s="22">
        <f t="shared" si="352"/>
        <v>1.3317623554211045E+20</v>
      </c>
      <c r="J1819" s="10">
        <v>1</v>
      </c>
      <c r="K1819" s="10">
        <v>11</v>
      </c>
      <c r="L1819" s="10">
        <v>5</v>
      </c>
      <c r="M1819" s="10">
        <v>10000</v>
      </c>
      <c r="N1819" s="10">
        <v>10000</v>
      </c>
      <c r="O1819" s="10">
        <v>30</v>
      </c>
      <c r="P1819" s="10" t="b">
        <v>1</v>
      </c>
      <c r="Q1819" s="10">
        <v>0</v>
      </c>
      <c r="R1819" s="10" t="b">
        <v>0</v>
      </c>
      <c r="S1819" s="10">
        <v>101.000000000008</v>
      </c>
      <c r="T1819" s="10" t="s">
        <v>59</v>
      </c>
      <c r="U1819" s="22">
        <v>1914</v>
      </c>
      <c r="V1819" s="10">
        <v>3227</v>
      </c>
      <c r="W1819" s="22">
        <v>1.07</v>
      </c>
    </row>
    <row r="1820" spans="1:23" s="5" customFormat="1" x14ac:dyDescent="0.3">
      <c r="A1820" s="20">
        <v>1818</v>
      </c>
      <c r="C1820" s="11" t="s">
        <v>144</v>
      </c>
      <c r="E1820" s="10">
        <f t="shared" si="353"/>
        <v>12717890023.69331</v>
      </c>
      <c r="F1820" s="10">
        <v>5</v>
      </c>
      <c r="G1820" s="22">
        <f t="shared" si="351"/>
        <v>9.8647833717288378E+28</v>
      </c>
      <c r="H1820" s="22">
        <f t="shared" si="354"/>
        <v>19086212.87606075</v>
      </c>
      <c r="I1820" s="22">
        <f t="shared" ref="I1820:I1883" si="355">(A1820^6.082+A1820^4+1000*A1820+100)*2</f>
        <v>1.3362263696671284E+20</v>
      </c>
      <c r="J1820" s="10">
        <v>1</v>
      </c>
      <c r="K1820" s="10">
        <v>11</v>
      </c>
      <c r="L1820" s="10">
        <v>5</v>
      </c>
      <c r="M1820" s="10">
        <v>10000</v>
      </c>
      <c r="N1820" s="10">
        <v>10000</v>
      </c>
      <c r="O1820" s="10">
        <v>30</v>
      </c>
      <c r="P1820" s="10" t="b">
        <v>1</v>
      </c>
      <c r="Q1820" s="10">
        <v>0</v>
      </c>
      <c r="R1820" s="10" t="b">
        <v>0</v>
      </c>
      <c r="S1820" s="10">
        <v>101.000000000008</v>
      </c>
      <c r="T1820" s="10" t="s">
        <v>59</v>
      </c>
      <c r="U1820" s="22">
        <v>1915</v>
      </c>
      <c r="V1820" s="10">
        <v>3229</v>
      </c>
      <c r="W1820" s="22">
        <v>1.07</v>
      </c>
    </row>
    <row r="1821" spans="1:23" s="5" customFormat="1" x14ac:dyDescent="0.3">
      <c r="A1821" s="20">
        <v>1819</v>
      </c>
      <c r="C1821" s="11" t="s">
        <v>144</v>
      </c>
      <c r="E1821" s="10">
        <f t="shared" si="353"/>
        <v>12739588021.788498</v>
      </c>
      <c r="F1821" s="10">
        <v>5</v>
      </c>
      <c r="G1821" s="22">
        <f t="shared" si="351"/>
        <v>9.913154118952544E+28</v>
      </c>
      <c r="H1821" s="22">
        <f t="shared" si="354"/>
        <v>19108572.454643339</v>
      </c>
      <c r="I1821" s="22">
        <f t="shared" si="355"/>
        <v>1.3407028799831899E+20</v>
      </c>
      <c r="J1821" s="10">
        <v>1</v>
      </c>
      <c r="K1821" s="10">
        <v>11</v>
      </c>
      <c r="L1821" s="10">
        <v>5</v>
      </c>
      <c r="M1821" s="10">
        <v>10000</v>
      </c>
      <c r="N1821" s="10">
        <v>10000</v>
      </c>
      <c r="O1821" s="10">
        <v>30</v>
      </c>
      <c r="P1821" s="10" t="b">
        <v>1</v>
      </c>
      <c r="Q1821" s="10">
        <v>0</v>
      </c>
      <c r="R1821" s="10" t="b">
        <v>0</v>
      </c>
      <c r="S1821" s="10">
        <v>101.000000000008</v>
      </c>
      <c r="T1821" s="10" t="s">
        <v>59</v>
      </c>
      <c r="U1821" s="22">
        <v>1916</v>
      </c>
      <c r="V1821" s="10">
        <v>3231</v>
      </c>
      <c r="W1821" s="22">
        <v>1.07</v>
      </c>
    </row>
    <row r="1822" spans="1:23" s="5" customFormat="1" x14ac:dyDescent="0.3">
      <c r="A1822" s="20">
        <v>1820</v>
      </c>
      <c r="C1822" s="11" t="s">
        <v>144</v>
      </c>
      <c r="E1822" s="10">
        <f t="shared" si="353"/>
        <v>12761311083.070148</v>
      </c>
      <c r="F1822" s="10">
        <v>5</v>
      </c>
      <c r="G1822" s="22">
        <f t="shared" si="351"/>
        <v>9.9617352658158917E+28</v>
      </c>
      <c r="H1822" s="22">
        <f t="shared" si="354"/>
        <v>19130945.988076758</v>
      </c>
      <c r="I1822" s="22">
        <f t="shared" si="355"/>
        <v>1.3451919144508359E+20</v>
      </c>
      <c r="J1822" s="10">
        <v>1</v>
      </c>
      <c r="K1822" s="10">
        <v>11</v>
      </c>
      <c r="L1822" s="10">
        <v>5</v>
      </c>
      <c r="M1822" s="10">
        <v>10000</v>
      </c>
      <c r="N1822" s="10">
        <v>10000</v>
      </c>
      <c r="O1822" s="10">
        <v>30</v>
      </c>
      <c r="P1822" s="10" t="b">
        <v>1</v>
      </c>
      <c r="Q1822" s="10">
        <v>0</v>
      </c>
      <c r="R1822" s="10" t="b">
        <v>0</v>
      </c>
      <c r="S1822" s="10">
        <v>101.000000000008</v>
      </c>
      <c r="T1822" s="10" t="s">
        <v>59</v>
      </c>
      <c r="U1822" s="22">
        <v>1917</v>
      </c>
      <c r="V1822" s="10">
        <v>3233</v>
      </c>
      <c r="W1822" s="22">
        <v>1.07</v>
      </c>
    </row>
    <row r="1823" spans="1:23" s="5" customFormat="1" x14ac:dyDescent="0.3">
      <c r="A1823" s="20">
        <v>1821</v>
      </c>
      <c r="C1823" s="11" t="s">
        <v>144</v>
      </c>
      <c r="E1823" s="10">
        <f t="shared" ref="E1823:E1886" si="356">A1823^3.0999</f>
        <v>12783059222.693676</v>
      </c>
      <c r="F1823" s="10">
        <v>5</v>
      </c>
      <c r="G1823" s="22">
        <f t="shared" si="351"/>
        <v>1.0010527611141128E+29</v>
      </c>
      <c r="H1823" s="22">
        <f t="shared" si="354"/>
        <v>19153333.477434736</v>
      </c>
      <c r="I1823" s="22">
        <f t="shared" si="355"/>
        <v>1.349693501199186E+20</v>
      </c>
      <c r="J1823" s="10">
        <v>1</v>
      </c>
      <c r="K1823" s="10">
        <v>11</v>
      </c>
      <c r="L1823" s="10">
        <v>5</v>
      </c>
      <c r="M1823" s="10">
        <v>10000</v>
      </c>
      <c r="N1823" s="10">
        <v>10000</v>
      </c>
      <c r="O1823" s="10">
        <v>30</v>
      </c>
      <c r="P1823" s="10" t="b">
        <v>1</v>
      </c>
      <c r="Q1823" s="10">
        <v>0</v>
      </c>
      <c r="R1823" s="10" t="b">
        <v>0</v>
      </c>
      <c r="S1823" s="10">
        <v>101.000000000008</v>
      </c>
      <c r="T1823" s="10" t="s">
        <v>59</v>
      </c>
      <c r="U1823" s="22">
        <v>1918</v>
      </c>
      <c r="V1823" s="10">
        <v>3235</v>
      </c>
      <c r="W1823" s="22">
        <v>1.07</v>
      </c>
    </row>
    <row r="1824" spans="1:23" s="5" customFormat="1" x14ac:dyDescent="0.3">
      <c r="A1824" s="20">
        <v>1822</v>
      </c>
      <c r="C1824" s="11" t="s">
        <v>144</v>
      </c>
      <c r="E1824" s="10">
        <f t="shared" si="356"/>
        <v>12804832455.815334</v>
      </c>
      <c r="F1824" s="10">
        <v>5</v>
      </c>
      <c r="G1824" s="22">
        <f t="shared" si="351"/>
        <v>1.0059531956342129E+29</v>
      </c>
      <c r="H1824" s="22">
        <f t="shared" si="354"/>
        <v>19175734.923790518</v>
      </c>
      <c r="I1824" s="22">
        <f t="shared" si="355"/>
        <v>1.3542076684050538E+20</v>
      </c>
      <c r="J1824" s="10">
        <v>1</v>
      </c>
      <c r="K1824" s="10">
        <v>11</v>
      </c>
      <c r="L1824" s="10">
        <v>5</v>
      </c>
      <c r="M1824" s="10">
        <v>10000</v>
      </c>
      <c r="N1824" s="10">
        <v>10000</v>
      </c>
      <c r="O1824" s="10">
        <v>30</v>
      </c>
      <c r="P1824" s="10" t="b">
        <v>1</v>
      </c>
      <c r="Q1824" s="10">
        <v>0</v>
      </c>
      <c r="R1824" s="10" t="b">
        <v>0</v>
      </c>
      <c r="S1824" s="10">
        <v>101.000000000008</v>
      </c>
      <c r="T1824" s="10" t="s">
        <v>59</v>
      </c>
      <c r="U1824" s="22">
        <v>1919</v>
      </c>
      <c r="V1824" s="10">
        <v>3237</v>
      </c>
      <c r="W1824" s="22">
        <v>1.07</v>
      </c>
    </row>
    <row r="1825" spans="1:23" s="5" customFormat="1" x14ac:dyDescent="0.3">
      <c r="A1825" s="20">
        <v>1823</v>
      </c>
      <c r="C1825" s="11" t="s">
        <v>144</v>
      </c>
      <c r="E1825" s="10">
        <f t="shared" si="356"/>
        <v>12826630797.592258</v>
      </c>
      <c r="F1825" s="10">
        <v>5</v>
      </c>
      <c r="G1825" s="22">
        <f t="shared" si="351"/>
        <v>1.0108749105431551E+29</v>
      </c>
      <c r="H1825" s="22">
        <f t="shared" si="354"/>
        <v>19198150.328216888</v>
      </c>
      <c r="I1825" s="22">
        <f t="shared" si="355"/>
        <v>1.3587344442929835E+20</v>
      </c>
      <c r="J1825" s="10">
        <v>1</v>
      </c>
      <c r="K1825" s="10">
        <v>11</v>
      </c>
      <c r="L1825" s="10">
        <v>5</v>
      </c>
      <c r="M1825" s="10">
        <v>10000</v>
      </c>
      <c r="N1825" s="10">
        <v>10000</v>
      </c>
      <c r="O1825" s="10">
        <v>30</v>
      </c>
      <c r="P1825" s="10" t="b">
        <v>1</v>
      </c>
      <c r="Q1825" s="10">
        <v>0</v>
      </c>
      <c r="R1825" s="10" t="b">
        <v>0</v>
      </c>
      <c r="S1825" s="10">
        <v>101.000000000008</v>
      </c>
      <c r="T1825" s="10" t="s">
        <v>59</v>
      </c>
      <c r="U1825" s="22">
        <v>1920</v>
      </c>
      <c r="V1825" s="10">
        <v>3239</v>
      </c>
      <c r="W1825" s="22">
        <v>1.07</v>
      </c>
    </row>
    <row r="1826" spans="1:23" s="5" customFormat="1" x14ac:dyDescent="0.3">
      <c r="A1826" s="20">
        <v>1824</v>
      </c>
      <c r="C1826" s="11" t="s">
        <v>144</v>
      </c>
      <c r="E1826" s="10">
        <f t="shared" si="356"/>
        <v>12848454263.182373</v>
      </c>
      <c r="F1826" s="10">
        <v>5</v>
      </c>
      <c r="G1826" s="22">
        <f t="shared" si="351"/>
        <v>1.0158179865027444E+29</v>
      </c>
      <c r="H1826" s="22">
        <f t="shared" si="354"/>
        <v>19220579.691786189</v>
      </c>
      <c r="I1826" s="22">
        <f t="shared" si="355"/>
        <v>1.3632738571353114E+20</v>
      </c>
      <c r="J1826" s="10">
        <v>1</v>
      </c>
      <c r="K1826" s="10">
        <v>11</v>
      </c>
      <c r="L1826" s="10">
        <v>5</v>
      </c>
      <c r="M1826" s="10">
        <v>10000</v>
      </c>
      <c r="N1826" s="10">
        <v>10000</v>
      </c>
      <c r="O1826" s="10">
        <v>30</v>
      </c>
      <c r="P1826" s="10" t="b">
        <v>1</v>
      </c>
      <c r="Q1826" s="10">
        <v>0</v>
      </c>
      <c r="R1826" s="10" t="b">
        <v>0</v>
      </c>
      <c r="S1826" s="10">
        <v>101.000000000008</v>
      </c>
      <c r="T1826" s="10" t="s">
        <v>59</v>
      </c>
      <c r="U1826" s="22">
        <v>1921</v>
      </c>
      <c r="V1826" s="10">
        <v>3241</v>
      </c>
      <c r="W1826" s="22">
        <v>1.07</v>
      </c>
    </row>
    <row r="1827" spans="1:23" s="5" customFormat="1" x14ac:dyDescent="0.3">
      <c r="A1827" s="20">
        <v>1825</v>
      </c>
      <c r="C1827" s="11" t="s">
        <v>144</v>
      </c>
      <c r="E1827" s="10">
        <f t="shared" si="356"/>
        <v>12870302867.744478</v>
      </c>
      <c r="F1827" s="10">
        <v>5</v>
      </c>
      <c r="G1827" s="22">
        <f t="shared" si="351"/>
        <v>1.0207825044360566E+29</v>
      </c>
      <c r="H1827" s="22">
        <f t="shared" si="354"/>
        <v>19243023.015570141</v>
      </c>
      <c r="I1827" s="22">
        <f t="shared" si="355"/>
        <v>1.3678259352521939E+20</v>
      </c>
      <c r="J1827" s="10">
        <v>1</v>
      </c>
      <c r="K1827" s="10">
        <v>11</v>
      </c>
      <c r="L1827" s="10">
        <v>5</v>
      </c>
      <c r="M1827" s="10">
        <v>10000</v>
      </c>
      <c r="N1827" s="10">
        <v>10000</v>
      </c>
      <c r="O1827" s="10">
        <v>30</v>
      </c>
      <c r="P1827" s="10" t="b">
        <v>1</v>
      </c>
      <c r="Q1827" s="10">
        <v>0</v>
      </c>
      <c r="R1827" s="10" t="b">
        <v>0</v>
      </c>
      <c r="S1827" s="10">
        <v>101.000000000008</v>
      </c>
      <c r="T1827" s="10" t="s">
        <v>59</v>
      </c>
      <c r="U1827" s="22">
        <v>1922</v>
      </c>
      <c r="V1827" s="10">
        <v>3243</v>
      </c>
      <c r="W1827" s="22">
        <v>1.07</v>
      </c>
    </row>
    <row r="1828" spans="1:23" s="5" customFormat="1" x14ac:dyDescent="0.3">
      <c r="A1828" s="20">
        <v>1826</v>
      </c>
      <c r="C1828" s="11" t="s">
        <v>144</v>
      </c>
      <c r="E1828" s="10">
        <f t="shared" si="356"/>
        <v>12892176626.438158</v>
      </c>
      <c r="F1828" s="10">
        <v>5</v>
      </c>
      <c r="G1828" s="22">
        <f t="shared" si="351"/>
        <v>1.0257685455281024E+29</v>
      </c>
      <c r="H1828" s="22">
        <f t="shared" si="354"/>
        <v>19265480.300639991</v>
      </c>
      <c r="I1828" s="22">
        <f t="shared" si="355"/>
        <v>1.3723907070116892E+20</v>
      </c>
      <c r="J1828" s="10">
        <v>1</v>
      </c>
      <c r="K1828" s="10">
        <v>11</v>
      </c>
      <c r="L1828" s="10">
        <v>5</v>
      </c>
      <c r="M1828" s="10">
        <v>10000</v>
      </c>
      <c r="N1828" s="10">
        <v>10000</v>
      </c>
      <c r="O1828" s="10">
        <v>30</v>
      </c>
      <c r="P1828" s="10" t="b">
        <v>1</v>
      </c>
      <c r="Q1828" s="10">
        <v>0</v>
      </c>
      <c r="R1828" s="10" t="b">
        <v>0</v>
      </c>
      <c r="S1828" s="10">
        <v>101.000000000008</v>
      </c>
      <c r="T1828" s="10" t="s">
        <v>59</v>
      </c>
      <c r="U1828" s="22">
        <v>1923</v>
      </c>
      <c r="V1828" s="10">
        <v>3245</v>
      </c>
      <c r="W1828" s="22">
        <v>1.07</v>
      </c>
    </row>
    <row r="1829" spans="1:23" s="5" customFormat="1" x14ac:dyDescent="0.3">
      <c r="A1829" s="20">
        <v>1827</v>
      </c>
      <c r="C1829" s="11" t="s">
        <v>144</v>
      </c>
      <c r="E1829" s="10">
        <f t="shared" si="356"/>
        <v>12914075554.423822</v>
      </c>
      <c r="F1829" s="10">
        <v>5</v>
      </c>
      <c r="G1829" s="22">
        <f t="shared" si="351"/>
        <v>1.0307761912265918E+29</v>
      </c>
      <c r="H1829" s="22">
        <f t="shared" si="354"/>
        <v>19287951.548066467</v>
      </c>
      <c r="I1829" s="22">
        <f t="shared" si="355"/>
        <v>1.3769682008298031E+20</v>
      </c>
      <c r="J1829" s="10">
        <v>1</v>
      </c>
      <c r="K1829" s="10">
        <v>11</v>
      </c>
      <c r="L1829" s="10">
        <v>5</v>
      </c>
      <c r="M1829" s="10">
        <v>10000</v>
      </c>
      <c r="N1829" s="10">
        <v>10000</v>
      </c>
      <c r="O1829" s="10">
        <v>30</v>
      </c>
      <c r="P1829" s="10" t="b">
        <v>1</v>
      </c>
      <c r="Q1829" s="10">
        <v>0</v>
      </c>
      <c r="R1829" s="10" t="b">
        <v>0</v>
      </c>
      <c r="S1829" s="10">
        <v>101.000000000008</v>
      </c>
      <c r="T1829" s="10" t="s">
        <v>59</v>
      </c>
      <c r="U1829" s="22">
        <v>1924</v>
      </c>
      <c r="V1829" s="10">
        <v>3247</v>
      </c>
      <c r="W1829" s="22">
        <v>1.07</v>
      </c>
    </row>
    <row r="1830" spans="1:23" s="5" customFormat="1" x14ac:dyDescent="0.3">
      <c r="A1830" s="20">
        <v>1828</v>
      </c>
      <c r="C1830" s="11" t="s">
        <v>144</v>
      </c>
      <c r="E1830" s="10">
        <f t="shared" si="356"/>
        <v>12935999666.862757</v>
      </c>
      <c r="F1830" s="10">
        <v>5</v>
      </c>
      <c r="G1830" s="22">
        <f t="shared" si="351"/>
        <v>1.0358055232425417E+29</v>
      </c>
      <c r="H1830" s="22">
        <f t="shared" si="354"/>
        <v>19310436.758919872</v>
      </c>
      <c r="I1830" s="22">
        <f t="shared" si="355"/>
        <v>1.3815584451705332E+20</v>
      </c>
      <c r="J1830" s="10">
        <v>1</v>
      </c>
      <c r="K1830" s="10">
        <v>11</v>
      </c>
      <c r="L1830" s="10">
        <v>5</v>
      </c>
      <c r="M1830" s="10">
        <v>10000</v>
      </c>
      <c r="N1830" s="10">
        <v>10000</v>
      </c>
      <c r="O1830" s="10">
        <v>30</v>
      </c>
      <c r="P1830" s="10" t="b">
        <v>1</v>
      </c>
      <c r="Q1830" s="10">
        <v>0</v>
      </c>
      <c r="R1830" s="10" t="b">
        <v>0</v>
      </c>
      <c r="S1830" s="10">
        <v>101.000000000008</v>
      </c>
      <c r="T1830" s="10" t="s">
        <v>59</v>
      </c>
      <c r="U1830" s="22">
        <v>1925</v>
      </c>
      <c r="V1830" s="10">
        <v>3249</v>
      </c>
      <c r="W1830" s="22">
        <v>1.07</v>
      </c>
    </row>
    <row r="1831" spans="1:23" s="5" customFormat="1" x14ac:dyDescent="0.3">
      <c r="A1831" s="20">
        <v>1829</v>
      </c>
      <c r="C1831" s="11" t="s">
        <v>144</v>
      </c>
      <c r="E1831" s="10">
        <f t="shared" si="356"/>
        <v>12957948978.917065</v>
      </c>
      <c r="F1831" s="10">
        <v>5</v>
      </c>
      <c r="G1831" s="22">
        <f t="shared" si="351"/>
        <v>1.040856623551133E+29</v>
      </c>
      <c r="H1831" s="22">
        <f t="shared" si="354"/>
        <v>19332935.934269954</v>
      </c>
      <c r="I1831" s="22">
        <f t="shared" si="355"/>
        <v>1.386161468545963E+20</v>
      </c>
      <c r="J1831" s="10">
        <v>1</v>
      </c>
      <c r="K1831" s="10">
        <v>11</v>
      </c>
      <c r="L1831" s="10">
        <v>5</v>
      </c>
      <c r="M1831" s="10">
        <v>10000</v>
      </c>
      <c r="N1831" s="10">
        <v>10000</v>
      </c>
      <c r="O1831" s="10">
        <v>30</v>
      </c>
      <c r="P1831" s="10" t="b">
        <v>1</v>
      </c>
      <c r="Q1831" s="10">
        <v>0</v>
      </c>
      <c r="R1831" s="10" t="b">
        <v>0</v>
      </c>
      <c r="S1831" s="10">
        <v>101.000000000008</v>
      </c>
      <c r="T1831" s="10" t="s">
        <v>59</v>
      </c>
      <c r="U1831" s="22">
        <v>1926</v>
      </c>
      <c r="V1831" s="10">
        <v>3251</v>
      </c>
      <c r="W1831" s="22">
        <v>1.07</v>
      </c>
    </row>
    <row r="1832" spans="1:23" s="5" customFormat="1" x14ac:dyDescent="0.3">
      <c r="A1832" s="20">
        <v>1830</v>
      </c>
      <c r="C1832" s="11" t="s">
        <v>144</v>
      </c>
      <c r="E1832" s="10">
        <f t="shared" si="356"/>
        <v>12979923505.749628</v>
      </c>
      <c r="F1832" s="10">
        <v>5</v>
      </c>
      <c r="G1832" s="22">
        <f t="shared" si="351"/>
        <v>1.0459295743922162E+29</v>
      </c>
      <c r="H1832" s="22">
        <f t="shared" si="354"/>
        <v>19355449.075185809</v>
      </c>
      <c r="I1832" s="22">
        <f t="shared" si="355"/>
        <v>1.3907772995162482E+20</v>
      </c>
      <c r="J1832" s="10">
        <v>1</v>
      </c>
      <c r="K1832" s="10">
        <v>11</v>
      </c>
      <c r="L1832" s="10">
        <v>5</v>
      </c>
      <c r="M1832" s="10">
        <v>10000</v>
      </c>
      <c r="N1832" s="10">
        <v>10000</v>
      </c>
      <c r="O1832" s="10">
        <v>30</v>
      </c>
      <c r="P1832" s="10" t="b">
        <v>1</v>
      </c>
      <c r="Q1832" s="10">
        <v>0</v>
      </c>
      <c r="R1832" s="10" t="b">
        <v>0</v>
      </c>
      <c r="S1832" s="10">
        <v>101.000000000008</v>
      </c>
      <c r="T1832" s="10" t="s">
        <v>59</v>
      </c>
      <c r="U1832" s="22">
        <v>1927</v>
      </c>
      <c r="V1832" s="10">
        <v>3253</v>
      </c>
      <c r="W1832" s="22">
        <v>1.07</v>
      </c>
    </row>
    <row r="1833" spans="1:23" s="5" customFormat="1" x14ac:dyDescent="0.3">
      <c r="A1833" s="20">
        <v>1831</v>
      </c>
      <c r="C1833" s="11" t="s">
        <v>144</v>
      </c>
      <c r="E1833" s="10">
        <f t="shared" si="356"/>
        <v>13001923262.524193</v>
      </c>
      <c r="F1833" s="10">
        <v>5</v>
      </c>
      <c r="G1833" s="22">
        <f t="shared" si="351"/>
        <v>1.0510244582712469E+29</v>
      </c>
      <c r="H1833" s="22">
        <f t="shared" si="354"/>
        <v>19377976.182736363</v>
      </c>
      <c r="I1833" s="22">
        <f t="shared" si="355"/>
        <v>1.3954059666897397E+20</v>
      </c>
      <c r="J1833" s="10">
        <v>1</v>
      </c>
      <c r="K1833" s="10">
        <v>11</v>
      </c>
      <c r="L1833" s="10">
        <v>5</v>
      </c>
      <c r="M1833" s="10">
        <v>10000</v>
      </c>
      <c r="N1833" s="10">
        <v>10000</v>
      </c>
      <c r="O1833" s="10">
        <v>30</v>
      </c>
      <c r="P1833" s="10" t="b">
        <v>1</v>
      </c>
      <c r="Q1833" s="10">
        <v>0</v>
      </c>
      <c r="R1833" s="10" t="b">
        <v>0</v>
      </c>
      <c r="S1833" s="10">
        <v>101.000000000008</v>
      </c>
      <c r="T1833" s="10" t="s">
        <v>59</v>
      </c>
      <c r="U1833" s="22">
        <v>1928</v>
      </c>
      <c r="V1833" s="10">
        <v>3255</v>
      </c>
      <c r="W1833" s="22">
        <v>1.07</v>
      </c>
    </row>
    <row r="1834" spans="1:23" s="5" customFormat="1" x14ac:dyDescent="0.3">
      <c r="A1834" s="20">
        <v>1832</v>
      </c>
      <c r="C1834" s="11" t="s">
        <v>144</v>
      </c>
      <c r="E1834" s="10">
        <f t="shared" si="356"/>
        <v>13023948264.405376</v>
      </c>
      <c r="F1834" s="10">
        <v>5</v>
      </c>
      <c r="G1834" s="22">
        <f t="shared" si="351"/>
        <v>1.0561413579598238E+29</v>
      </c>
      <c r="H1834" s="22">
        <f t="shared" si="354"/>
        <v>19400517.25798972</v>
      </c>
      <c r="I1834" s="22">
        <f t="shared" si="355"/>
        <v>1.4000474987229892E+20</v>
      </c>
      <c r="J1834" s="10">
        <v>1</v>
      </c>
      <c r="K1834" s="10">
        <v>11</v>
      </c>
      <c r="L1834" s="10">
        <v>5</v>
      </c>
      <c r="M1834" s="10">
        <v>10000</v>
      </c>
      <c r="N1834" s="10">
        <v>10000</v>
      </c>
      <c r="O1834" s="10">
        <v>30</v>
      </c>
      <c r="P1834" s="10" t="b">
        <v>1</v>
      </c>
      <c r="Q1834" s="10">
        <v>0</v>
      </c>
      <c r="R1834" s="10" t="b">
        <v>0</v>
      </c>
      <c r="S1834" s="10">
        <v>101.000000000008</v>
      </c>
      <c r="T1834" s="10" t="s">
        <v>59</v>
      </c>
      <c r="U1834" s="22">
        <v>1929</v>
      </c>
      <c r="V1834" s="10">
        <v>3257</v>
      </c>
      <c r="W1834" s="22">
        <v>1.07</v>
      </c>
    </row>
    <row r="1835" spans="1:23" s="5" customFormat="1" x14ac:dyDescent="0.3">
      <c r="A1835" s="20">
        <v>1833</v>
      </c>
      <c r="C1835" s="11" t="s">
        <v>144</v>
      </c>
      <c r="E1835" s="10">
        <f t="shared" si="356"/>
        <v>13045998526.558558</v>
      </c>
      <c r="F1835" s="10">
        <v>5</v>
      </c>
      <c r="G1835" s="22">
        <f t="shared" si="351"/>
        <v>1.0612803564964648E+29</v>
      </c>
      <c r="H1835" s="22">
        <f t="shared" si="354"/>
        <v>19423072.302013643</v>
      </c>
      <c r="I1835" s="22">
        <f t="shared" si="355"/>
        <v>1.4047019243208642E+20</v>
      </c>
      <c r="J1835" s="10">
        <v>1</v>
      </c>
      <c r="K1835" s="10">
        <v>11</v>
      </c>
      <c r="L1835" s="10">
        <v>5</v>
      </c>
      <c r="M1835" s="10">
        <v>10000</v>
      </c>
      <c r="N1835" s="10">
        <v>10000</v>
      </c>
      <c r="O1835" s="10">
        <v>30</v>
      </c>
      <c r="P1835" s="10" t="b">
        <v>1</v>
      </c>
      <c r="Q1835" s="10">
        <v>0</v>
      </c>
      <c r="R1835" s="10" t="b">
        <v>0</v>
      </c>
      <c r="S1835" s="10">
        <v>101.000000000008</v>
      </c>
      <c r="T1835" s="10" t="s">
        <v>59</v>
      </c>
      <c r="U1835" s="22">
        <v>1930</v>
      </c>
      <c r="V1835" s="10">
        <v>3259</v>
      </c>
      <c r="W1835" s="22">
        <v>1.07</v>
      </c>
    </row>
    <row r="1836" spans="1:23" s="5" customFormat="1" x14ac:dyDescent="0.3">
      <c r="A1836" s="20">
        <v>1834</v>
      </c>
      <c r="C1836" s="11" t="s">
        <v>144</v>
      </c>
      <c r="E1836" s="10">
        <f t="shared" si="356"/>
        <v>13068074064.14994</v>
      </c>
      <c r="F1836" s="10">
        <v>5</v>
      </c>
      <c r="G1836" s="22">
        <f t="shared" si="351"/>
        <v>1.0664415371873394E+29</v>
      </c>
      <c r="H1836" s="22">
        <f t="shared" si="354"/>
        <v>19445641.315875474</v>
      </c>
      <c r="I1836" s="22">
        <f t="shared" si="355"/>
        <v>1.4093692722365029E+20</v>
      </c>
      <c r="J1836" s="10">
        <v>1</v>
      </c>
      <c r="K1836" s="10">
        <v>11</v>
      </c>
      <c r="L1836" s="10">
        <v>5</v>
      </c>
      <c r="M1836" s="10">
        <v>10000</v>
      </c>
      <c r="N1836" s="10">
        <v>10000</v>
      </c>
      <c r="O1836" s="10">
        <v>30</v>
      </c>
      <c r="P1836" s="10" t="b">
        <v>1</v>
      </c>
      <c r="Q1836" s="10">
        <v>0</v>
      </c>
      <c r="R1836" s="10" t="b">
        <v>0</v>
      </c>
      <c r="S1836" s="10">
        <v>101.000000000008</v>
      </c>
      <c r="T1836" s="10" t="s">
        <v>59</v>
      </c>
      <c r="U1836" s="22">
        <v>1931</v>
      </c>
      <c r="V1836" s="10">
        <v>3261</v>
      </c>
      <c r="W1836" s="22">
        <v>1.07</v>
      </c>
    </row>
    <row r="1837" spans="1:23" s="5" customFormat="1" x14ac:dyDescent="0.3">
      <c r="A1837" s="20">
        <v>1835</v>
      </c>
      <c r="C1837" s="11" t="s">
        <v>144</v>
      </c>
      <c r="E1837" s="10">
        <f t="shared" si="356"/>
        <v>13090174892.346586</v>
      </c>
      <c r="F1837" s="10">
        <v>5</v>
      </c>
      <c r="G1837" s="22">
        <f t="shared" si="351"/>
        <v>1.0716249836069294E+29</v>
      </c>
      <c r="H1837" s="22">
        <f t="shared" si="354"/>
        <v>19468224.300641779</v>
      </c>
      <c r="I1837" s="22">
        <f t="shared" si="355"/>
        <v>1.4140495712714886E+20</v>
      </c>
      <c r="J1837" s="10">
        <v>1</v>
      </c>
      <c r="K1837" s="10">
        <v>11</v>
      </c>
      <c r="L1837" s="10">
        <v>5</v>
      </c>
      <c r="M1837" s="10">
        <v>10000</v>
      </c>
      <c r="N1837" s="10">
        <v>10000</v>
      </c>
      <c r="O1837" s="10">
        <v>30</v>
      </c>
      <c r="P1837" s="10" t="b">
        <v>1</v>
      </c>
      <c r="Q1837" s="10">
        <v>0</v>
      </c>
      <c r="R1837" s="10" t="b">
        <v>0</v>
      </c>
      <c r="S1837" s="10">
        <v>101.000000000008</v>
      </c>
      <c r="T1837" s="10" t="s">
        <v>59</v>
      </c>
      <c r="U1837" s="22">
        <v>1932</v>
      </c>
      <c r="V1837" s="10">
        <v>3263</v>
      </c>
      <c r="W1837" s="22">
        <v>1.07</v>
      </c>
    </row>
    <row r="1838" spans="1:23" s="5" customFormat="1" x14ac:dyDescent="0.3">
      <c r="A1838" s="20">
        <v>1836</v>
      </c>
      <c r="C1838" s="11" t="s">
        <v>144</v>
      </c>
      <c r="E1838" s="10">
        <f t="shared" si="356"/>
        <v>13112301026.316463</v>
      </c>
      <c r="F1838" s="10">
        <v>5</v>
      </c>
      <c r="G1838" s="22">
        <f t="shared" si="351"/>
        <v>1.0768307795988409E+29</v>
      </c>
      <c r="H1838" s="22">
        <f t="shared" si="354"/>
        <v>19490821.257378858</v>
      </c>
      <c r="I1838" s="22">
        <f t="shared" si="355"/>
        <v>1.4187428502758062E+20</v>
      </c>
      <c r="J1838" s="10">
        <v>1</v>
      </c>
      <c r="K1838" s="10">
        <v>11</v>
      </c>
      <c r="L1838" s="10">
        <v>5</v>
      </c>
      <c r="M1838" s="10">
        <v>10000</v>
      </c>
      <c r="N1838" s="10">
        <v>10000</v>
      </c>
      <c r="O1838" s="10">
        <v>30</v>
      </c>
      <c r="P1838" s="10" t="b">
        <v>1</v>
      </c>
      <c r="Q1838" s="10">
        <v>0</v>
      </c>
      <c r="R1838" s="10" t="b">
        <v>0</v>
      </c>
      <c r="S1838" s="10">
        <v>101.000000000008</v>
      </c>
      <c r="T1838" s="10" t="s">
        <v>59</v>
      </c>
      <c r="U1838" s="22">
        <v>1933</v>
      </c>
      <c r="V1838" s="10">
        <v>3265</v>
      </c>
      <c r="W1838" s="22">
        <v>1.07</v>
      </c>
    </row>
    <row r="1839" spans="1:23" s="5" customFormat="1" x14ac:dyDescent="0.3">
      <c r="A1839" s="20">
        <v>1837</v>
      </c>
      <c r="C1839" s="11" t="s">
        <v>144</v>
      </c>
      <c r="E1839" s="10">
        <f t="shared" si="356"/>
        <v>13134452481.228123</v>
      </c>
      <c r="F1839" s="10">
        <v>5</v>
      </c>
      <c r="G1839" s="22">
        <f t="shared" si="351"/>
        <v>1.0820590092763914E+29</v>
      </c>
      <c r="H1839" s="22">
        <f t="shared" si="354"/>
        <v>19513432.18715243</v>
      </c>
      <c r="I1839" s="22">
        <f t="shared" si="355"/>
        <v>1.4234491381479452E+20</v>
      </c>
      <c r="J1839" s="10">
        <v>1</v>
      </c>
      <c r="K1839" s="10">
        <v>11</v>
      </c>
      <c r="L1839" s="10">
        <v>5</v>
      </c>
      <c r="M1839" s="10">
        <v>10000</v>
      </c>
      <c r="N1839" s="10">
        <v>10000</v>
      </c>
      <c r="O1839" s="10">
        <v>30</v>
      </c>
      <c r="P1839" s="10" t="b">
        <v>1</v>
      </c>
      <c r="Q1839" s="10">
        <v>0</v>
      </c>
      <c r="R1839" s="10" t="b">
        <v>0</v>
      </c>
      <c r="S1839" s="10">
        <v>101.000000000008</v>
      </c>
      <c r="T1839" s="10" t="s">
        <v>59</v>
      </c>
      <c r="U1839" s="22">
        <v>1934</v>
      </c>
      <c r="V1839" s="10">
        <v>3267</v>
      </c>
      <c r="W1839" s="22">
        <v>1.07</v>
      </c>
    </row>
    <row r="1840" spans="1:23" s="5" customFormat="1" x14ac:dyDescent="0.3">
      <c r="A1840" s="20">
        <v>1838</v>
      </c>
      <c r="C1840" s="11" t="s">
        <v>144</v>
      </c>
      <c r="E1840" s="10">
        <f t="shared" si="356"/>
        <v>13156629272.251205</v>
      </c>
      <c r="F1840" s="10">
        <v>5</v>
      </c>
      <c r="G1840" s="22">
        <f t="shared" si="351"/>
        <v>1.0873097570234548E+29</v>
      </c>
      <c r="H1840" s="22">
        <f t="shared" si="354"/>
        <v>19536057.091027856</v>
      </c>
      <c r="I1840" s="22">
        <f t="shared" si="355"/>
        <v>1.4281684638349669E+20</v>
      </c>
      <c r="J1840" s="10">
        <v>1</v>
      </c>
      <c r="K1840" s="10">
        <v>11</v>
      </c>
      <c r="L1840" s="10">
        <v>5</v>
      </c>
      <c r="M1840" s="10">
        <v>10000</v>
      </c>
      <c r="N1840" s="10">
        <v>10000</v>
      </c>
      <c r="O1840" s="10">
        <v>30</v>
      </c>
      <c r="P1840" s="10" t="b">
        <v>1</v>
      </c>
      <c r="Q1840" s="10">
        <v>0</v>
      </c>
      <c r="R1840" s="10" t="b">
        <v>0</v>
      </c>
      <c r="S1840" s="10">
        <v>101.000000000008</v>
      </c>
      <c r="T1840" s="10" t="s">
        <v>59</v>
      </c>
      <c r="U1840" s="22">
        <v>1935</v>
      </c>
      <c r="V1840" s="10">
        <v>3269</v>
      </c>
      <c r="W1840" s="22">
        <v>1.07</v>
      </c>
    </row>
    <row r="1841" spans="1:23" s="5" customFormat="1" x14ac:dyDescent="0.3">
      <c r="A1841" s="20">
        <v>1839</v>
      </c>
      <c r="C1841" s="11" t="s">
        <v>144</v>
      </c>
      <c r="E1841" s="10">
        <f t="shared" si="356"/>
        <v>13178831414.556026</v>
      </c>
      <c r="F1841" s="10">
        <v>5</v>
      </c>
      <c r="G1841" s="22">
        <f t="shared" si="351"/>
        <v>1.0925831074951132E+29</v>
      </c>
      <c r="H1841" s="22">
        <f t="shared" si="354"/>
        <v>19558695.970069613</v>
      </c>
      <c r="I1841" s="22">
        <f t="shared" si="355"/>
        <v>1.432900856332498E+20</v>
      </c>
      <c r="J1841" s="10">
        <v>1</v>
      </c>
      <c r="K1841" s="10">
        <v>11</v>
      </c>
      <c r="L1841" s="10">
        <v>5</v>
      </c>
      <c r="M1841" s="10">
        <v>10000</v>
      </c>
      <c r="N1841" s="10">
        <v>10000</v>
      </c>
      <c r="O1841" s="10">
        <v>30</v>
      </c>
      <c r="P1841" s="10" t="b">
        <v>1</v>
      </c>
      <c r="Q1841" s="10">
        <v>0</v>
      </c>
      <c r="R1841" s="10" t="b">
        <v>0</v>
      </c>
      <c r="S1841" s="10">
        <v>101.000000000008</v>
      </c>
      <c r="T1841" s="10" t="s">
        <v>59</v>
      </c>
      <c r="U1841" s="22">
        <v>1936</v>
      </c>
      <c r="V1841" s="10">
        <v>3271</v>
      </c>
      <c r="W1841" s="22">
        <v>1.07</v>
      </c>
    </row>
    <row r="1842" spans="1:23" s="5" customFormat="1" x14ac:dyDescent="0.3">
      <c r="A1842" s="20">
        <v>1840</v>
      </c>
      <c r="C1842" s="11" t="s">
        <v>144</v>
      </c>
      <c r="E1842" s="10">
        <f t="shared" si="356"/>
        <v>13201058923.313808</v>
      </c>
      <c r="F1842" s="10">
        <v>5</v>
      </c>
      <c r="G1842" s="22">
        <f t="shared" si="351"/>
        <v>1.0978791456183985E+29</v>
      </c>
      <c r="H1842" s="22">
        <f t="shared" si="354"/>
        <v>19581348.825342208</v>
      </c>
      <c r="I1842" s="22">
        <f t="shared" si="355"/>
        <v>1.4376463446848882E+20</v>
      </c>
      <c r="J1842" s="10">
        <v>1</v>
      </c>
      <c r="K1842" s="10">
        <v>11</v>
      </c>
      <c r="L1842" s="10">
        <v>5</v>
      </c>
      <c r="M1842" s="10">
        <v>10000</v>
      </c>
      <c r="N1842" s="10">
        <v>10000</v>
      </c>
      <c r="O1842" s="10">
        <v>30</v>
      </c>
      <c r="P1842" s="10" t="b">
        <v>1</v>
      </c>
      <c r="Q1842" s="10">
        <v>0</v>
      </c>
      <c r="R1842" s="10" t="b">
        <v>0</v>
      </c>
      <c r="S1842" s="10">
        <v>101.000000000008</v>
      </c>
      <c r="T1842" s="10" t="s">
        <v>59</v>
      </c>
      <c r="U1842" s="22">
        <v>1937</v>
      </c>
      <c r="V1842" s="10">
        <v>3273</v>
      </c>
      <c r="W1842" s="22">
        <v>1.07</v>
      </c>
    </row>
    <row r="1843" spans="1:23" s="5" customFormat="1" x14ac:dyDescent="0.3">
      <c r="A1843" s="20">
        <v>1841</v>
      </c>
      <c r="C1843" s="11" t="s">
        <v>144</v>
      </c>
      <c r="E1843" s="10">
        <f t="shared" si="356"/>
        <v>13223311813.696583</v>
      </c>
      <c r="F1843" s="10">
        <v>5</v>
      </c>
      <c r="G1843" s="22">
        <f t="shared" si="351"/>
        <v>1.1031979565930229E+29</v>
      </c>
      <c r="H1843" s="22">
        <f t="shared" si="354"/>
        <v>19604015.657909166</v>
      </c>
      <c r="I1843" s="22">
        <f t="shared" si="355"/>
        <v>1.4424049579851424E+20</v>
      </c>
      <c r="J1843" s="10">
        <v>1</v>
      </c>
      <c r="K1843" s="10">
        <v>11</v>
      </c>
      <c r="L1843" s="10">
        <v>5</v>
      </c>
      <c r="M1843" s="10">
        <v>10000</v>
      </c>
      <c r="N1843" s="10">
        <v>10000</v>
      </c>
      <c r="O1843" s="10">
        <v>30</v>
      </c>
      <c r="P1843" s="10" t="b">
        <v>1</v>
      </c>
      <c r="Q1843" s="10">
        <v>0</v>
      </c>
      <c r="R1843" s="10" t="b">
        <v>0</v>
      </c>
      <c r="S1843" s="10">
        <v>101.000000000008</v>
      </c>
      <c r="T1843" s="10" t="s">
        <v>59</v>
      </c>
      <c r="U1843" s="22">
        <v>1938</v>
      </c>
      <c r="V1843" s="10">
        <v>3275</v>
      </c>
      <c r="W1843" s="22">
        <v>1.07</v>
      </c>
    </row>
    <row r="1844" spans="1:23" s="5" customFormat="1" x14ac:dyDescent="0.3">
      <c r="A1844" s="20">
        <v>1842</v>
      </c>
      <c r="C1844" s="11" t="s">
        <v>144</v>
      </c>
      <c r="E1844" s="10">
        <f t="shared" si="356"/>
        <v>13245590100.87705</v>
      </c>
      <c r="F1844" s="10">
        <v>5</v>
      </c>
      <c r="G1844" s="22">
        <f t="shared" si="351"/>
        <v>1.1085396258920622E+29</v>
      </c>
      <c r="H1844" s="22">
        <f t="shared" si="354"/>
        <v>19626696.468833882</v>
      </c>
      <c r="I1844" s="22">
        <f t="shared" si="355"/>
        <v>1.4471767253750578E+20</v>
      </c>
      <c r="J1844" s="10">
        <v>1</v>
      </c>
      <c r="K1844" s="10">
        <v>11</v>
      </c>
      <c r="L1844" s="10">
        <v>5</v>
      </c>
      <c r="M1844" s="10">
        <v>10000</v>
      </c>
      <c r="N1844" s="10">
        <v>10000</v>
      </c>
      <c r="O1844" s="10">
        <v>30</v>
      </c>
      <c r="P1844" s="10" t="b">
        <v>1</v>
      </c>
      <c r="Q1844" s="10">
        <v>0</v>
      </c>
      <c r="R1844" s="10" t="b">
        <v>0</v>
      </c>
      <c r="S1844" s="10">
        <v>101.000000000008</v>
      </c>
      <c r="T1844" s="10" t="s">
        <v>59</v>
      </c>
      <c r="U1844" s="22">
        <v>1939</v>
      </c>
      <c r="V1844" s="10">
        <v>3277</v>
      </c>
      <c r="W1844" s="22">
        <v>1.07</v>
      </c>
    </row>
    <row r="1845" spans="1:23" s="5" customFormat="1" x14ac:dyDescent="0.3">
      <c r="A1845" s="20">
        <v>1843</v>
      </c>
      <c r="C1845" s="11" t="s">
        <v>144</v>
      </c>
      <c r="E1845" s="10">
        <f t="shared" si="356"/>
        <v>13267893800.028963</v>
      </c>
      <c r="F1845" s="10">
        <v>5</v>
      </c>
      <c r="G1845" s="22">
        <f t="shared" si="351"/>
        <v>1.1139042392627829E+29</v>
      </c>
      <c r="H1845" s="22">
        <f t="shared" si="354"/>
        <v>19649391.259178955</v>
      </c>
      <c r="I1845" s="22">
        <f t="shared" si="355"/>
        <v>1.4519616760452705E+20</v>
      </c>
      <c r="J1845" s="10">
        <v>1</v>
      </c>
      <c r="K1845" s="10">
        <v>11</v>
      </c>
      <c r="L1845" s="10">
        <v>5</v>
      </c>
      <c r="M1845" s="10">
        <v>10000</v>
      </c>
      <c r="N1845" s="10">
        <v>10000</v>
      </c>
      <c r="O1845" s="10">
        <v>30</v>
      </c>
      <c r="P1845" s="10" t="b">
        <v>1</v>
      </c>
      <c r="Q1845" s="10">
        <v>0</v>
      </c>
      <c r="R1845" s="10" t="b">
        <v>0</v>
      </c>
      <c r="S1845" s="10">
        <v>101.000000000008</v>
      </c>
      <c r="T1845" s="10" t="s">
        <v>59</v>
      </c>
      <c r="U1845" s="22">
        <v>1940</v>
      </c>
      <c r="V1845" s="10">
        <v>3279</v>
      </c>
      <c r="W1845" s="22">
        <v>1.07</v>
      </c>
    </row>
    <row r="1846" spans="1:23" s="5" customFormat="1" x14ac:dyDescent="0.3">
      <c r="A1846" s="20">
        <v>1844</v>
      </c>
      <c r="C1846" s="11" t="s">
        <v>144</v>
      </c>
      <c r="E1846" s="10">
        <f t="shared" si="356"/>
        <v>13290222926.326786</v>
      </c>
      <c r="F1846" s="10">
        <v>5</v>
      </c>
      <c r="G1846" s="22">
        <f t="shared" si="351"/>
        <v>1.1192918827272668E+29</v>
      </c>
      <c r="H1846" s="22">
        <f t="shared" si="354"/>
        <v>19672100.030006826</v>
      </c>
      <c r="I1846" s="22">
        <f t="shared" si="355"/>
        <v>1.4567598392352996E+20</v>
      </c>
      <c r="J1846" s="10">
        <v>1</v>
      </c>
      <c r="K1846" s="10">
        <v>11</v>
      </c>
      <c r="L1846" s="10">
        <v>5</v>
      </c>
      <c r="M1846" s="10">
        <v>10000</v>
      </c>
      <c r="N1846" s="10">
        <v>10000</v>
      </c>
      <c r="O1846" s="10">
        <v>30</v>
      </c>
      <c r="P1846" s="10" t="b">
        <v>1</v>
      </c>
      <c r="Q1846" s="10">
        <v>0</v>
      </c>
      <c r="R1846" s="10" t="b">
        <v>0</v>
      </c>
      <c r="S1846" s="10">
        <v>101.000000000008</v>
      </c>
      <c r="T1846" s="10" t="s">
        <v>59</v>
      </c>
      <c r="U1846" s="22">
        <v>1941</v>
      </c>
      <c r="V1846" s="10">
        <v>3281</v>
      </c>
      <c r="W1846" s="22">
        <v>1.07</v>
      </c>
    </row>
    <row r="1847" spans="1:23" s="5" customFormat="1" x14ac:dyDescent="0.3">
      <c r="A1847" s="20">
        <v>1845</v>
      </c>
      <c r="C1847" s="11" t="s">
        <v>144</v>
      </c>
      <c r="E1847" s="10">
        <f t="shared" si="356"/>
        <v>13312577494.945797</v>
      </c>
      <c r="F1847" s="10">
        <v>5</v>
      </c>
      <c r="G1847" s="22">
        <f t="shared" si="351"/>
        <v>1.124702642583209E+29</v>
      </c>
      <c r="H1847" s="22">
        <f t="shared" si="354"/>
        <v>19694822.782379042</v>
      </c>
      <c r="I1847" s="22">
        <f t="shared" si="355"/>
        <v>1.4615712442335823E+20</v>
      </c>
      <c r="J1847" s="10">
        <v>1</v>
      </c>
      <c r="K1847" s="10">
        <v>11</v>
      </c>
      <c r="L1847" s="10">
        <v>5</v>
      </c>
      <c r="M1847" s="10">
        <v>10000</v>
      </c>
      <c r="N1847" s="10">
        <v>10000</v>
      </c>
      <c r="O1847" s="10">
        <v>30</v>
      </c>
      <c r="P1847" s="10" t="b">
        <v>1</v>
      </c>
      <c r="Q1847" s="10">
        <v>0</v>
      </c>
      <c r="R1847" s="10" t="b">
        <v>0</v>
      </c>
      <c r="S1847" s="10">
        <v>101.000000000008</v>
      </c>
      <c r="T1847" s="10" t="s">
        <v>59</v>
      </c>
      <c r="U1847" s="22">
        <v>1942</v>
      </c>
      <c r="V1847" s="10">
        <v>3283</v>
      </c>
      <c r="W1847" s="22">
        <v>1.07</v>
      </c>
    </row>
    <row r="1848" spans="1:23" s="5" customFormat="1" x14ac:dyDescent="0.3">
      <c r="A1848" s="20">
        <v>1846</v>
      </c>
      <c r="C1848" s="11" t="s">
        <v>144</v>
      </c>
      <c r="E1848" s="10">
        <f t="shared" si="356"/>
        <v>13334957521.062136</v>
      </c>
      <c r="F1848" s="10">
        <v>5</v>
      </c>
      <c r="G1848" s="22">
        <f t="shared" si="351"/>
        <v>1.1301366054045927E+29</v>
      </c>
      <c r="H1848" s="22">
        <f t="shared" si="354"/>
        <v>19717559.517356977</v>
      </c>
      <c r="I1848" s="22">
        <f t="shared" si="355"/>
        <v>1.4663959203775503E+20</v>
      </c>
      <c r="J1848" s="10">
        <v>1</v>
      </c>
      <c r="K1848" s="10">
        <v>11</v>
      </c>
      <c r="L1848" s="10">
        <v>5</v>
      </c>
      <c r="M1848" s="10">
        <v>10000</v>
      </c>
      <c r="N1848" s="10">
        <v>10000</v>
      </c>
      <c r="O1848" s="10">
        <v>30</v>
      </c>
      <c r="P1848" s="10" t="b">
        <v>1</v>
      </c>
      <c r="Q1848" s="10">
        <v>0</v>
      </c>
      <c r="R1848" s="10" t="b">
        <v>0</v>
      </c>
      <c r="S1848" s="10">
        <v>101.000000000008</v>
      </c>
      <c r="T1848" s="10" t="s">
        <v>59</v>
      </c>
      <c r="U1848" s="22">
        <v>1943</v>
      </c>
      <c r="V1848" s="10">
        <v>3285</v>
      </c>
      <c r="W1848" s="22">
        <v>1.07</v>
      </c>
    </row>
    <row r="1849" spans="1:23" s="5" customFormat="1" x14ac:dyDescent="0.3">
      <c r="A1849" s="20">
        <v>1847</v>
      </c>
      <c r="C1849" s="11" t="s">
        <v>144</v>
      </c>
      <c r="E1849" s="10">
        <f t="shared" si="356"/>
        <v>13357363019.852705</v>
      </c>
      <c r="F1849" s="10">
        <v>5</v>
      </c>
      <c r="G1849" s="22">
        <f t="shared" si="351"/>
        <v>1.1355938580425075E+29</v>
      </c>
      <c r="H1849" s="22">
        <f t="shared" si="354"/>
        <v>19740310.236001357</v>
      </c>
      <c r="I1849" s="22">
        <f t="shared" si="355"/>
        <v>1.4712338970537065E+20</v>
      </c>
      <c r="J1849" s="10">
        <v>1</v>
      </c>
      <c r="K1849" s="10">
        <v>11</v>
      </c>
      <c r="L1849" s="10">
        <v>5</v>
      </c>
      <c r="M1849" s="10">
        <v>10000</v>
      </c>
      <c r="N1849" s="10">
        <v>10000</v>
      </c>
      <c r="O1849" s="10">
        <v>30</v>
      </c>
      <c r="P1849" s="10" t="b">
        <v>1</v>
      </c>
      <c r="Q1849" s="10">
        <v>0</v>
      </c>
      <c r="R1849" s="10" t="b">
        <v>0</v>
      </c>
      <c r="S1849" s="10">
        <v>101.000000000008</v>
      </c>
      <c r="T1849" s="10" t="s">
        <v>59</v>
      </c>
      <c r="U1849" s="22">
        <v>1944</v>
      </c>
      <c r="V1849" s="10">
        <v>3287</v>
      </c>
      <c r="W1849" s="22">
        <v>1.07</v>
      </c>
    </row>
    <row r="1850" spans="1:23" s="5" customFormat="1" x14ac:dyDescent="0.3">
      <c r="A1850" s="20">
        <v>1848</v>
      </c>
      <c r="C1850" s="11" t="s">
        <v>144</v>
      </c>
      <c r="E1850" s="10">
        <f t="shared" si="356"/>
        <v>13379794006.495363</v>
      </c>
      <c r="F1850" s="10">
        <v>5</v>
      </c>
      <c r="G1850" s="22">
        <f t="shared" si="351"/>
        <v>1.141074487625794E+29</v>
      </c>
      <c r="H1850" s="22">
        <f t="shared" si="354"/>
        <v>19763074.93937251</v>
      </c>
      <c r="I1850" s="22">
        <f t="shared" si="355"/>
        <v>1.4760852036976499E+20</v>
      </c>
      <c r="J1850" s="10">
        <v>1</v>
      </c>
      <c r="K1850" s="10">
        <v>11</v>
      </c>
      <c r="L1850" s="10">
        <v>5</v>
      </c>
      <c r="M1850" s="10">
        <v>10000</v>
      </c>
      <c r="N1850" s="10">
        <v>10000</v>
      </c>
      <c r="O1850" s="10">
        <v>30</v>
      </c>
      <c r="P1850" s="10" t="b">
        <v>1</v>
      </c>
      <c r="Q1850" s="10">
        <v>0</v>
      </c>
      <c r="R1850" s="10" t="b">
        <v>0</v>
      </c>
      <c r="S1850" s="10">
        <v>101.000000000008</v>
      </c>
      <c r="T1850" s="10" t="s">
        <v>59</v>
      </c>
      <c r="U1850" s="22">
        <v>1945</v>
      </c>
      <c r="V1850" s="10">
        <v>3289</v>
      </c>
      <c r="W1850" s="22">
        <v>1.07</v>
      </c>
    </row>
    <row r="1851" spans="1:23" s="5" customFormat="1" x14ac:dyDescent="0.3">
      <c r="A1851" s="20">
        <v>1849</v>
      </c>
      <c r="C1851" s="11" t="s">
        <v>144</v>
      </c>
      <c r="E1851" s="10">
        <f t="shared" si="356"/>
        <v>13402250496.168594</v>
      </c>
      <c r="F1851" s="10">
        <v>5</v>
      </c>
      <c r="G1851" s="22">
        <f t="shared" si="351"/>
        <v>1.1465785815618504E+29</v>
      </c>
      <c r="H1851" s="22">
        <f t="shared" si="354"/>
        <v>19785853.62853016</v>
      </c>
      <c r="I1851" s="22">
        <f t="shared" si="355"/>
        <v>1.4809498697940989E+20</v>
      </c>
      <c r="J1851" s="10">
        <v>1</v>
      </c>
      <c r="K1851" s="10">
        <v>11</v>
      </c>
      <c r="L1851" s="10">
        <v>5</v>
      </c>
      <c r="M1851" s="10">
        <v>10000</v>
      </c>
      <c r="N1851" s="10">
        <v>10000</v>
      </c>
      <c r="O1851" s="10">
        <v>30</v>
      </c>
      <c r="P1851" s="10" t="b">
        <v>1</v>
      </c>
      <c r="Q1851" s="10">
        <v>0</v>
      </c>
      <c r="R1851" s="10" t="b">
        <v>0</v>
      </c>
      <c r="S1851" s="10">
        <v>101.000000000008</v>
      </c>
      <c r="T1851" s="10" t="s">
        <v>59</v>
      </c>
      <c r="U1851" s="22">
        <v>1946</v>
      </c>
      <c r="V1851" s="10">
        <v>3291</v>
      </c>
      <c r="W1851" s="22">
        <v>1.07</v>
      </c>
    </row>
    <row r="1852" spans="1:23" s="5" customFormat="1" x14ac:dyDescent="0.3">
      <c r="A1852" s="20">
        <v>1850</v>
      </c>
      <c r="C1852" s="11" t="s">
        <v>144</v>
      </c>
      <c r="E1852" s="10">
        <f t="shared" si="356"/>
        <v>13424732504.051838</v>
      </c>
      <c r="F1852" s="10">
        <v>5</v>
      </c>
      <c r="G1852" s="22">
        <f t="shared" si="351"/>
        <v>1.1521062275373115E+29</v>
      </c>
      <c r="H1852" s="22">
        <f t="shared" si="354"/>
        <v>19808646.304533608</v>
      </c>
      <c r="I1852" s="22">
        <f t="shared" si="355"/>
        <v>1.4858279248770531E+20</v>
      </c>
      <c r="J1852" s="10">
        <v>1</v>
      </c>
      <c r="K1852" s="10">
        <v>11</v>
      </c>
      <c r="L1852" s="10">
        <v>5</v>
      </c>
      <c r="M1852" s="10">
        <v>10000</v>
      </c>
      <c r="N1852" s="10">
        <v>10000</v>
      </c>
      <c r="O1852" s="10">
        <v>30</v>
      </c>
      <c r="P1852" s="10" t="b">
        <v>1</v>
      </c>
      <c r="Q1852" s="10">
        <v>0</v>
      </c>
      <c r="R1852" s="10" t="b">
        <v>0</v>
      </c>
      <c r="S1852" s="10">
        <v>101.000000000008</v>
      </c>
      <c r="T1852" s="10" t="s">
        <v>59</v>
      </c>
      <c r="U1852" s="22">
        <v>1947</v>
      </c>
      <c r="V1852" s="10">
        <v>3293</v>
      </c>
      <c r="W1852" s="22">
        <v>1.07</v>
      </c>
    </row>
    <row r="1853" spans="1:23" s="15" customFormat="1" x14ac:dyDescent="0.3">
      <c r="A1853" s="19">
        <v>1851</v>
      </c>
      <c r="C1853" s="17" t="s">
        <v>144</v>
      </c>
      <c r="E1853" s="16">
        <f t="shared" si="356"/>
        <v>13447240045.325348</v>
      </c>
      <c r="F1853" s="16">
        <v>5</v>
      </c>
      <c r="G1853" s="22">
        <f>A1853^8.9+A1853^4+100*A1853+100</f>
        <v>1.2020350375651263E+29</v>
      </c>
      <c r="H1853" s="18">
        <f t="shared" si="354"/>
        <v>19831452.968441602</v>
      </c>
      <c r="I1853" s="18">
        <f t="shared" si="355"/>
        <v>1.4907193985297229E+20</v>
      </c>
      <c r="J1853" s="16">
        <v>1</v>
      </c>
      <c r="K1853" s="16">
        <v>11</v>
      </c>
      <c r="L1853" s="16">
        <v>5</v>
      </c>
      <c r="M1853" s="16">
        <v>10000</v>
      </c>
      <c r="N1853" s="16">
        <v>10000</v>
      </c>
      <c r="O1853" s="16">
        <v>30</v>
      </c>
      <c r="P1853" s="16" t="b">
        <v>1</v>
      </c>
      <c r="Q1853" s="16">
        <v>0</v>
      </c>
      <c r="R1853" s="16" t="b">
        <v>0</v>
      </c>
      <c r="S1853" s="16">
        <v>101.000000000008</v>
      </c>
      <c r="T1853" s="16" t="s">
        <v>59</v>
      </c>
      <c r="U1853" s="18">
        <v>1948</v>
      </c>
      <c r="V1853" s="16">
        <v>3295</v>
      </c>
      <c r="W1853" s="18">
        <v>1.07</v>
      </c>
    </row>
    <row r="1854" spans="1:23" s="15" customFormat="1" x14ac:dyDescent="0.3">
      <c r="A1854" s="19">
        <v>1852</v>
      </c>
      <c r="C1854" s="17" t="s">
        <v>144</v>
      </c>
      <c r="E1854" s="16">
        <f t="shared" si="356"/>
        <v>13469773135.170155</v>
      </c>
      <c r="F1854" s="16">
        <v>5</v>
      </c>
      <c r="G1854" s="22">
        <f t="shared" ref="G1854:G1902" si="357">A1854^8.9+A1854^4+100*A1854+100</f>
        <v>1.2078270255707891E+29</v>
      </c>
      <c r="H1854" s="18">
        <f t="shared" si="354"/>
        <v>19854273.621312503</v>
      </c>
      <c r="I1854" s="18">
        <f t="shared" si="355"/>
        <v>1.4956243203846799E+20</v>
      </c>
      <c r="J1854" s="16">
        <v>1</v>
      </c>
      <c r="K1854" s="16">
        <v>11</v>
      </c>
      <c r="L1854" s="16">
        <v>5</v>
      </c>
      <c r="M1854" s="16">
        <v>10000</v>
      </c>
      <c r="N1854" s="16">
        <v>10000</v>
      </c>
      <c r="O1854" s="16">
        <v>30</v>
      </c>
      <c r="P1854" s="16" t="b">
        <v>1</v>
      </c>
      <c r="Q1854" s="16">
        <v>0</v>
      </c>
      <c r="R1854" s="16" t="b">
        <v>0</v>
      </c>
      <c r="S1854" s="16">
        <v>101.000000000008</v>
      </c>
      <c r="T1854" s="16" t="s">
        <v>59</v>
      </c>
      <c r="U1854" s="18">
        <v>1949</v>
      </c>
      <c r="V1854" s="16">
        <v>3297</v>
      </c>
      <c r="W1854" s="18">
        <v>1.07</v>
      </c>
    </row>
    <row r="1855" spans="1:23" s="15" customFormat="1" x14ac:dyDescent="0.3">
      <c r="A1855" s="19">
        <v>1853</v>
      </c>
      <c r="C1855" s="17" t="s">
        <v>144</v>
      </c>
      <c r="E1855" s="16">
        <f t="shared" si="356"/>
        <v>13492331788.768099</v>
      </c>
      <c r="F1855" s="16">
        <v>5</v>
      </c>
      <c r="G1855" s="22">
        <f t="shared" si="357"/>
        <v>1.2136437729872411E+29</v>
      </c>
      <c r="H1855" s="18">
        <f t="shared" si="354"/>
        <v>19877108.264204111</v>
      </c>
      <c r="I1855" s="18">
        <f t="shared" si="355"/>
        <v>1.5005427201238611E+20</v>
      </c>
      <c r="J1855" s="16">
        <v>1</v>
      </c>
      <c r="K1855" s="16">
        <v>11</v>
      </c>
      <c r="L1855" s="16">
        <v>5</v>
      </c>
      <c r="M1855" s="16">
        <v>10000</v>
      </c>
      <c r="N1855" s="16">
        <v>10000</v>
      </c>
      <c r="O1855" s="16">
        <v>30</v>
      </c>
      <c r="P1855" s="16" t="b">
        <v>1</v>
      </c>
      <c r="Q1855" s="16">
        <v>0</v>
      </c>
      <c r="R1855" s="16" t="b">
        <v>0</v>
      </c>
      <c r="S1855" s="16">
        <v>101.000000000008</v>
      </c>
      <c r="T1855" s="16" t="s">
        <v>59</v>
      </c>
      <c r="U1855" s="18">
        <v>1950</v>
      </c>
      <c r="V1855" s="16">
        <v>3299</v>
      </c>
      <c r="W1855" s="18">
        <v>1.07</v>
      </c>
    </row>
    <row r="1856" spans="1:23" s="15" customFormat="1" x14ac:dyDescent="0.3">
      <c r="A1856" s="19">
        <v>1854</v>
      </c>
      <c r="C1856" s="17" t="s">
        <v>144</v>
      </c>
      <c r="E1856" s="16">
        <f t="shared" si="356"/>
        <v>13514916021.301893</v>
      </c>
      <c r="F1856" s="16">
        <v>5</v>
      </c>
      <c r="G1856" s="22">
        <f t="shared" si="357"/>
        <v>1.219485372207744E+29</v>
      </c>
      <c r="H1856" s="18">
        <f t="shared" si="354"/>
        <v>19899956.898173675</v>
      </c>
      <c r="I1856" s="18">
        <f t="shared" si="355"/>
        <v>1.5054746274786345E+20</v>
      </c>
      <c r="J1856" s="16">
        <v>1</v>
      </c>
      <c r="K1856" s="16">
        <v>11</v>
      </c>
      <c r="L1856" s="16">
        <v>5</v>
      </c>
      <c r="M1856" s="16">
        <v>10000</v>
      </c>
      <c r="N1856" s="16">
        <v>10000</v>
      </c>
      <c r="O1856" s="16">
        <v>30</v>
      </c>
      <c r="P1856" s="16" t="b">
        <v>1</v>
      </c>
      <c r="Q1856" s="16">
        <v>0</v>
      </c>
      <c r="R1856" s="16" t="b">
        <v>0</v>
      </c>
      <c r="S1856" s="16">
        <v>101.000000000008</v>
      </c>
      <c r="T1856" s="16" t="s">
        <v>59</v>
      </c>
      <c r="U1856" s="18">
        <v>1951</v>
      </c>
      <c r="V1856" s="16">
        <v>3301</v>
      </c>
      <c r="W1856" s="18">
        <v>1.07</v>
      </c>
    </row>
    <row r="1857" spans="1:23" s="15" customFormat="1" x14ac:dyDescent="0.3">
      <c r="A1857" s="19">
        <v>1855</v>
      </c>
      <c r="C1857" s="17" t="s">
        <v>144</v>
      </c>
      <c r="E1857" s="16">
        <f t="shared" si="356"/>
        <v>13537525847.955021</v>
      </c>
      <c r="F1857" s="16">
        <v>5</v>
      </c>
      <c r="G1857" s="22">
        <f t="shared" si="357"/>
        <v>1.2253519159201551E+29</v>
      </c>
      <c r="H1857" s="18">
        <f t="shared" si="354"/>
        <v>19922819.52427806</v>
      </c>
      <c r="I1857" s="18">
        <f t="shared" si="355"/>
        <v>1.5104200722298775E+20</v>
      </c>
      <c r="J1857" s="16">
        <v>1</v>
      </c>
      <c r="K1857" s="16">
        <v>11</v>
      </c>
      <c r="L1857" s="16">
        <v>5</v>
      </c>
      <c r="M1857" s="16">
        <v>10000</v>
      </c>
      <c r="N1857" s="16">
        <v>10000</v>
      </c>
      <c r="O1857" s="16">
        <v>30</v>
      </c>
      <c r="P1857" s="16" t="b">
        <v>1</v>
      </c>
      <c r="Q1857" s="16">
        <v>0</v>
      </c>
      <c r="R1857" s="16" t="b">
        <v>0</v>
      </c>
      <c r="S1857" s="16">
        <v>101.000000000008</v>
      </c>
      <c r="T1857" s="16" t="s">
        <v>59</v>
      </c>
      <c r="U1857" s="18">
        <v>1952</v>
      </c>
      <c r="V1857" s="16">
        <v>3303</v>
      </c>
      <c r="W1857" s="18">
        <v>1.07</v>
      </c>
    </row>
    <row r="1858" spans="1:23" s="15" customFormat="1" x14ac:dyDescent="0.3">
      <c r="A1858" s="19">
        <v>1856</v>
      </c>
      <c r="C1858" s="17" t="s">
        <v>144</v>
      </c>
      <c r="E1858" s="16">
        <f t="shared" si="356"/>
        <v>13560161283.911793</v>
      </c>
      <c r="F1858" s="16">
        <v>5</v>
      </c>
      <c r="G1858" s="22">
        <f t="shared" si="357"/>
        <v>1.2312434971077626E+29</v>
      </c>
      <c r="H1858" s="18">
        <f t="shared" si="354"/>
        <v>19945696.143573634</v>
      </c>
      <c r="I1858" s="18">
        <f t="shared" si="355"/>
        <v>1.5153790842080113E+20</v>
      </c>
      <c r="J1858" s="16">
        <v>1</v>
      </c>
      <c r="K1858" s="16">
        <v>11</v>
      </c>
      <c r="L1858" s="16">
        <v>5</v>
      </c>
      <c r="M1858" s="16">
        <v>10000</v>
      </c>
      <c r="N1858" s="16">
        <v>10000</v>
      </c>
      <c r="O1858" s="16">
        <v>30</v>
      </c>
      <c r="P1858" s="16" t="b">
        <v>1</v>
      </c>
      <c r="Q1858" s="16">
        <v>0</v>
      </c>
      <c r="R1858" s="16" t="b">
        <v>0</v>
      </c>
      <c r="S1858" s="16">
        <v>101.000000000008</v>
      </c>
      <c r="T1858" s="16" t="s">
        <v>59</v>
      </c>
      <c r="U1858" s="18">
        <v>1953</v>
      </c>
      <c r="V1858" s="16">
        <v>3305</v>
      </c>
      <c r="W1858" s="18">
        <v>1.07</v>
      </c>
    </row>
    <row r="1859" spans="1:23" s="15" customFormat="1" x14ac:dyDescent="0.3">
      <c r="A1859" s="19">
        <v>1857</v>
      </c>
      <c r="C1859" s="17" t="s">
        <v>144</v>
      </c>
      <c r="E1859" s="16">
        <f t="shared" si="356"/>
        <v>13582822344.357386</v>
      </c>
      <c r="F1859" s="16">
        <v>5</v>
      </c>
      <c r="G1859" s="22">
        <f t="shared" si="357"/>
        <v>1.2371602090501264E+29</v>
      </c>
      <c r="H1859" s="18">
        <f t="shared" si="354"/>
        <v>19968586.757116225</v>
      </c>
      <c r="I1859" s="18">
        <f t="shared" si="355"/>
        <v>1.5203516932930362E+20</v>
      </c>
      <c r="J1859" s="16">
        <v>1</v>
      </c>
      <c r="K1859" s="16">
        <v>11</v>
      </c>
      <c r="L1859" s="16">
        <v>5</v>
      </c>
      <c r="M1859" s="16">
        <v>10000</v>
      </c>
      <c r="N1859" s="16">
        <v>10000</v>
      </c>
      <c r="O1859" s="16">
        <v>30</v>
      </c>
      <c r="P1859" s="16" t="b">
        <v>1</v>
      </c>
      <c r="Q1859" s="16">
        <v>0</v>
      </c>
      <c r="R1859" s="16" t="b">
        <v>0</v>
      </c>
      <c r="S1859" s="16">
        <v>101.000000000008</v>
      </c>
      <c r="T1859" s="16" t="s">
        <v>59</v>
      </c>
      <c r="U1859" s="18">
        <v>1954</v>
      </c>
      <c r="V1859" s="16">
        <v>3307</v>
      </c>
      <c r="W1859" s="18">
        <v>1.07</v>
      </c>
    </row>
    <row r="1860" spans="1:23" s="15" customFormat="1" x14ac:dyDescent="0.3">
      <c r="A1860" s="19">
        <v>1858</v>
      </c>
      <c r="C1860" s="17" t="s">
        <v>144</v>
      </c>
      <c r="E1860" s="16">
        <f t="shared" si="356"/>
        <v>13605509044.477715</v>
      </c>
      <c r="F1860" s="16">
        <v>5</v>
      </c>
      <c r="G1860" s="22">
        <f t="shared" si="357"/>
        <v>1.2431021453237092E+29</v>
      </c>
      <c r="H1860" s="18">
        <f t="shared" si="354"/>
        <v>19991491.365961071</v>
      </c>
      <c r="I1860" s="18">
        <f t="shared" si="355"/>
        <v>1.5253379294146409E+20</v>
      </c>
      <c r="J1860" s="16">
        <v>1</v>
      </c>
      <c r="K1860" s="16">
        <v>11</v>
      </c>
      <c r="L1860" s="16">
        <v>5</v>
      </c>
      <c r="M1860" s="16">
        <v>10000</v>
      </c>
      <c r="N1860" s="16">
        <v>10000</v>
      </c>
      <c r="O1860" s="16">
        <v>30</v>
      </c>
      <c r="P1860" s="16" t="b">
        <v>1</v>
      </c>
      <c r="Q1860" s="16">
        <v>0</v>
      </c>
      <c r="R1860" s="16" t="b">
        <v>0</v>
      </c>
      <c r="S1860" s="16">
        <v>101.000000000008</v>
      </c>
      <c r="T1860" s="16" t="s">
        <v>59</v>
      </c>
      <c r="U1860" s="18">
        <v>1955</v>
      </c>
      <c r="V1860" s="16">
        <v>3309</v>
      </c>
      <c r="W1860" s="18">
        <v>1.07</v>
      </c>
    </row>
    <row r="1861" spans="1:23" s="15" customFormat="1" x14ac:dyDescent="0.3">
      <c r="A1861" s="19">
        <v>1859</v>
      </c>
      <c r="C1861" s="17" t="s">
        <v>144</v>
      </c>
      <c r="E1861" s="16">
        <f t="shared" si="356"/>
        <v>13628221399.459562</v>
      </c>
      <c r="F1861" s="16">
        <v>5</v>
      </c>
      <c r="G1861" s="22">
        <f t="shared" si="357"/>
        <v>1.24906939980286E+29</v>
      </c>
      <c r="H1861" s="18">
        <f t="shared" si="354"/>
        <v>20014409.971163262</v>
      </c>
      <c r="I1861" s="18">
        <f t="shared" si="355"/>
        <v>1.5303378225522174E+20</v>
      </c>
      <c r="J1861" s="16">
        <v>1</v>
      </c>
      <c r="K1861" s="16">
        <v>11</v>
      </c>
      <c r="L1861" s="16">
        <v>5</v>
      </c>
      <c r="M1861" s="16">
        <v>10000</v>
      </c>
      <c r="N1861" s="16">
        <v>10000</v>
      </c>
      <c r="O1861" s="16">
        <v>30</v>
      </c>
      <c r="P1861" s="16" t="b">
        <v>1</v>
      </c>
      <c r="Q1861" s="16">
        <v>0</v>
      </c>
      <c r="R1861" s="16" t="b">
        <v>0</v>
      </c>
      <c r="S1861" s="16">
        <v>101.000000000008</v>
      </c>
      <c r="T1861" s="16" t="s">
        <v>59</v>
      </c>
      <c r="U1861" s="18">
        <v>1956</v>
      </c>
      <c r="V1861" s="16">
        <v>3311</v>
      </c>
      <c r="W1861" s="18">
        <v>1.07</v>
      </c>
    </row>
    <row r="1862" spans="1:23" s="15" customFormat="1" x14ac:dyDescent="0.3">
      <c r="A1862" s="19">
        <v>1860</v>
      </c>
      <c r="C1862" s="17" t="s">
        <v>144</v>
      </c>
      <c r="E1862" s="16">
        <f t="shared" si="356"/>
        <v>13650959424.490551</v>
      </c>
      <c r="F1862" s="16">
        <v>5</v>
      </c>
      <c r="G1862" s="22">
        <f t="shared" si="357"/>
        <v>1.2550620666604124E+29</v>
      </c>
      <c r="H1862" s="18">
        <f t="shared" si="354"/>
        <v>20037342.573777001</v>
      </c>
      <c r="I1862" s="18">
        <f t="shared" si="355"/>
        <v>1.5353514027349164E+20</v>
      </c>
      <c r="J1862" s="16">
        <v>1</v>
      </c>
      <c r="K1862" s="16">
        <v>11</v>
      </c>
      <c r="L1862" s="16">
        <v>5</v>
      </c>
      <c r="M1862" s="16">
        <v>10000</v>
      </c>
      <c r="N1862" s="16">
        <v>10000</v>
      </c>
      <c r="O1862" s="16">
        <v>30</v>
      </c>
      <c r="P1862" s="16" t="b">
        <v>1</v>
      </c>
      <c r="Q1862" s="16">
        <v>0</v>
      </c>
      <c r="R1862" s="16" t="b">
        <v>0</v>
      </c>
      <c r="S1862" s="16">
        <v>101.000000000008</v>
      </c>
      <c r="T1862" s="16" t="s">
        <v>59</v>
      </c>
      <c r="U1862" s="18">
        <v>1957</v>
      </c>
      <c r="V1862" s="16">
        <v>3313</v>
      </c>
      <c r="W1862" s="18">
        <v>1.07</v>
      </c>
    </row>
    <row r="1863" spans="1:23" s="15" customFormat="1" x14ac:dyDescent="0.3">
      <c r="A1863" s="19">
        <v>1861</v>
      </c>
      <c r="C1863" s="17" t="s">
        <v>144</v>
      </c>
      <c r="E1863" s="16">
        <f t="shared" si="356"/>
        <v>13673723134.759035</v>
      </c>
      <c r="F1863" s="16">
        <v>5</v>
      </c>
      <c r="G1863" s="22">
        <f t="shared" si="357"/>
        <v>1.2610802403686024E+29</v>
      </c>
      <c r="H1863" s="18">
        <f t="shared" si="354"/>
        <v>20060289.17485626</v>
      </c>
      <c r="I1863" s="18">
        <f t="shared" si="355"/>
        <v>1.5403787000417462E+20</v>
      </c>
      <c r="J1863" s="16">
        <v>1</v>
      </c>
      <c r="K1863" s="16">
        <v>11</v>
      </c>
      <c r="L1863" s="16">
        <v>5</v>
      </c>
      <c r="M1863" s="16">
        <v>10000</v>
      </c>
      <c r="N1863" s="16">
        <v>10000</v>
      </c>
      <c r="O1863" s="16">
        <v>30</v>
      </c>
      <c r="P1863" s="16" t="b">
        <v>1</v>
      </c>
      <c r="Q1863" s="16">
        <v>0</v>
      </c>
      <c r="R1863" s="16" t="b">
        <v>0</v>
      </c>
      <c r="S1863" s="16">
        <v>101.000000000008</v>
      </c>
      <c r="T1863" s="16" t="s">
        <v>59</v>
      </c>
      <c r="U1863" s="18">
        <v>1958</v>
      </c>
      <c r="V1863" s="16">
        <v>3315</v>
      </c>
      <c r="W1863" s="18">
        <v>1.07</v>
      </c>
    </row>
    <row r="1864" spans="1:23" s="15" customFormat="1" x14ac:dyDescent="0.3">
      <c r="A1864" s="19">
        <v>1862</v>
      </c>
      <c r="C1864" s="17" t="s">
        <v>144</v>
      </c>
      <c r="E1864" s="16">
        <f t="shared" si="356"/>
        <v>13696512545.4543</v>
      </c>
      <c r="F1864" s="16">
        <v>5</v>
      </c>
      <c r="G1864" s="22">
        <f t="shared" si="357"/>
        <v>1.2671240156997936E+29</v>
      </c>
      <c r="H1864" s="18">
        <f t="shared" si="354"/>
        <v>20083249.775454443</v>
      </c>
      <c r="I1864" s="18">
        <f t="shared" si="355"/>
        <v>1.5454197446015674E+20</v>
      </c>
      <c r="J1864" s="16">
        <v>1</v>
      </c>
      <c r="K1864" s="16">
        <v>11</v>
      </c>
      <c r="L1864" s="16">
        <v>5</v>
      </c>
      <c r="M1864" s="16">
        <v>10000</v>
      </c>
      <c r="N1864" s="16">
        <v>10000</v>
      </c>
      <c r="O1864" s="16">
        <v>30</v>
      </c>
      <c r="P1864" s="16" t="b">
        <v>1</v>
      </c>
      <c r="Q1864" s="16">
        <v>0</v>
      </c>
      <c r="R1864" s="16" t="b">
        <v>0</v>
      </c>
      <c r="S1864" s="16">
        <v>101.000000000008</v>
      </c>
      <c r="T1864" s="16" t="s">
        <v>59</v>
      </c>
      <c r="U1864" s="18">
        <v>1959</v>
      </c>
      <c r="V1864" s="16">
        <v>3317</v>
      </c>
      <c r="W1864" s="18">
        <v>1.07</v>
      </c>
    </row>
    <row r="1865" spans="1:23" s="15" customFormat="1" x14ac:dyDescent="0.3">
      <c r="A1865" s="19">
        <v>1863</v>
      </c>
      <c r="C1865" s="17" t="s">
        <v>144</v>
      </c>
      <c r="E1865" s="16">
        <f t="shared" si="356"/>
        <v>13719327671.766327</v>
      </c>
      <c r="F1865" s="16">
        <v>5</v>
      </c>
      <c r="G1865" s="22">
        <f t="shared" si="357"/>
        <v>1.273193487727273E+29</v>
      </c>
      <c r="H1865" s="18">
        <f t="shared" si="354"/>
        <v>20106224.376624428</v>
      </c>
      <c r="I1865" s="18">
        <f t="shared" si="355"/>
        <v>1.5504745665931788E+20</v>
      </c>
      <c r="J1865" s="16">
        <v>1</v>
      </c>
      <c r="K1865" s="16">
        <v>11</v>
      </c>
      <c r="L1865" s="16">
        <v>5</v>
      </c>
      <c r="M1865" s="16">
        <v>10000</v>
      </c>
      <c r="N1865" s="16">
        <v>10000</v>
      </c>
      <c r="O1865" s="16">
        <v>30</v>
      </c>
      <c r="P1865" s="16" t="b">
        <v>1</v>
      </c>
      <c r="Q1865" s="16">
        <v>0</v>
      </c>
      <c r="R1865" s="16" t="b">
        <v>0</v>
      </c>
      <c r="S1865" s="16">
        <v>101.000000000008</v>
      </c>
      <c r="T1865" s="16" t="s">
        <v>59</v>
      </c>
      <c r="U1865" s="18">
        <v>1960</v>
      </c>
      <c r="V1865" s="16">
        <v>3319</v>
      </c>
      <c r="W1865" s="18">
        <v>1.07</v>
      </c>
    </row>
    <row r="1866" spans="1:23" s="15" customFormat="1" x14ac:dyDescent="0.3">
      <c r="A1866" s="19">
        <v>1864</v>
      </c>
      <c r="C1866" s="17" t="s">
        <v>144</v>
      </c>
      <c r="E1866" s="16">
        <f t="shared" si="356"/>
        <v>13742168528.885935</v>
      </c>
      <c r="F1866" s="16">
        <v>5</v>
      </c>
      <c r="G1866" s="22">
        <f t="shared" si="357"/>
        <v>1.2792887518260695E+29</v>
      </c>
      <c r="H1866" s="18">
        <f t="shared" si="354"/>
        <v>20129212.979418717</v>
      </c>
      <c r="I1866" s="18">
        <f t="shared" si="355"/>
        <v>1.5555431962453865E+20</v>
      </c>
      <c r="J1866" s="16">
        <v>1</v>
      </c>
      <c r="K1866" s="16">
        <v>11</v>
      </c>
      <c r="L1866" s="16">
        <v>5</v>
      </c>
      <c r="M1866" s="16">
        <v>10000</v>
      </c>
      <c r="N1866" s="16">
        <v>10000</v>
      </c>
      <c r="O1866" s="16">
        <v>30</v>
      </c>
      <c r="P1866" s="16" t="b">
        <v>1</v>
      </c>
      <c r="Q1866" s="16">
        <v>0</v>
      </c>
      <c r="R1866" s="16" t="b">
        <v>0</v>
      </c>
      <c r="S1866" s="16">
        <v>101.000000000008</v>
      </c>
      <c r="T1866" s="16" t="s">
        <v>59</v>
      </c>
      <c r="U1866" s="18">
        <v>1961</v>
      </c>
      <c r="V1866" s="16">
        <v>3321</v>
      </c>
      <c r="W1866" s="18">
        <v>1.07</v>
      </c>
    </row>
    <row r="1867" spans="1:23" s="15" customFormat="1" x14ac:dyDescent="0.3">
      <c r="A1867" s="19">
        <v>1865</v>
      </c>
      <c r="C1867" s="17" t="s">
        <v>144</v>
      </c>
      <c r="E1867" s="16">
        <f t="shared" si="356"/>
        <v>13765035132.004889</v>
      </c>
      <c r="F1867" s="16">
        <v>5</v>
      </c>
      <c r="G1867" s="22">
        <f t="shared" si="357"/>
        <v>1.2854099036737721E+29</v>
      </c>
      <c r="H1867" s="18">
        <f t="shared" si="354"/>
        <v>20152215.584889118</v>
      </c>
      <c r="I1867" s="18">
        <f t="shared" si="355"/>
        <v>1.5606256638370513E+20</v>
      </c>
      <c r="J1867" s="16">
        <v>1</v>
      </c>
      <c r="K1867" s="16">
        <v>11</v>
      </c>
      <c r="L1867" s="16">
        <v>5</v>
      </c>
      <c r="M1867" s="16">
        <v>10000</v>
      </c>
      <c r="N1867" s="16">
        <v>10000</v>
      </c>
      <c r="O1867" s="16">
        <v>30</v>
      </c>
      <c r="P1867" s="16" t="b">
        <v>1</v>
      </c>
      <c r="Q1867" s="16">
        <v>0</v>
      </c>
      <c r="R1867" s="16" t="b">
        <v>0</v>
      </c>
      <c r="S1867" s="16">
        <v>101.000000000008</v>
      </c>
      <c r="T1867" s="16" t="s">
        <v>59</v>
      </c>
      <c r="U1867" s="18">
        <v>1962</v>
      </c>
      <c r="V1867" s="16">
        <v>3323</v>
      </c>
      <c r="W1867" s="18">
        <v>1.07</v>
      </c>
    </row>
    <row r="1868" spans="1:23" s="15" customFormat="1" x14ac:dyDescent="0.3">
      <c r="A1868" s="19">
        <v>1866</v>
      </c>
      <c r="C1868" s="17" t="s">
        <v>144</v>
      </c>
      <c r="E1868" s="16">
        <f t="shared" si="356"/>
        <v>13787927496.315599</v>
      </c>
      <c r="F1868" s="16">
        <v>5</v>
      </c>
      <c r="G1868" s="22">
        <f t="shared" si="357"/>
        <v>1.2915570392512421E+29</v>
      </c>
      <c r="H1868" s="18">
        <f t="shared" si="354"/>
        <v>20175232.194087267</v>
      </c>
      <c r="I1868" s="18">
        <f t="shared" si="355"/>
        <v>1.5657219996971205E+20</v>
      </c>
      <c r="J1868" s="16">
        <v>1</v>
      </c>
      <c r="K1868" s="16">
        <v>11</v>
      </c>
      <c r="L1868" s="16">
        <v>5</v>
      </c>
      <c r="M1868" s="16">
        <v>10000</v>
      </c>
      <c r="N1868" s="16">
        <v>10000</v>
      </c>
      <c r="O1868" s="16">
        <v>30</v>
      </c>
      <c r="P1868" s="16" t="b">
        <v>1</v>
      </c>
      <c r="Q1868" s="16">
        <v>0</v>
      </c>
      <c r="R1868" s="16" t="b">
        <v>0</v>
      </c>
      <c r="S1868" s="16">
        <v>101.000000000008</v>
      </c>
      <c r="T1868" s="16" t="s">
        <v>59</v>
      </c>
      <c r="U1868" s="18">
        <v>1963</v>
      </c>
      <c r="V1868" s="16">
        <v>3325</v>
      </c>
      <c r="W1868" s="18">
        <v>1.07</v>
      </c>
    </row>
    <row r="1869" spans="1:23" s="15" customFormat="1" x14ac:dyDescent="0.3">
      <c r="A1869" s="19">
        <v>1867</v>
      </c>
      <c r="C1869" s="17" t="s">
        <v>144</v>
      </c>
      <c r="E1869" s="16">
        <f t="shared" si="356"/>
        <v>13810845637.011381</v>
      </c>
      <c r="F1869" s="16">
        <v>5</v>
      </c>
      <c r="G1869" s="22">
        <f t="shared" si="357"/>
        <v>1.2977302548434717E+29</v>
      </c>
      <c r="H1869" s="18">
        <f t="shared" si="354"/>
        <v>20198262.808063939</v>
      </c>
      <c r="I1869" s="18">
        <f t="shared" si="355"/>
        <v>1.5708322342047095E+20</v>
      </c>
      <c r="J1869" s="16">
        <v>1</v>
      </c>
      <c r="K1869" s="16">
        <v>11</v>
      </c>
      <c r="L1869" s="16">
        <v>5</v>
      </c>
      <c r="M1869" s="16">
        <v>10000</v>
      </c>
      <c r="N1869" s="16">
        <v>10000</v>
      </c>
      <c r="O1869" s="16">
        <v>30</v>
      </c>
      <c r="P1869" s="16" t="b">
        <v>1</v>
      </c>
      <c r="Q1869" s="16">
        <v>0</v>
      </c>
      <c r="R1869" s="16" t="b">
        <v>0</v>
      </c>
      <c r="S1869" s="16">
        <v>101.000000000008</v>
      </c>
      <c r="T1869" s="16" t="s">
        <v>59</v>
      </c>
      <c r="U1869" s="18">
        <v>1964</v>
      </c>
      <c r="V1869" s="16">
        <v>3327</v>
      </c>
      <c r="W1869" s="18">
        <v>1.07</v>
      </c>
    </row>
    <row r="1870" spans="1:23" s="15" customFormat="1" x14ac:dyDescent="0.3">
      <c r="A1870" s="19">
        <v>1868</v>
      </c>
      <c r="C1870" s="17" t="s">
        <v>144</v>
      </c>
      <c r="E1870" s="16">
        <f t="shared" si="356"/>
        <v>13833789569.2864</v>
      </c>
      <c r="F1870" s="16">
        <v>5</v>
      </c>
      <c r="G1870" s="22">
        <f t="shared" si="357"/>
        <v>1.3039296470404084E+29</v>
      </c>
      <c r="H1870" s="18">
        <f t="shared" si="354"/>
        <v>20221307.427869856</v>
      </c>
      <c r="I1870" s="18">
        <f t="shared" si="355"/>
        <v>1.5759563977891683E+20</v>
      </c>
      <c r="J1870" s="16">
        <v>1</v>
      </c>
      <c r="K1870" s="16">
        <v>11</v>
      </c>
      <c r="L1870" s="16">
        <v>5</v>
      </c>
      <c r="M1870" s="16">
        <v>10000</v>
      </c>
      <c r="N1870" s="16">
        <v>10000</v>
      </c>
      <c r="O1870" s="16">
        <v>30</v>
      </c>
      <c r="P1870" s="16" t="b">
        <v>1</v>
      </c>
      <c r="Q1870" s="16">
        <v>0</v>
      </c>
      <c r="R1870" s="16" t="b">
        <v>0</v>
      </c>
      <c r="S1870" s="16">
        <v>101.000000000008</v>
      </c>
      <c r="T1870" s="16" t="s">
        <v>59</v>
      </c>
      <c r="U1870" s="18">
        <v>1965</v>
      </c>
      <c r="V1870" s="16">
        <v>3329</v>
      </c>
      <c r="W1870" s="18">
        <v>1.07</v>
      </c>
    </row>
    <row r="1871" spans="1:23" s="15" customFormat="1" x14ac:dyDescent="0.3">
      <c r="A1871" s="19">
        <v>1869</v>
      </c>
      <c r="C1871" s="17" t="s">
        <v>144</v>
      </c>
      <c r="E1871" s="16">
        <f t="shared" si="356"/>
        <v>13856759308.335428</v>
      </c>
      <c r="F1871" s="16">
        <v>5</v>
      </c>
      <c r="G1871" s="22">
        <f t="shared" si="357"/>
        <v>1.3101553127376712E+29</v>
      </c>
      <c r="H1871" s="18">
        <f t="shared" si="354"/>
        <v>20244366.054554872</v>
      </c>
      <c r="I1871" s="18">
        <f t="shared" si="355"/>
        <v>1.5810945209300733E+20</v>
      </c>
      <c r="J1871" s="16">
        <v>1</v>
      </c>
      <c r="K1871" s="16">
        <v>11</v>
      </c>
      <c r="L1871" s="16">
        <v>5</v>
      </c>
      <c r="M1871" s="16">
        <v>10000</v>
      </c>
      <c r="N1871" s="16">
        <v>10000</v>
      </c>
      <c r="O1871" s="16">
        <v>30</v>
      </c>
      <c r="P1871" s="16" t="b">
        <v>1</v>
      </c>
      <c r="Q1871" s="16">
        <v>0</v>
      </c>
      <c r="R1871" s="16" t="b">
        <v>0</v>
      </c>
      <c r="S1871" s="16">
        <v>101.000000000008</v>
      </c>
      <c r="T1871" s="16" t="s">
        <v>59</v>
      </c>
      <c r="U1871" s="18">
        <v>1966</v>
      </c>
      <c r="V1871" s="16">
        <v>3331</v>
      </c>
      <c r="W1871" s="18">
        <v>1.07</v>
      </c>
    </row>
    <row r="1872" spans="1:23" s="15" customFormat="1" x14ac:dyDescent="0.3">
      <c r="A1872" s="19">
        <v>1870</v>
      </c>
      <c r="C1872" s="17" t="s">
        <v>144</v>
      </c>
      <c r="E1872" s="16">
        <f t="shared" si="356"/>
        <v>13879754869.354351</v>
      </c>
      <c r="F1872" s="16">
        <v>5</v>
      </c>
      <c r="G1872" s="22">
        <f t="shared" si="357"/>
        <v>1.3164073491374328E+29</v>
      </c>
      <c r="H1872" s="18">
        <f t="shared" si="354"/>
        <v>20267438.689168543</v>
      </c>
      <c r="I1872" s="18">
        <f t="shared" si="355"/>
        <v>1.586246634157406E+20</v>
      </c>
      <c r="J1872" s="16">
        <v>1</v>
      </c>
      <c r="K1872" s="16">
        <v>11</v>
      </c>
      <c r="L1872" s="16">
        <v>5</v>
      </c>
      <c r="M1872" s="16">
        <v>10000</v>
      </c>
      <c r="N1872" s="16">
        <v>10000</v>
      </c>
      <c r="O1872" s="16">
        <v>30</v>
      </c>
      <c r="P1872" s="16" t="b">
        <v>1</v>
      </c>
      <c r="Q1872" s="16">
        <v>0</v>
      </c>
      <c r="R1872" s="16" t="b">
        <v>0</v>
      </c>
      <c r="S1872" s="16">
        <v>101.000000000008</v>
      </c>
      <c r="T1872" s="16" t="s">
        <v>59</v>
      </c>
      <c r="U1872" s="18">
        <v>1967</v>
      </c>
      <c r="V1872" s="16">
        <v>3333</v>
      </c>
      <c r="W1872" s="18">
        <v>1.07</v>
      </c>
    </row>
    <row r="1873" spans="1:23" s="15" customFormat="1" x14ac:dyDescent="0.3">
      <c r="A1873" s="19">
        <v>1871</v>
      </c>
      <c r="C1873" s="17" t="s">
        <v>144</v>
      </c>
      <c r="E1873" s="16">
        <f t="shared" si="356"/>
        <v>13902776267.53957</v>
      </c>
      <c r="F1873" s="16">
        <v>5</v>
      </c>
      <c r="G1873" s="22">
        <f t="shared" si="357"/>
        <v>1.3226858537491577E+29</v>
      </c>
      <c r="H1873" s="18">
        <f t="shared" si="354"/>
        <v>20290525.332759824</v>
      </c>
      <c r="I1873" s="18">
        <f t="shared" si="355"/>
        <v>1.5914127680514422E+20</v>
      </c>
      <c r="J1873" s="16">
        <v>1</v>
      </c>
      <c r="K1873" s="16">
        <v>11</v>
      </c>
      <c r="L1873" s="16">
        <v>5</v>
      </c>
      <c r="M1873" s="16">
        <v>10000</v>
      </c>
      <c r="N1873" s="16">
        <v>10000</v>
      </c>
      <c r="O1873" s="16">
        <v>30</v>
      </c>
      <c r="P1873" s="16" t="b">
        <v>1</v>
      </c>
      <c r="Q1873" s="16">
        <v>0</v>
      </c>
      <c r="R1873" s="16" t="b">
        <v>0</v>
      </c>
      <c r="S1873" s="16">
        <v>101.000000000008</v>
      </c>
      <c r="T1873" s="16" t="s">
        <v>59</v>
      </c>
      <c r="U1873" s="18">
        <v>1968</v>
      </c>
      <c r="V1873" s="16">
        <v>3335</v>
      </c>
      <c r="W1873" s="18">
        <v>1.07</v>
      </c>
    </row>
    <row r="1874" spans="1:23" s="15" customFormat="1" x14ac:dyDescent="0.3">
      <c r="A1874" s="19">
        <v>1872</v>
      </c>
      <c r="C1874" s="17" t="s">
        <v>144</v>
      </c>
      <c r="E1874" s="16">
        <f t="shared" si="356"/>
        <v>13925823518.088598</v>
      </c>
      <c r="F1874" s="16">
        <v>5</v>
      </c>
      <c r="G1874" s="22">
        <f t="shared" si="357"/>
        <v>1.3289909243905265E+29</v>
      </c>
      <c r="H1874" s="18">
        <f t="shared" si="354"/>
        <v>20313625.986377444</v>
      </c>
      <c r="I1874" s="18">
        <f t="shared" si="355"/>
        <v>1.59659295324299E+20</v>
      </c>
      <c r="J1874" s="16">
        <v>1</v>
      </c>
      <c r="K1874" s="16">
        <v>11</v>
      </c>
      <c r="L1874" s="16">
        <v>5</v>
      </c>
      <c r="M1874" s="16">
        <v>10000</v>
      </c>
      <c r="N1874" s="16">
        <v>10000</v>
      </c>
      <c r="O1874" s="16">
        <v>30</v>
      </c>
      <c r="P1874" s="16" t="b">
        <v>1</v>
      </c>
      <c r="Q1874" s="16">
        <v>0</v>
      </c>
      <c r="R1874" s="16" t="b">
        <v>0</v>
      </c>
      <c r="S1874" s="16">
        <v>101.000000000008</v>
      </c>
      <c r="T1874" s="16" t="s">
        <v>59</v>
      </c>
      <c r="U1874" s="18">
        <v>1969</v>
      </c>
      <c r="V1874" s="16">
        <v>3337</v>
      </c>
      <c r="W1874" s="18">
        <v>1.07</v>
      </c>
    </row>
    <row r="1875" spans="1:23" s="15" customFormat="1" x14ac:dyDescent="0.3">
      <c r="A1875" s="19">
        <v>1873</v>
      </c>
      <c r="C1875" s="17" t="s">
        <v>144</v>
      </c>
      <c r="E1875" s="16">
        <f t="shared" si="356"/>
        <v>13948896636.199478</v>
      </c>
      <c r="F1875" s="16">
        <v>5</v>
      </c>
      <c r="G1875" s="22">
        <f t="shared" si="357"/>
        <v>1.3353226591881013E+29</v>
      </c>
      <c r="H1875" s="18">
        <f t="shared" si="354"/>
        <v>20336740.651069418</v>
      </c>
      <c r="I1875" s="18">
        <f t="shared" si="355"/>
        <v>1.6017872204133007E+20</v>
      </c>
      <c r="J1875" s="16">
        <v>1</v>
      </c>
      <c r="K1875" s="16">
        <v>11</v>
      </c>
      <c r="L1875" s="16">
        <v>5</v>
      </c>
      <c r="M1875" s="16">
        <v>10000</v>
      </c>
      <c r="N1875" s="16">
        <v>10000</v>
      </c>
      <c r="O1875" s="16">
        <v>30</v>
      </c>
      <c r="P1875" s="16" t="b">
        <v>1</v>
      </c>
      <c r="Q1875" s="16">
        <v>0</v>
      </c>
      <c r="R1875" s="16" t="b">
        <v>0</v>
      </c>
      <c r="S1875" s="16">
        <v>101.000000000008</v>
      </c>
      <c r="T1875" s="16" t="s">
        <v>59</v>
      </c>
      <c r="U1875" s="18">
        <v>1970</v>
      </c>
      <c r="V1875" s="16">
        <v>3339</v>
      </c>
      <c r="W1875" s="18">
        <v>1.07</v>
      </c>
    </row>
    <row r="1876" spans="1:23" s="15" customFormat="1" x14ac:dyDescent="0.3">
      <c r="A1876" s="19">
        <v>1874</v>
      </c>
      <c r="C1876" s="17" t="s">
        <v>144</v>
      </c>
      <c r="E1876" s="16">
        <f t="shared" si="356"/>
        <v>13971995637.071272</v>
      </c>
      <c r="F1876" s="16">
        <v>5</v>
      </c>
      <c r="G1876" s="22">
        <f t="shared" si="357"/>
        <v>1.341681156578179E+29</v>
      </c>
      <c r="H1876" s="18">
        <f t="shared" si="354"/>
        <v>20359869.327883311</v>
      </c>
      <c r="I1876" s="18">
        <f t="shared" si="355"/>
        <v>1.6069956002941813E+20</v>
      </c>
      <c r="J1876" s="16">
        <v>1</v>
      </c>
      <c r="K1876" s="16">
        <v>11</v>
      </c>
      <c r="L1876" s="16">
        <v>5</v>
      </c>
      <c r="M1876" s="16">
        <v>10000</v>
      </c>
      <c r="N1876" s="16">
        <v>10000</v>
      </c>
      <c r="O1876" s="16">
        <v>30</v>
      </c>
      <c r="P1876" s="16" t="b">
        <v>1</v>
      </c>
      <c r="Q1876" s="16">
        <v>0</v>
      </c>
      <c r="R1876" s="16" t="b">
        <v>0</v>
      </c>
      <c r="S1876" s="16">
        <v>101.000000000008</v>
      </c>
      <c r="T1876" s="16" t="s">
        <v>59</v>
      </c>
      <c r="U1876" s="18">
        <v>1971</v>
      </c>
      <c r="V1876" s="16">
        <v>3341</v>
      </c>
      <c r="W1876" s="18">
        <v>1.07</v>
      </c>
    </row>
    <row r="1877" spans="1:23" s="15" customFormat="1" x14ac:dyDescent="0.3">
      <c r="A1877" s="19">
        <v>1875</v>
      </c>
      <c r="C1877" s="17" t="s">
        <v>144</v>
      </c>
      <c r="E1877" s="16">
        <f t="shared" si="356"/>
        <v>13995120535.90373</v>
      </c>
      <c r="F1877" s="16">
        <v>5</v>
      </c>
      <c r="G1877" s="22">
        <f t="shared" si="357"/>
        <v>1.3480665153077044E+29</v>
      </c>
      <c r="H1877" s="18">
        <f t="shared" si="354"/>
        <v>20383012.017866321</v>
      </c>
      <c r="I1877" s="18">
        <f t="shared" si="355"/>
        <v>1.6122181236680638E+20</v>
      </c>
      <c r="J1877" s="16">
        <v>1</v>
      </c>
      <c r="K1877" s="16">
        <v>11</v>
      </c>
      <c r="L1877" s="16">
        <v>5</v>
      </c>
      <c r="M1877" s="16">
        <v>10000</v>
      </c>
      <c r="N1877" s="16">
        <v>10000</v>
      </c>
      <c r="O1877" s="16">
        <v>30</v>
      </c>
      <c r="P1877" s="16" t="b">
        <v>1</v>
      </c>
      <c r="Q1877" s="16">
        <v>0</v>
      </c>
      <c r="R1877" s="16" t="b">
        <v>0</v>
      </c>
      <c r="S1877" s="16">
        <v>101.000000000008</v>
      </c>
      <c r="T1877" s="16" t="s">
        <v>59</v>
      </c>
      <c r="U1877" s="18">
        <v>1972</v>
      </c>
      <c r="V1877" s="16">
        <v>3343</v>
      </c>
      <c r="W1877" s="18">
        <v>1.07</v>
      </c>
    </row>
    <row r="1878" spans="1:23" s="15" customFormat="1" x14ac:dyDescent="0.3">
      <c r="A1878" s="19">
        <v>1876</v>
      </c>
      <c r="C1878" s="17" t="s">
        <v>144</v>
      </c>
      <c r="E1878" s="16">
        <f t="shared" si="356"/>
        <v>14018271347.89748</v>
      </c>
      <c r="F1878" s="16">
        <v>5</v>
      </c>
      <c r="G1878" s="22">
        <f t="shared" si="357"/>
        <v>1.3544788344349E+29</v>
      </c>
      <c r="H1878" s="18">
        <f t="shared" si="354"/>
        <v>20406168.72206489</v>
      </c>
      <c r="I1878" s="18">
        <f t="shared" si="355"/>
        <v>1.6174548213680538E+20</v>
      </c>
      <c r="J1878" s="16">
        <v>1</v>
      </c>
      <c r="K1878" s="16">
        <v>11</v>
      </c>
      <c r="L1878" s="16">
        <v>5</v>
      </c>
      <c r="M1878" s="16">
        <v>10000</v>
      </c>
      <c r="N1878" s="16">
        <v>10000</v>
      </c>
      <c r="O1878" s="16">
        <v>30</v>
      </c>
      <c r="P1878" s="16" t="b">
        <v>1</v>
      </c>
      <c r="Q1878" s="16">
        <v>0</v>
      </c>
      <c r="R1878" s="16" t="b">
        <v>0</v>
      </c>
      <c r="S1878" s="16">
        <v>101.000000000008</v>
      </c>
      <c r="T1878" s="16" t="s">
        <v>59</v>
      </c>
      <c r="U1878" s="18">
        <v>1973</v>
      </c>
      <c r="V1878" s="16">
        <v>3345</v>
      </c>
      <c r="W1878" s="18">
        <v>1.07</v>
      </c>
    </row>
    <row r="1879" spans="1:23" s="15" customFormat="1" x14ac:dyDescent="0.3">
      <c r="A1879" s="19">
        <v>1877</v>
      </c>
      <c r="C1879" s="17" t="s">
        <v>144</v>
      </c>
      <c r="E1879" s="16">
        <f t="shared" si="356"/>
        <v>14041448088.253889</v>
      </c>
      <c r="F1879" s="16">
        <v>5</v>
      </c>
      <c r="G1879" s="22">
        <f t="shared" si="357"/>
        <v>1.3609182133302791E+29</v>
      </c>
      <c r="H1879" s="18">
        <f t="shared" si="354"/>
        <v>20429339.441525359</v>
      </c>
      <c r="I1879" s="18">
        <f t="shared" si="355"/>
        <v>1.6227057242779596E+20</v>
      </c>
      <c r="J1879" s="16">
        <v>1</v>
      </c>
      <c r="K1879" s="16">
        <v>11</v>
      </c>
      <c r="L1879" s="16">
        <v>5</v>
      </c>
      <c r="M1879" s="16">
        <v>10000</v>
      </c>
      <c r="N1879" s="16">
        <v>10000</v>
      </c>
      <c r="O1879" s="16">
        <v>30</v>
      </c>
      <c r="P1879" s="16" t="b">
        <v>1</v>
      </c>
      <c r="Q1879" s="16">
        <v>0</v>
      </c>
      <c r="R1879" s="16" t="b">
        <v>0</v>
      </c>
      <c r="S1879" s="16">
        <v>101.000000000008</v>
      </c>
      <c r="T1879" s="16" t="s">
        <v>59</v>
      </c>
      <c r="U1879" s="18">
        <v>1974</v>
      </c>
      <c r="V1879" s="16">
        <v>3347</v>
      </c>
      <c r="W1879" s="18">
        <v>1.07</v>
      </c>
    </row>
    <row r="1880" spans="1:23" s="15" customFormat="1" x14ac:dyDescent="0.3">
      <c r="A1880" s="19">
        <v>1878</v>
      </c>
      <c r="C1880" s="17" t="s">
        <v>144</v>
      </c>
      <c r="E1880" s="16">
        <f t="shared" si="356"/>
        <v>14064650772.175222</v>
      </c>
      <c r="F1880" s="16">
        <v>5</v>
      </c>
      <c r="G1880" s="22">
        <f t="shared" si="357"/>
        <v>1.3673847516773157E+29</v>
      </c>
      <c r="H1880" s="18">
        <f t="shared" si="354"/>
        <v>20452524.17729336</v>
      </c>
      <c r="I1880" s="18">
        <f t="shared" si="355"/>
        <v>1.6279708633323907E+20</v>
      </c>
      <c r="J1880" s="16">
        <v>1</v>
      </c>
      <c r="K1880" s="16">
        <v>11</v>
      </c>
      <c r="L1880" s="16">
        <v>5</v>
      </c>
      <c r="M1880" s="16">
        <v>10000</v>
      </c>
      <c r="N1880" s="16">
        <v>10000</v>
      </c>
      <c r="O1880" s="16">
        <v>30</v>
      </c>
      <c r="P1880" s="16" t="b">
        <v>1</v>
      </c>
      <c r="Q1880" s="16">
        <v>0</v>
      </c>
      <c r="R1880" s="16" t="b">
        <v>0</v>
      </c>
      <c r="S1880" s="16">
        <v>101.000000000008</v>
      </c>
      <c r="T1880" s="16" t="s">
        <v>59</v>
      </c>
      <c r="U1880" s="18">
        <v>1975</v>
      </c>
      <c r="V1880" s="16">
        <v>3349</v>
      </c>
      <c r="W1880" s="18">
        <v>1.07</v>
      </c>
    </row>
    <row r="1881" spans="1:23" s="15" customFormat="1" x14ac:dyDescent="0.3">
      <c r="A1881" s="19">
        <v>1879</v>
      </c>
      <c r="C1881" s="17" t="s">
        <v>144</v>
      </c>
      <c r="E1881" s="16">
        <f t="shared" si="356"/>
        <v>14087879414.864491</v>
      </c>
      <c r="F1881" s="16">
        <v>5</v>
      </c>
      <c r="G1881" s="22">
        <f t="shared" si="357"/>
        <v>1.3738785494732882E+29</v>
      </c>
      <c r="H1881" s="18">
        <f t="shared" si="354"/>
        <v>20475722.930414066</v>
      </c>
      <c r="I1881" s="18">
        <f t="shared" si="355"/>
        <v>1.6332502695167545E+20</v>
      </c>
      <c r="J1881" s="16">
        <v>1</v>
      </c>
      <c r="K1881" s="16">
        <v>11</v>
      </c>
      <c r="L1881" s="16">
        <v>5</v>
      </c>
      <c r="M1881" s="16">
        <v>10000</v>
      </c>
      <c r="N1881" s="16">
        <v>10000</v>
      </c>
      <c r="O1881" s="16">
        <v>30</v>
      </c>
      <c r="P1881" s="16" t="b">
        <v>1</v>
      </c>
      <c r="Q1881" s="16">
        <v>0</v>
      </c>
      <c r="R1881" s="16" t="b">
        <v>0</v>
      </c>
      <c r="S1881" s="16">
        <v>101.000000000008</v>
      </c>
      <c r="T1881" s="16" t="s">
        <v>59</v>
      </c>
      <c r="U1881" s="18">
        <v>1976</v>
      </c>
      <c r="V1881" s="16">
        <v>3351</v>
      </c>
      <c r="W1881" s="18">
        <v>1.07</v>
      </c>
    </row>
    <row r="1882" spans="1:23" s="15" customFormat="1" x14ac:dyDescent="0.3">
      <c r="A1882" s="19">
        <v>1880</v>
      </c>
      <c r="C1882" s="17" t="s">
        <v>144</v>
      </c>
      <c r="E1882" s="16">
        <f t="shared" si="356"/>
        <v>14111134031.525553</v>
      </c>
      <c r="F1882" s="16">
        <v>5</v>
      </c>
      <c r="G1882" s="22">
        <f t="shared" si="357"/>
        <v>1.3803997070301849E+29</v>
      </c>
      <c r="H1882" s="18">
        <f t="shared" si="354"/>
        <v>20498935.701932207</v>
      </c>
      <c r="I1882" s="18">
        <f t="shared" si="355"/>
        <v>1.6385439738674174E+20</v>
      </c>
      <c r="J1882" s="16">
        <v>1</v>
      </c>
      <c r="K1882" s="16">
        <v>11</v>
      </c>
      <c r="L1882" s="16">
        <v>5</v>
      </c>
      <c r="M1882" s="16">
        <v>10000</v>
      </c>
      <c r="N1882" s="16">
        <v>10000</v>
      </c>
      <c r="O1882" s="16">
        <v>30</v>
      </c>
      <c r="P1882" s="16" t="b">
        <v>1</v>
      </c>
      <c r="Q1882" s="16">
        <v>0</v>
      </c>
      <c r="R1882" s="16" t="b">
        <v>0</v>
      </c>
      <c r="S1882" s="16">
        <v>101.000000000008</v>
      </c>
      <c r="T1882" s="16" t="s">
        <v>59</v>
      </c>
      <c r="U1882" s="18">
        <v>1977</v>
      </c>
      <c r="V1882" s="16">
        <v>3353</v>
      </c>
      <c r="W1882" s="18">
        <v>1.07</v>
      </c>
    </row>
    <row r="1883" spans="1:23" s="15" customFormat="1" x14ac:dyDescent="0.3">
      <c r="A1883" s="19">
        <v>1881</v>
      </c>
      <c r="C1883" s="17" t="s">
        <v>144</v>
      </c>
      <c r="E1883" s="16">
        <f t="shared" si="356"/>
        <v>14134414637.362984</v>
      </c>
      <c r="F1883" s="16">
        <v>5</v>
      </c>
      <c r="G1883" s="22">
        <f t="shared" si="357"/>
        <v>1.3869483249754152E+29</v>
      </c>
      <c r="H1883" s="18">
        <f t="shared" ref="H1883:H1946" si="358">(A1883^2.14+50+50*A1883)*2</f>
        <v>20522162.492892023</v>
      </c>
      <c r="I1883" s="18">
        <f t="shared" si="355"/>
        <v>1.6438520074716149E+20</v>
      </c>
      <c r="J1883" s="16">
        <v>1</v>
      </c>
      <c r="K1883" s="16">
        <v>11</v>
      </c>
      <c r="L1883" s="16">
        <v>5</v>
      </c>
      <c r="M1883" s="16">
        <v>10000</v>
      </c>
      <c r="N1883" s="16">
        <v>10000</v>
      </c>
      <c r="O1883" s="16">
        <v>30</v>
      </c>
      <c r="P1883" s="16" t="b">
        <v>1</v>
      </c>
      <c r="Q1883" s="16">
        <v>0</v>
      </c>
      <c r="R1883" s="16" t="b">
        <v>0</v>
      </c>
      <c r="S1883" s="16">
        <v>101.000000000008</v>
      </c>
      <c r="T1883" s="16" t="s">
        <v>59</v>
      </c>
      <c r="U1883" s="18">
        <v>1978</v>
      </c>
      <c r="V1883" s="16">
        <v>3355</v>
      </c>
      <c r="W1883" s="18">
        <v>1.07</v>
      </c>
    </row>
    <row r="1884" spans="1:23" s="15" customFormat="1" x14ac:dyDescent="0.3">
      <c r="A1884" s="19">
        <v>1882</v>
      </c>
      <c r="C1884" s="17" t="s">
        <v>144</v>
      </c>
      <c r="E1884" s="16">
        <f t="shared" si="356"/>
        <v>14157721247.582315</v>
      </c>
      <c r="F1884" s="16">
        <v>5</v>
      </c>
      <c r="G1884" s="22">
        <f t="shared" si="357"/>
        <v>1.3935245042526994E+29</v>
      </c>
      <c r="H1884" s="18">
        <f t="shared" si="358"/>
        <v>20545403.304337237</v>
      </c>
      <c r="I1884" s="18">
        <f t="shared" ref="I1884:I1947" si="359">(A1884^6.082+A1884^4+1000*A1884+100)*2</f>
        <v>1.6491744014676463E+20</v>
      </c>
      <c r="J1884" s="16">
        <v>1</v>
      </c>
      <c r="K1884" s="16">
        <v>11</v>
      </c>
      <c r="L1884" s="16">
        <v>5</v>
      </c>
      <c r="M1884" s="16">
        <v>10000</v>
      </c>
      <c r="N1884" s="16">
        <v>10000</v>
      </c>
      <c r="O1884" s="16">
        <v>30</v>
      </c>
      <c r="P1884" s="16" t="b">
        <v>1</v>
      </c>
      <c r="Q1884" s="16">
        <v>0</v>
      </c>
      <c r="R1884" s="16" t="b">
        <v>0</v>
      </c>
      <c r="S1884" s="16">
        <v>101.000000000008</v>
      </c>
      <c r="T1884" s="16" t="s">
        <v>59</v>
      </c>
      <c r="U1884" s="18">
        <v>1979</v>
      </c>
      <c r="V1884" s="16">
        <v>3357</v>
      </c>
      <c r="W1884" s="18">
        <v>1.07</v>
      </c>
    </row>
    <row r="1885" spans="1:23" s="15" customFormat="1" x14ac:dyDescent="0.3">
      <c r="A1885" s="19">
        <v>1883</v>
      </c>
      <c r="C1885" s="17" t="s">
        <v>144</v>
      </c>
      <c r="E1885" s="16">
        <f t="shared" si="356"/>
        <v>14181053877.389795</v>
      </c>
      <c r="F1885" s="16">
        <v>5</v>
      </c>
      <c r="G1885" s="22">
        <f t="shared" si="357"/>
        <v>1.4001283461229205E+29</v>
      </c>
      <c r="H1885" s="18">
        <f t="shared" si="358"/>
        <v>20568658.137311216</v>
      </c>
      <c r="I1885" s="18">
        <f t="shared" si="359"/>
        <v>1.654511187044852E+20</v>
      </c>
      <c r="J1885" s="16">
        <v>1</v>
      </c>
      <c r="K1885" s="16">
        <v>11</v>
      </c>
      <c r="L1885" s="16">
        <v>5</v>
      </c>
      <c r="M1885" s="16">
        <v>10000</v>
      </c>
      <c r="N1885" s="16">
        <v>10000</v>
      </c>
      <c r="O1885" s="16">
        <v>30</v>
      </c>
      <c r="P1885" s="16" t="b">
        <v>1</v>
      </c>
      <c r="Q1885" s="16">
        <v>0</v>
      </c>
      <c r="R1885" s="16" t="b">
        <v>0</v>
      </c>
      <c r="S1885" s="16">
        <v>101.000000000008</v>
      </c>
      <c r="T1885" s="16" t="s">
        <v>59</v>
      </c>
      <c r="U1885" s="18">
        <v>1980</v>
      </c>
      <c r="V1885" s="16">
        <v>3359</v>
      </c>
      <c r="W1885" s="18">
        <v>1.07</v>
      </c>
    </row>
    <row r="1886" spans="1:23" s="15" customFormat="1" x14ac:dyDescent="0.3">
      <c r="A1886" s="19">
        <v>1884</v>
      </c>
      <c r="C1886" s="17" t="s">
        <v>144</v>
      </c>
      <c r="E1886" s="16">
        <f t="shared" si="356"/>
        <v>14204412541.992451</v>
      </c>
      <c r="F1886" s="16">
        <v>5</v>
      </c>
      <c r="G1886" s="22">
        <f t="shared" si="357"/>
        <v>1.4067599521648399E+29</v>
      </c>
      <c r="H1886" s="18">
        <f t="shared" si="358"/>
        <v>20591926.992856711</v>
      </c>
      <c r="I1886" s="18">
        <f t="shared" si="359"/>
        <v>1.6598623954436833E+20</v>
      </c>
      <c r="J1886" s="16">
        <v>1</v>
      </c>
      <c r="K1886" s="16">
        <v>11</v>
      </c>
      <c r="L1886" s="16">
        <v>5</v>
      </c>
      <c r="M1886" s="16">
        <v>10000</v>
      </c>
      <c r="N1886" s="16">
        <v>10000</v>
      </c>
      <c r="O1886" s="16">
        <v>30</v>
      </c>
      <c r="P1886" s="16" t="b">
        <v>1</v>
      </c>
      <c r="Q1886" s="16">
        <v>0</v>
      </c>
      <c r="R1886" s="16" t="b">
        <v>0</v>
      </c>
      <c r="S1886" s="16">
        <v>101.000000000008</v>
      </c>
      <c r="T1886" s="16" t="s">
        <v>59</v>
      </c>
      <c r="U1886" s="18">
        <v>1981</v>
      </c>
      <c r="V1886" s="16">
        <v>3361</v>
      </c>
      <c r="W1886" s="18">
        <v>1.07</v>
      </c>
    </row>
    <row r="1887" spans="1:23" s="15" customFormat="1" x14ac:dyDescent="0.3">
      <c r="A1887" s="19">
        <v>1885</v>
      </c>
      <c r="C1887" s="17" t="s">
        <v>144</v>
      </c>
      <c r="E1887" s="16">
        <f t="shared" ref="E1887:E1950" si="360">A1887^3.0999</f>
        <v>14227797256.598181</v>
      </c>
      <c r="F1887" s="16">
        <v>5</v>
      </c>
      <c r="G1887" s="22">
        <f t="shared" si="357"/>
        <v>1.4134194242760326E+29</v>
      </c>
      <c r="H1887" s="18">
        <f t="shared" si="358"/>
        <v>20615209.872016028</v>
      </c>
      <c r="I1887" s="18">
        <f t="shared" si="359"/>
        <v>1.6652280579557845E+20</v>
      </c>
      <c r="J1887" s="16">
        <v>1</v>
      </c>
      <c r="K1887" s="16">
        <v>11</v>
      </c>
      <c r="L1887" s="16">
        <v>5</v>
      </c>
      <c r="M1887" s="16">
        <v>10000</v>
      </c>
      <c r="N1887" s="16">
        <v>10000</v>
      </c>
      <c r="O1887" s="16">
        <v>30</v>
      </c>
      <c r="P1887" s="16" t="b">
        <v>1</v>
      </c>
      <c r="Q1887" s="16">
        <v>0</v>
      </c>
      <c r="R1887" s="16" t="b">
        <v>0</v>
      </c>
      <c r="S1887" s="16">
        <v>101.000000000008</v>
      </c>
      <c r="T1887" s="16" t="s">
        <v>59</v>
      </c>
      <c r="U1887" s="18">
        <v>1982</v>
      </c>
      <c r="V1887" s="16">
        <v>3363</v>
      </c>
      <c r="W1887" s="18">
        <v>1.07</v>
      </c>
    </row>
    <row r="1888" spans="1:23" s="15" customFormat="1" x14ac:dyDescent="0.3">
      <c r="A1888" s="19">
        <v>1886</v>
      </c>
      <c r="C1888" s="17" t="s">
        <v>144</v>
      </c>
      <c r="E1888" s="16">
        <f t="shared" si="360"/>
        <v>14251208036.41567</v>
      </c>
      <c r="F1888" s="16">
        <v>5</v>
      </c>
      <c r="G1888" s="22">
        <f t="shared" si="357"/>
        <v>1.420106864673685E+29</v>
      </c>
      <c r="H1888" s="18">
        <f t="shared" si="358"/>
        <v>20638506.775831062</v>
      </c>
      <c r="I1888" s="18">
        <f t="shared" si="359"/>
        <v>1.6706082059240027E+20</v>
      </c>
      <c r="J1888" s="16">
        <v>1</v>
      </c>
      <c r="K1888" s="16">
        <v>11</v>
      </c>
      <c r="L1888" s="16">
        <v>5</v>
      </c>
      <c r="M1888" s="16">
        <v>10000</v>
      </c>
      <c r="N1888" s="16">
        <v>10000</v>
      </c>
      <c r="O1888" s="16">
        <v>30</v>
      </c>
      <c r="P1888" s="16" t="b">
        <v>1</v>
      </c>
      <c r="Q1888" s="16">
        <v>0</v>
      </c>
      <c r="R1888" s="16" t="b">
        <v>0</v>
      </c>
      <c r="S1888" s="16">
        <v>101.000000000008</v>
      </c>
      <c r="T1888" s="16" t="s">
        <v>59</v>
      </c>
      <c r="U1888" s="18">
        <v>1983</v>
      </c>
      <c r="V1888" s="16">
        <v>3365</v>
      </c>
      <c r="W1888" s="18">
        <v>1.07</v>
      </c>
    </row>
    <row r="1889" spans="1:23" s="15" customFormat="1" x14ac:dyDescent="0.3">
      <c r="A1889" s="19">
        <v>1887</v>
      </c>
      <c r="C1889" s="17" t="s">
        <v>144</v>
      </c>
      <c r="E1889" s="16">
        <f t="shared" si="360"/>
        <v>14274644896.654446</v>
      </c>
      <c r="F1889" s="16">
        <v>5</v>
      </c>
      <c r="G1889" s="22">
        <f t="shared" si="357"/>
        <v>1.426822375895353E+29</v>
      </c>
      <c r="H1889" s="18">
        <f t="shared" si="358"/>
        <v>20661817.705343187</v>
      </c>
      <c r="I1889" s="18">
        <f t="shared" si="359"/>
        <v>1.6760028707425065E+20</v>
      </c>
      <c r="J1889" s="16">
        <v>1</v>
      </c>
      <c r="K1889" s="16">
        <v>11</v>
      </c>
      <c r="L1889" s="16">
        <v>5</v>
      </c>
      <c r="M1889" s="16">
        <v>10000</v>
      </c>
      <c r="N1889" s="16">
        <v>10000</v>
      </c>
      <c r="O1889" s="16">
        <v>30</v>
      </c>
      <c r="P1889" s="16" t="b">
        <v>1</v>
      </c>
      <c r="Q1889" s="16">
        <v>0</v>
      </c>
      <c r="R1889" s="16" t="b">
        <v>0</v>
      </c>
      <c r="S1889" s="16">
        <v>101.000000000008</v>
      </c>
      <c r="T1889" s="16" t="s">
        <v>59</v>
      </c>
      <c r="U1889" s="18">
        <v>1984</v>
      </c>
      <c r="V1889" s="16">
        <v>3367</v>
      </c>
      <c r="W1889" s="18">
        <v>1.07</v>
      </c>
    </row>
    <row r="1890" spans="1:23" s="15" customFormat="1" x14ac:dyDescent="0.3">
      <c r="A1890" s="19">
        <v>1888</v>
      </c>
      <c r="C1890" s="17" t="s">
        <v>144</v>
      </c>
      <c r="E1890" s="16">
        <f t="shared" si="360"/>
        <v>14298107852.524723</v>
      </c>
      <c r="F1890" s="16">
        <v>5</v>
      </c>
      <c r="G1890" s="22">
        <f t="shared" si="357"/>
        <v>1.4335660607999861E+29</v>
      </c>
      <c r="H1890" s="18">
        <f t="shared" si="358"/>
        <v>20685142.661593337</v>
      </c>
      <c r="I1890" s="18">
        <f t="shared" si="359"/>
        <v>1.6814120838567841E+20</v>
      </c>
      <c r="J1890" s="16">
        <v>1</v>
      </c>
      <c r="K1890" s="16">
        <v>11</v>
      </c>
      <c r="L1890" s="16">
        <v>5</v>
      </c>
      <c r="M1890" s="16">
        <v>10000</v>
      </c>
      <c r="N1890" s="16">
        <v>10000</v>
      </c>
      <c r="O1890" s="16">
        <v>30</v>
      </c>
      <c r="P1890" s="16" t="b">
        <v>1</v>
      </c>
      <c r="Q1890" s="16">
        <v>0</v>
      </c>
      <c r="R1890" s="16" t="b">
        <v>0</v>
      </c>
      <c r="S1890" s="16">
        <v>101.000000000008</v>
      </c>
      <c r="T1890" s="16" t="s">
        <v>59</v>
      </c>
      <c r="U1890" s="18">
        <v>1985</v>
      </c>
      <c r="V1890" s="16">
        <v>3369</v>
      </c>
      <c r="W1890" s="18">
        <v>1.07</v>
      </c>
    </row>
    <row r="1891" spans="1:23" s="15" customFormat="1" x14ac:dyDescent="0.3">
      <c r="A1891" s="19">
        <v>1889</v>
      </c>
      <c r="C1891" s="17" t="s">
        <v>144</v>
      </c>
      <c r="E1891" s="16">
        <f t="shared" si="360"/>
        <v>14321596919.237675</v>
      </c>
      <c r="F1891" s="16">
        <v>5</v>
      </c>
      <c r="G1891" s="22">
        <f t="shared" si="357"/>
        <v>1.4403380225685478E+29</v>
      </c>
      <c r="H1891" s="18">
        <f t="shared" si="358"/>
        <v>20708481.645621911</v>
      </c>
      <c r="I1891" s="18">
        <f t="shared" si="359"/>
        <v>1.6868358767637496E+20</v>
      </c>
      <c r="J1891" s="16">
        <v>1</v>
      </c>
      <c r="K1891" s="16">
        <v>11</v>
      </c>
      <c r="L1891" s="16">
        <v>5</v>
      </c>
      <c r="M1891" s="16">
        <v>10000</v>
      </c>
      <c r="N1891" s="16">
        <v>10000</v>
      </c>
      <c r="O1891" s="16">
        <v>30</v>
      </c>
      <c r="P1891" s="16" t="b">
        <v>1</v>
      </c>
      <c r="Q1891" s="16">
        <v>0</v>
      </c>
      <c r="R1891" s="16" t="b">
        <v>0</v>
      </c>
      <c r="S1891" s="16">
        <v>101.000000000008</v>
      </c>
      <c r="T1891" s="16" t="s">
        <v>59</v>
      </c>
      <c r="U1891" s="18">
        <v>1986</v>
      </c>
      <c r="V1891" s="16">
        <v>3371</v>
      </c>
      <c r="W1891" s="18">
        <v>1.07</v>
      </c>
    </row>
    <row r="1892" spans="1:23" s="15" customFormat="1" x14ac:dyDescent="0.3">
      <c r="A1892" s="19">
        <v>1890</v>
      </c>
      <c r="C1892" s="17" t="s">
        <v>144</v>
      </c>
      <c r="E1892" s="16">
        <f t="shared" si="360"/>
        <v>14345112112.005226</v>
      </c>
      <c r="F1892" s="16">
        <v>5</v>
      </c>
      <c r="G1892" s="22">
        <f t="shared" si="357"/>
        <v>1.4471383647050024E+29</v>
      </c>
      <c r="H1892" s="18">
        <f t="shared" si="358"/>
        <v>20731834.658468932</v>
      </c>
      <c r="I1892" s="18">
        <f t="shared" si="359"/>
        <v>1.6922742810117535E+20</v>
      </c>
      <c r="J1892" s="16">
        <v>1</v>
      </c>
      <c r="K1892" s="16">
        <v>11</v>
      </c>
      <c r="L1892" s="16">
        <v>5</v>
      </c>
      <c r="M1892" s="16">
        <v>10000</v>
      </c>
      <c r="N1892" s="16">
        <v>10000</v>
      </c>
      <c r="O1892" s="16">
        <v>30</v>
      </c>
      <c r="P1892" s="16" t="b">
        <v>1</v>
      </c>
      <c r="Q1892" s="16">
        <v>0</v>
      </c>
      <c r="R1892" s="16" t="b">
        <v>0</v>
      </c>
      <c r="S1892" s="16">
        <v>101.000000000008</v>
      </c>
      <c r="T1892" s="16" t="s">
        <v>59</v>
      </c>
      <c r="U1892" s="18">
        <v>1987</v>
      </c>
      <c r="V1892" s="16">
        <v>3373</v>
      </c>
      <c r="W1892" s="18">
        <v>1.07</v>
      </c>
    </row>
    <row r="1893" spans="1:23" s="15" customFormat="1" x14ac:dyDescent="0.3">
      <c r="A1893" s="19">
        <v>1891</v>
      </c>
      <c r="C1893" s="17" t="s">
        <v>144</v>
      </c>
      <c r="E1893" s="16">
        <f t="shared" si="360"/>
        <v>14368653446.039963</v>
      </c>
      <c r="F1893" s="16">
        <v>5</v>
      </c>
      <c r="G1893" s="22">
        <f t="shared" si="357"/>
        <v>1.4539671910369974E+29</v>
      </c>
      <c r="H1893" s="18">
        <f t="shared" si="358"/>
        <v>20755201.701173805</v>
      </c>
      <c r="I1893" s="18">
        <f t="shared" si="359"/>
        <v>1.6977273282006532E+20</v>
      </c>
      <c r="J1893" s="16">
        <v>1</v>
      </c>
      <c r="K1893" s="16">
        <v>11</v>
      </c>
      <c r="L1893" s="16">
        <v>5</v>
      </c>
      <c r="M1893" s="16">
        <v>10000</v>
      </c>
      <c r="N1893" s="16">
        <v>10000</v>
      </c>
      <c r="O1893" s="16">
        <v>30</v>
      </c>
      <c r="P1893" s="16" t="b">
        <v>1</v>
      </c>
      <c r="Q1893" s="16">
        <v>0</v>
      </c>
      <c r="R1893" s="16" t="b">
        <v>0</v>
      </c>
      <c r="S1893" s="16">
        <v>101.000000000008</v>
      </c>
      <c r="T1893" s="16" t="s">
        <v>59</v>
      </c>
      <c r="U1893" s="18">
        <v>1988</v>
      </c>
      <c r="V1893" s="16">
        <v>3375</v>
      </c>
      <c r="W1893" s="18">
        <v>1.07</v>
      </c>
    </row>
    <row r="1894" spans="1:23" s="15" customFormat="1" x14ac:dyDescent="0.3">
      <c r="A1894" s="19">
        <v>1892</v>
      </c>
      <c r="C1894" s="17" t="s">
        <v>144</v>
      </c>
      <c r="E1894" s="16">
        <f t="shared" si="360"/>
        <v>14392220936.555494</v>
      </c>
      <c r="F1894" s="16">
        <v>5</v>
      </c>
      <c r="G1894" s="22">
        <f t="shared" si="357"/>
        <v>1.4608246057169592E+29</v>
      </c>
      <c r="H1894" s="18">
        <f t="shared" si="358"/>
        <v>20778582.774775539</v>
      </c>
      <c r="I1894" s="18">
        <f t="shared" si="359"/>
        <v>1.7031950499819078E+20</v>
      </c>
      <c r="J1894" s="16">
        <v>1</v>
      </c>
      <c r="K1894" s="16">
        <v>11</v>
      </c>
      <c r="L1894" s="16">
        <v>5</v>
      </c>
      <c r="M1894" s="16">
        <v>10000</v>
      </c>
      <c r="N1894" s="16">
        <v>10000</v>
      </c>
      <c r="O1894" s="16">
        <v>30</v>
      </c>
      <c r="P1894" s="16" t="b">
        <v>1</v>
      </c>
      <c r="Q1894" s="16">
        <v>0</v>
      </c>
      <c r="R1894" s="16" t="b">
        <v>0</v>
      </c>
      <c r="S1894" s="16">
        <v>101.000000000008</v>
      </c>
      <c r="T1894" s="16" t="s">
        <v>59</v>
      </c>
      <c r="U1894" s="18">
        <v>1989</v>
      </c>
      <c r="V1894" s="16">
        <v>3377</v>
      </c>
      <c r="W1894" s="18">
        <v>1.07</v>
      </c>
    </row>
    <row r="1895" spans="1:23" s="15" customFormat="1" x14ac:dyDescent="0.3">
      <c r="A1895" s="19">
        <v>1893</v>
      </c>
      <c r="C1895" s="17" t="s">
        <v>144</v>
      </c>
      <c r="E1895" s="16">
        <f t="shared" si="360"/>
        <v>14415814598.766102</v>
      </c>
      <c r="F1895" s="16">
        <v>5</v>
      </c>
      <c r="G1895" s="22">
        <f t="shared" si="357"/>
        <v>1.4677107132226342E+29</v>
      </c>
      <c r="H1895" s="18">
        <f t="shared" si="358"/>
        <v>20801977.880312726</v>
      </c>
      <c r="I1895" s="18">
        <f t="shared" si="359"/>
        <v>1.7086774780585764E+20</v>
      </c>
      <c r="J1895" s="16">
        <v>1</v>
      </c>
      <c r="K1895" s="16">
        <v>11</v>
      </c>
      <c r="L1895" s="16">
        <v>5</v>
      </c>
      <c r="M1895" s="16">
        <v>10000</v>
      </c>
      <c r="N1895" s="16">
        <v>10000</v>
      </c>
      <c r="O1895" s="16">
        <v>30</v>
      </c>
      <c r="P1895" s="16" t="b">
        <v>1</v>
      </c>
      <c r="Q1895" s="16">
        <v>0</v>
      </c>
      <c r="R1895" s="16" t="b">
        <v>0</v>
      </c>
      <c r="S1895" s="16">
        <v>101.000000000008</v>
      </c>
      <c r="T1895" s="16" t="s">
        <v>59</v>
      </c>
      <c r="U1895" s="18">
        <v>1990</v>
      </c>
      <c r="V1895" s="16">
        <v>3379</v>
      </c>
      <c r="W1895" s="18">
        <v>1.07</v>
      </c>
    </row>
    <row r="1896" spans="1:23" s="15" customFormat="1" x14ac:dyDescent="0.3">
      <c r="A1896" s="19">
        <v>1894</v>
      </c>
      <c r="C1896" s="17" t="s">
        <v>144</v>
      </c>
      <c r="E1896" s="16">
        <f t="shared" si="360"/>
        <v>14439434447.886951</v>
      </c>
      <c r="F1896" s="16">
        <v>5</v>
      </c>
      <c r="G1896" s="22">
        <f t="shared" si="357"/>
        <v>1.474625618358189E+29</v>
      </c>
      <c r="H1896" s="18">
        <f t="shared" si="358"/>
        <v>20825387.018823411</v>
      </c>
      <c r="I1896" s="18">
        <f t="shared" si="359"/>
        <v>1.7141746441854249E+20</v>
      </c>
      <c r="J1896" s="16">
        <v>1</v>
      </c>
      <c r="K1896" s="16">
        <v>11</v>
      </c>
      <c r="L1896" s="16">
        <v>5</v>
      </c>
      <c r="M1896" s="16">
        <v>10000</v>
      </c>
      <c r="N1896" s="16">
        <v>10000</v>
      </c>
      <c r="O1896" s="16">
        <v>30</v>
      </c>
      <c r="P1896" s="16" t="b">
        <v>1</v>
      </c>
      <c r="Q1896" s="16">
        <v>0</v>
      </c>
      <c r="R1896" s="16" t="b">
        <v>0</v>
      </c>
      <c r="S1896" s="16">
        <v>101.000000000008</v>
      </c>
      <c r="T1896" s="16" t="s">
        <v>59</v>
      </c>
      <c r="U1896" s="18">
        <v>1991</v>
      </c>
      <c r="V1896" s="16">
        <v>3381</v>
      </c>
      <c r="W1896" s="18">
        <v>1.07</v>
      </c>
    </row>
    <row r="1897" spans="1:23" s="15" customFormat="1" x14ac:dyDescent="0.3">
      <c r="A1897" s="19">
        <v>1895</v>
      </c>
      <c r="C1897" s="17" t="s">
        <v>144</v>
      </c>
      <c r="E1897" s="16">
        <f t="shared" si="360"/>
        <v>14463080499.13389</v>
      </c>
      <c r="F1897" s="16">
        <v>5</v>
      </c>
      <c r="G1897" s="22">
        <f t="shared" si="357"/>
        <v>1.4815694262548979E+29</v>
      </c>
      <c r="H1897" s="18">
        <f t="shared" si="358"/>
        <v>20848810.191345207</v>
      </c>
      <c r="I1897" s="18">
        <f t="shared" si="359"/>
        <v>1.7196865801689491E+20</v>
      </c>
      <c r="J1897" s="16">
        <v>1</v>
      </c>
      <c r="K1897" s="16">
        <v>11</v>
      </c>
      <c r="L1897" s="16">
        <v>5</v>
      </c>
      <c r="M1897" s="16">
        <v>10000</v>
      </c>
      <c r="N1897" s="16">
        <v>10000</v>
      </c>
      <c r="O1897" s="16">
        <v>30</v>
      </c>
      <c r="P1897" s="16" t="b">
        <v>1</v>
      </c>
      <c r="Q1897" s="16">
        <v>0</v>
      </c>
      <c r="R1897" s="16" t="b">
        <v>0</v>
      </c>
      <c r="S1897" s="16">
        <v>101.000000000008</v>
      </c>
      <c r="T1897" s="16" t="s">
        <v>59</v>
      </c>
      <c r="U1897" s="18">
        <v>1992</v>
      </c>
      <c r="V1897" s="16">
        <v>3383</v>
      </c>
      <c r="W1897" s="18">
        <v>1.07</v>
      </c>
    </row>
    <row r="1898" spans="1:23" s="15" customFormat="1" x14ac:dyDescent="0.3">
      <c r="A1898" s="19">
        <v>1896</v>
      </c>
      <c r="C1898" s="17" t="s">
        <v>144</v>
      </c>
      <c r="E1898" s="16">
        <f t="shared" si="360"/>
        <v>14486752767.723717</v>
      </c>
      <c r="F1898" s="16">
        <v>5</v>
      </c>
      <c r="G1898" s="22">
        <f t="shared" si="357"/>
        <v>1.4885422423720199E+29</v>
      </c>
      <c r="H1898" s="18">
        <f t="shared" si="358"/>
        <v>20872247.398915164</v>
      </c>
      <c r="I1898" s="18">
        <f t="shared" si="359"/>
        <v>1.7252133178674437E+20</v>
      </c>
      <c r="J1898" s="16">
        <v>1</v>
      </c>
      <c r="K1898" s="16">
        <v>11</v>
      </c>
      <c r="L1898" s="16">
        <v>5</v>
      </c>
      <c r="M1898" s="16">
        <v>10000</v>
      </c>
      <c r="N1898" s="16">
        <v>10000</v>
      </c>
      <c r="O1898" s="16">
        <v>30</v>
      </c>
      <c r="P1898" s="16" t="b">
        <v>1</v>
      </c>
      <c r="Q1898" s="16">
        <v>0</v>
      </c>
      <c r="R1898" s="16" t="b">
        <v>0</v>
      </c>
      <c r="S1898" s="16">
        <v>101.000000000008</v>
      </c>
      <c r="T1898" s="16" t="s">
        <v>59</v>
      </c>
      <c r="U1898" s="18">
        <v>1993</v>
      </c>
      <c r="V1898" s="16">
        <v>3385</v>
      </c>
      <c r="W1898" s="18">
        <v>1.07</v>
      </c>
    </row>
    <row r="1899" spans="1:23" s="15" customFormat="1" x14ac:dyDescent="0.3">
      <c r="A1899" s="19">
        <v>1897</v>
      </c>
      <c r="C1899" s="17" t="s">
        <v>144</v>
      </c>
      <c r="E1899" s="16">
        <f t="shared" si="360"/>
        <v>14510451268.873926</v>
      </c>
      <c r="F1899" s="16">
        <v>5</v>
      </c>
      <c r="G1899" s="22">
        <f t="shared" si="357"/>
        <v>1.4955441724977395E+29</v>
      </c>
      <c r="H1899" s="18">
        <f t="shared" si="358"/>
        <v>20895698.642570037</v>
      </c>
      <c r="I1899" s="18">
        <f t="shared" si="359"/>
        <v>1.730754889191077E+20</v>
      </c>
      <c r="J1899" s="16">
        <v>1</v>
      </c>
      <c r="K1899" s="16">
        <v>11</v>
      </c>
      <c r="L1899" s="16">
        <v>5</v>
      </c>
      <c r="M1899" s="16">
        <v>10000</v>
      </c>
      <c r="N1899" s="16">
        <v>10000</v>
      </c>
      <c r="O1899" s="16">
        <v>30</v>
      </c>
      <c r="P1899" s="16" t="b">
        <v>1</v>
      </c>
      <c r="Q1899" s="16">
        <v>0</v>
      </c>
      <c r="R1899" s="16" t="b">
        <v>0</v>
      </c>
      <c r="S1899" s="16">
        <v>101.000000000008</v>
      </c>
      <c r="T1899" s="16" t="s">
        <v>59</v>
      </c>
      <c r="U1899" s="18">
        <v>1994</v>
      </c>
      <c r="V1899" s="16">
        <v>3387</v>
      </c>
      <c r="W1899" s="18">
        <v>1.07</v>
      </c>
    </row>
    <row r="1900" spans="1:23" s="15" customFormat="1" x14ac:dyDescent="0.3">
      <c r="A1900" s="19">
        <v>1898</v>
      </c>
      <c r="C1900" s="17" t="s">
        <v>144</v>
      </c>
      <c r="E1900" s="16">
        <f t="shared" si="360"/>
        <v>14534176017.802824</v>
      </c>
      <c r="F1900" s="16">
        <v>5</v>
      </c>
      <c r="G1900" s="22">
        <f t="shared" si="357"/>
        <v>1.5025753227498369E+29</v>
      </c>
      <c r="H1900" s="18">
        <f t="shared" si="358"/>
        <v>20919163.923346009</v>
      </c>
      <c r="I1900" s="18">
        <f t="shared" si="359"/>
        <v>1.7363113261018972E+20</v>
      </c>
      <c r="J1900" s="16">
        <v>1</v>
      </c>
      <c r="K1900" s="16">
        <v>11</v>
      </c>
      <c r="L1900" s="16">
        <v>5</v>
      </c>
      <c r="M1900" s="16">
        <v>10000</v>
      </c>
      <c r="N1900" s="16">
        <v>10000</v>
      </c>
      <c r="O1900" s="16">
        <v>30</v>
      </c>
      <c r="P1900" s="16" t="b">
        <v>1</v>
      </c>
      <c r="Q1900" s="16">
        <v>0</v>
      </c>
      <c r="R1900" s="16" t="b">
        <v>0</v>
      </c>
      <c r="S1900" s="16">
        <v>101.000000000008</v>
      </c>
      <c r="T1900" s="16" t="s">
        <v>59</v>
      </c>
      <c r="U1900" s="18">
        <v>1995</v>
      </c>
      <c r="V1900" s="16">
        <v>3389</v>
      </c>
      <c r="W1900" s="18">
        <v>1.07</v>
      </c>
    </row>
    <row r="1901" spans="1:23" s="15" customFormat="1" x14ac:dyDescent="0.3">
      <c r="A1901" s="19">
        <v>1899</v>
      </c>
      <c r="C1901" s="17" t="s">
        <v>144</v>
      </c>
      <c r="E1901" s="16">
        <f t="shared" si="360"/>
        <v>14557927029.72958</v>
      </c>
      <c r="F1901" s="16">
        <v>5</v>
      </c>
      <c r="G1901" s="22">
        <f t="shared" si="357"/>
        <v>1.5096357995767817E+29</v>
      </c>
      <c r="H1901" s="18">
        <f t="shared" si="358"/>
        <v>20942643.242278721</v>
      </c>
      <c r="I1901" s="18">
        <f t="shared" si="359"/>
        <v>1.7418826606139549E+20</v>
      </c>
      <c r="J1901" s="16">
        <v>1</v>
      </c>
      <c r="K1901" s="16">
        <v>11</v>
      </c>
      <c r="L1901" s="16">
        <v>5</v>
      </c>
      <c r="M1901" s="16">
        <v>10000</v>
      </c>
      <c r="N1901" s="16">
        <v>10000</v>
      </c>
      <c r="O1901" s="16">
        <v>30</v>
      </c>
      <c r="P1901" s="16" t="b">
        <v>1</v>
      </c>
      <c r="Q1901" s="16">
        <v>0</v>
      </c>
      <c r="R1901" s="16" t="b">
        <v>0</v>
      </c>
      <c r="S1901" s="16">
        <v>101.000000000008</v>
      </c>
      <c r="T1901" s="16" t="s">
        <v>59</v>
      </c>
      <c r="U1901" s="18">
        <v>1996</v>
      </c>
      <c r="V1901" s="16">
        <v>3391</v>
      </c>
      <c r="W1901" s="18">
        <v>1.07</v>
      </c>
    </row>
    <row r="1902" spans="1:23" s="15" customFormat="1" x14ac:dyDescent="0.3">
      <c r="A1902" s="19">
        <v>1900</v>
      </c>
      <c r="C1902" s="17" t="s">
        <v>144</v>
      </c>
      <c r="E1902" s="16">
        <f t="shared" si="360"/>
        <v>14581704319.874136</v>
      </c>
      <c r="F1902" s="16">
        <v>5</v>
      </c>
      <c r="G1902" s="22">
        <f t="shared" si="357"/>
        <v>1.5167257097583409E+29</v>
      </c>
      <c r="H1902" s="18">
        <f t="shared" si="358"/>
        <v>20966136.600403462</v>
      </c>
      <c r="I1902" s="18">
        <f t="shared" si="359"/>
        <v>1.7474689247932996E+20</v>
      </c>
      <c r="J1902" s="16">
        <v>1</v>
      </c>
      <c r="K1902" s="16">
        <v>11</v>
      </c>
      <c r="L1902" s="16">
        <v>5</v>
      </c>
      <c r="M1902" s="16">
        <v>10000</v>
      </c>
      <c r="N1902" s="16">
        <v>10000</v>
      </c>
      <c r="O1902" s="16">
        <v>30</v>
      </c>
      <c r="P1902" s="16" t="b">
        <v>1</v>
      </c>
      <c r="Q1902" s="16">
        <v>0</v>
      </c>
      <c r="R1902" s="16" t="b">
        <v>0</v>
      </c>
      <c r="S1902" s="16">
        <v>101.000000000008</v>
      </c>
      <c r="T1902" s="16" t="s">
        <v>59</v>
      </c>
      <c r="U1902" s="18">
        <v>1997</v>
      </c>
      <c r="V1902" s="16">
        <v>3393</v>
      </c>
      <c r="W1902" s="18">
        <v>1.07</v>
      </c>
    </row>
    <row r="1903" spans="1:23" s="5" customFormat="1" x14ac:dyDescent="0.3">
      <c r="A1903" s="20">
        <v>1901</v>
      </c>
      <c r="C1903" s="11" t="s">
        <v>147</v>
      </c>
      <c r="E1903" s="10">
        <f t="shared" si="360"/>
        <v>14605507903.457159</v>
      </c>
      <c r="F1903" s="10">
        <v>5</v>
      </c>
      <c r="G1903" s="22">
        <f>A1903^8.905+A1903^4+100*A1903+100</f>
        <v>1.5824709661324153E+29</v>
      </c>
      <c r="H1903" s="22">
        <f t="shared" si="358"/>
        <v>20989643.998754967</v>
      </c>
      <c r="I1903" s="22">
        <f t="shared" si="359"/>
        <v>1.7530701507580894E+20</v>
      </c>
      <c r="J1903" s="10">
        <v>1</v>
      </c>
      <c r="K1903" s="10">
        <v>11</v>
      </c>
      <c r="L1903" s="10">
        <v>5</v>
      </c>
      <c r="M1903" s="10">
        <v>10000</v>
      </c>
      <c r="N1903" s="10">
        <v>10000</v>
      </c>
      <c r="O1903" s="10">
        <v>30</v>
      </c>
      <c r="P1903" s="10" t="b">
        <v>1</v>
      </c>
      <c r="Q1903" s="10">
        <v>0</v>
      </c>
      <c r="R1903" s="10" t="b">
        <v>0</v>
      </c>
      <c r="S1903" s="10">
        <v>101.000000000008</v>
      </c>
      <c r="T1903" s="10" t="s">
        <v>59</v>
      </c>
      <c r="U1903" s="22">
        <v>1998</v>
      </c>
      <c r="V1903" s="10">
        <v>3395</v>
      </c>
      <c r="W1903" s="22">
        <v>1.07</v>
      </c>
    </row>
    <row r="1904" spans="1:23" s="5" customFormat="1" x14ac:dyDescent="0.3">
      <c r="A1904" s="20">
        <v>1902</v>
      </c>
      <c r="C1904" s="11" t="s">
        <v>147</v>
      </c>
      <c r="E1904" s="10">
        <f t="shared" si="360"/>
        <v>14629337795.70026</v>
      </c>
      <c r="F1904" s="10">
        <v>5</v>
      </c>
      <c r="G1904" s="22">
        <f t="shared" ref="G1904:G1952" si="361">A1904^8.905+A1904^4+100*A1904+100</f>
        <v>1.5898992874914916E+29</v>
      </c>
      <c r="H1904" s="22">
        <f t="shared" si="358"/>
        <v>21013165.438367683</v>
      </c>
      <c r="I1904" s="22">
        <f t="shared" si="359"/>
        <v>1.7586863706786244E+20</v>
      </c>
      <c r="J1904" s="10">
        <v>1</v>
      </c>
      <c r="K1904" s="10">
        <v>11</v>
      </c>
      <c r="L1904" s="10">
        <v>5</v>
      </c>
      <c r="M1904" s="10">
        <v>10000</v>
      </c>
      <c r="N1904" s="10">
        <v>10000</v>
      </c>
      <c r="O1904" s="10">
        <v>30</v>
      </c>
      <c r="P1904" s="10" t="b">
        <v>1</v>
      </c>
      <c r="Q1904" s="10">
        <v>0</v>
      </c>
      <c r="R1904" s="10" t="b">
        <v>0</v>
      </c>
      <c r="S1904" s="10">
        <v>101.000000000008</v>
      </c>
      <c r="T1904" s="10" t="s">
        <v>59</v>
      </c>
      <c r="U1904" s="22">
        <v>1999</v>
      </c>
      <c r="V1904" s="10">
        <v>3397</v>
      </c>
      <c r="W1904" s="22">
        <v>1.07</v>
      </c>
    </row>
    <row r="1905" spans="1:23" s="5" customFormat="1" x14ac:dyDescent="0.3">
      <c r="A1905" s="20">
        <v>1903</v>
      </c>
      <c r="C1905" s="11" t="s">
        <v>146</v>
      </c>
      <c r="E1905" s="10">
        <f t="shared" si="360"/>
        <v>14653194011.825686</v>
      </c>
      <c r="F1905" s="10">
        <v>5</v>
      </c>
      <c r="G1905" s="22">
        <f t="shared" si="361"/>
        <v>1.5973585463205935E+29</v>
      </c>
      <c r="H1905" s="22">
        <f t="shared" si="358"/>
        <v>21036700.920275263</v>
      </c>
      <c r="I1905" s="22">
        <f t="shared" si="359"/>
        <v>1.7643176167773684E+20</v>
      </c>
      <c r="J1905" s="10">
        <v>1</v>
      </c>
      <c r="K1905" s="10">
        <v>11</v>
      </c>
      <c r="L1905" s="10">
        <v>5</v>
      </c>
      <c r="M1905" s="10">
        <v>10000</v>
      </c>
      <c r="N1905" s="10">
        <v>10000</v>
      </c>
      <c r="O1905" s="10">
        <v>30</v>
      </c>
      <c r="P1905" s="10" t="b">
        <v>1</v>
      </c>
      <c r="Q1905" s="10">
        <v>0</v>
      </c>
      <c r="R1905" s="10" t="b">
        <v>0</v>
      </c>
      <c r="S1905" s="10">
        <v>101.000000000008</v>
      </c>
      <c r="T1905" s="10" t="s">
        <v>59</v>
      </c>
      <c r="U1905" s="22">
        <v>2000</v>
      </c>
      <c r="V1905" s="10">
        <v>3399</v>
      </c>
      <c r="W1905" s="22">
        <v>1.07</v>
      </c>
    </row>
    <row r="1906" spans="1:23" s="5" customFormat="1" x14ac:dyDescent="0.3">
      <c r="A1906" s="20">
        <v>1904</v>
      </c>
      <c r="C1906" s="11" t="s">
        <v>146</v>
      </c>
      <c r="E1906" s="10">
        <f t="shared" si="360"/>
        <v>14677076567.056694</v>
      </c>
      <c r="F1906" s="10">
        <v>5</v>
      </c>
      <c r="G1906" s="22">
        <f t="shared" si="361"/>
        <v>1.6048488551092547E+29</v>
      </c>
      <c r="H1906" s="22">
        <f t="shared" si="358"/>
        <v>21060250.445511132</v>
      </c>
      <c r="I1906" s="22">
        <f t="shared" si="359"/>
        <v>1.7699639213290727E+20</v>
      </c>
      <c r="J1906" s="10">
        <v>1</v>
      </c>
      <c r="K1906" s="10">
        <v>11</v>
      </c>
      <c r="L1906" s="10">
        <v>5</v>
      </c>
      <c r="M1906" s="10">
        <v>10000</v>
      </c>
      <c r="N1906" s="10">
        <v>10000</v>
      </c>
      <c r="O1906" s="10">
        <v>30</v>
      </c>
      <c r="P1906" s="10" t="b">
        <v>1</v>
      </c>
      <c r="Q1906" s="10">
        <v>0</v>
      </c>
      <c r="R1906" s="10" t="b">
        <v>0</v>
      </c>
      <c r="S1906" s="10">
        <v>101.000000000008</v>
      </c>
      <c r="T1906" s="10" t="s">
        <v>59</v>
      </c>
      <c r="U1906" s="22">
        <v>2001</v>
      </c>
      <c r="V1906" s="10">
        <v>3401</v>
      </c>
      <c r="W1906" s="22">
        <v>1.07</v>
      </c>
    </row>
    <row r="1907" spans="1:23" s="5" customFormat="1" x14ac:dyDescent="0.3">
      <c r="A1907" s="20">
        <v>1905</v>
      </c>
      <c r="C1907" s="11" t="s">
        <v>146</v>
      </c>
      <c r="E1907" s="10">
        <f t="shared" si="360"/>
        <v>14700985476.617142</v>
      </c>
      <c r="F1907" s="10">
        <v>5</v>
      </c>
      <c r="G1907" s="22">
        <f t="shared" si="361"/>
        <v>1.6123703266965773E+29</v>
      </c>
      <c r="H1907" s="22">
        <f t="shared" si="358"/>
        <v>21083814.015108369</v>
      </c>
      <c r="I1907" s="22">
        <f t="shared" si="359"/>
        <v>1.7756253166608204E+20</v>
      </c>
      <c r="J1907" s="10">
        <v>1</v>
      </c>
      <c r="K1907" s="10">
        <v>11</v>
      </c>
      <c r="L1907" s="10">
        <v>5</v>
      </c>
      <c r="M1907" s="10">
        <v>10000</v>
      </c>
      <c r="N1907" s="10">
        <v>10000</v>
      </c>
      <c r="O1907" s="10">
        <v>30</v>
      </c>
      <c r="P1907" s="10" t="b">
        <v>1</v>
      </c>
      <c r="Q1907" s="10">
        <v>0</v>
      </c>
      <c r="R1907" s="10" t="b">
        <v>0</v>
      </c>
      <c r="S1907" s="10">
        <v>101.000000000008</v>
      </c>
      <c r="T1907" s="10" t="s">
        <v>59</v>
      </c>
      <c r="U1907" s="22">
        <v>2002</v>
      </c>
      <c r="V1907" s="10">
        <v>3403</v>
      </c>
      <c r="W1907" s="22">
        <v>1.07</v>
      </c>
    </row>
    <row r="1908" spans="1:23" s="5" customFormat="1" x14ac:dyDescent="0.3">
      <c r="A1908" s="20">
        <v>1906</v>
      </c>
      <c r="C1908" s="11" t="s">
        <v>146</v>
      </c>
      <c r="E1908" s="10">
        <f t="shared" si="360"/>
        <v>14724920755.731705</v>
      </c>
      <c r="F1908" s="10">
        <v>5</v>
      </c>
      <c r="G1908" s="22">
        <f t="shared" si="361"/>
        <v>1.6199230742721388E+29</v>
      </c>
      <c r="H1908" s="22">
        <f t="shared" si="358"/>
        <v>21107391.63009914</v>
      </c>
      <c r="I1908" s="22">
        <f t="shared" si="359"/>
        <v>1.7813018351519996E+20</v>
      </c>
      <c r="J1908" s="10">
        <v>1</v>
      </c>
      <c r="K1908" s="10">
        <v>11</v>
      </c>
      <c r="L1908" s="10">
        <v>5</v>
      </c>
      <c r="M1908" s="10">
        <v>10000</v>
      </c>
      <c r="N1908" s="10">
        <v>10000</v>
      </c>
      <c r="O1908" s="10">
        <v>30</v>
      </c>
      <c r="P1908" s="10" t="b">
        <v>1</v>
      </c>
      <c r="Q1908" s="10">
        <v>0</v>
      </c>
      <c r="R1908" s="10" t="b">
        <v>0</v>
      </c>
      <c r="S1908" s="10">
        <v>101.000000000008</v>
      </c>
      <c r="T1908" s="10" t="s">
        <v>59</v>
      </c>
      <c r="U1908" s="22">
        <v>2003</v>
      </c>
      <c r="V1908" s="10">
        <v>3405</v>
      </c>
      <c r="W1908" s="22">
        <v>1.07</v>
      </c>
    </row>
    <row r="1909" spans="1:23" s="5" customFormat="1" x14ac:dyDescent="0.3">
      <c r="A1909" s="20">
        <v>1907</v>
      </c>
      <c r="C1909" s="11" t="s">
        <v>146</v>
      </c>
      <c r="E1909" s="10">
        <f t="shared" si="360"/>
        <v>14748882419.625986</v>
      </c>
      <c r="F1909" s="10">
        <v>5</v>
      </c>
      <c r="G1909" s="22">
        <f t="shared" si="361"/>
        <v>1.6275072113770232E+29</v>
      </c>
      <c r="H1909" s="22">
        <f t="shared" si="358"/>
        <v>21130983.291515615</v>
      </c>
      <c r="I1909" s="22">
        <f t="shared" si="359"/>
        <v>1.7869935092344757E+20</v>
      </c>
      <c r="J1909" s="10">
        <v>1</v>
      </c>
      <c r="K1909" s="10">
        <v>11</v>
      </c>
      <c r="L1909" s="10">
        <v>5</v>
      </c>
      <c r="M1909" s="10">
        <v>10000</v>
      </c>
      <c r="N1909" s="10">
        <v>10000</v>
      </c>
      <c r="O1909" s="10">
        <v>30</v>
      </c>
      <c r="P1909" s="10" t="b">
        <v>1</v>
      </c>
      <c r="Q1909" s="10">
        <v>0</v>
      </c>
      <c r="R1909" s="10" t="b">
        <v>0</v>
      </c>
      <c r="S1909" s="10">
        <v>101.000000000008</v>
      </c>
      <c r="T1909" s="10" t="s">
        <v>59</v>
      </c>
      <c r="U1909" s="22">
        <v>2004</v>
      </c>
      <c r="V1909" s="10">
        <v>3407</v>
      </c>
      <c r="W1909" s="22">
        <v>1.07</v>
      </c>
    </row>
    <row r="1910" spans="1:23" s="5" customFormat="1" x14ac:dyDescent="0.3">
      <c r="A1910" s="20">
        <v>1908</v>
      </c>
      <c r="C1910" s="11" t="s">
        <v>146</v>
      </c>
      <c r="E1910" s="10">
        <f t="shared" si="360"/>
        <v>14772870483.52627</v>
      </c>
      <c r="F1910" s="10">
        <v>5</v>
      </c>
      <c r="G1910" s="22">
        <f t="shared" si="361"/>
        <v>1.635122851904528E+29</v>
      </c>
      <c r="H1910" s="22">
        <f t="shared" si="358"/>
        <v>21154589.00038927</v>
      </c>
      <c r="I1910" s="22">
        <f t="shared" si="359"/>
        <v>1.7927003713926005E+20</v>
      </c>
      <c r="J1910" s="10">
        <v>1</v>
      </c>
      <c r="K1910" s="10">
        <v>11</v>
      </c>
      <c r="L1910" s="10">
        <v>5</v>
      </c>
      <c r="M1910" s="10">
        <v>10000</v>
      </c>
      <c r="N1910" s="10">
        <v>10000</v>
      </c>
      <c r="O1910" s="10">
        <v>30</v>
      </c>
      <c r="P1910" s="10" t="b">
        <v>1</v>
      </c>
      <c r="Q1910" s="10">
        <v>0</v>
      </c>
      <c r="R1910" s="10" t="b">
        <v>0</v>
      </c>
      <c r="S1910" s="10">
        <v>101.000000000008</v>
      </c>
      <c r="T1910" s="10" t="s">
        <v>59</v>
      </c>
      <c r="U1910" s="22">
        <v>2005</v>
      </c>
      <c r="V1910" s="10">
        <v>3409</v>
      </c>
      <c r="W1910" s="22">
        <v>1.07</v>
      </c>
    </row>
    <row r="1911" spans="1:23" s="5" customFormat="1" x14ac:dyDescent="0.3">
      <c r="A1911" s="20">
        <v>1909</v>
      </c>
      <c r="C1911" s="11" t="s">
        <v>146</v>
      </c>
      <c r="E1911" s="10">
        <f t="shared" si="360"/>
        <v>14796884962.659784</v>
      </c>
      <c r="F1911" s="10">
        <v>5</v>
      </c>
      <c r="G1911" s="22">
        <f t="shared" si="361"/>
        <v>1.6427701101012192E+29</v>
      </c>
      <c r="H1911" s="22">
        <f t="shared" si="358"/>
        <v>21178208.757751144</v>
      </c>
      <c r="I1911" s="22">
        <f t="shared" si="359"/>
        <v>1.7984224541632473E+20</v>
      </c>
      <c r="J1911" s="10">
        <v>1</v>
      </c>
      <c r="K1911" s="10">
        <v>11</v>
      </c>
      <c r="L1911" s="10">
        <v>5</v>
      </c>
      <c r="M1911" s="10">
        <v>10000</v>
      </c>
      <c r="N1911" s="10">
        <v>10000</v>
      </c>
      <c r="O1911" s="10">
        <v>30</v>
      </c>
      <c r="P1911" s="10" t="b">
        <v>1</v>
      </c>
      <c r="Q1911" s="10">
        <v>0</v>
      </c>
      <c r="R1911" s="10" t="b">
        <v>0</v>
      </c>
      <c r="S1911" s="10">
        <v>101.000000000008</v>
      </c>
      <c r="T1911" s="10" t="s">
        <v>59</v>
      </c>
      <c r="U1911" s="22">
        <v>2006</v>
      </c>
      <c r="V1911" s="10">
        <v>3411</v>
      </c>
      <c r="W1911" s="22">
        <v>1.07</v>
      </c>
    </row>
    <row r="1912" spans="1:23" s="5" customFormat="1" x14ac:dyDescent="0.3">
      <c r="A1912" s="20">
        <v>1910</v>
      </c>
      <c r="C1912" s="11" t="s">
        <v>146</v>
      </c>
      <c r="E1912" s="10">
        <f t="shared" si="360"/>
        <v>14820925872.254349</v>
      </c>
      <c r="F1912" s="10">
        <v>5</v>
      </c>
      <c r="G1912" s="22">
        <f t="shared" si="361"/>
        <v>1.6504491005677109E+29</v>
      </c>
      <c r="H1912" s="22">
        <f t="shared" si="358"/>
        <v>21201842.564631697</v>
      </c>
      <c r="I1912" s="22">
        <f t="shared" si="359"/>
        <v>1.8041597901358947E+20</v>
      </c>
      <c r="J1912" s="10">
        <v>1</v>
      </c>
      <c r="K1912" s="10">
        <v>11</v>
      </c>
      <c r="L1912" s="10">
        <v>5</v>
      </c>
      <c r="M1912" s="10">
        <v>10000</v>
      </c>
      <c r="N1912" s="10">
        <v>10000</v>
      </c>
      <c r="O1912" s="10">
        <v>30</v>
      </c>
      <c r="P1912" s="10" t="b">
        <v>1</v>
      </c>
      <c r="Q1912" s="10">
        <v>0</v>
      </c>
      <c r="R1912" s="10" t="b">
        <v>0</v>
      </c>
      <c r="S1912" s="10">
        <v>101.000000000008</v>
      </c>
      <c r="T1912" s="10" t="s">
        <v>59</v>
      </c>
      <c r="U1912" s="22">
        <v>2007</v>
      </c>
      <c r="V1912" s="10">
        <v>3413</v>
      </c>
      <c r="W1912" s="22">
        <v>1.07</v>
      </c>
    </row>
    <row r="1913" spans="1:23" s="5" customFormat="1" x14ac:dyDescent="0.3">
      <c r="A1913" s="20">
        <v>1911</v>
      </c>
      <c r="C1913" s="11" t="s">
        <v>146</v>
      </c>
      <c r="E1913" s="10">
        <f t="shared" si="360"/>
        <v>14844993227.538694</v>
      </c>
      <c r="F1913" s="10">
        <v>5</v>
      </c>
      <c r="G1913" s="22">
        <f t="shared" si="361"/>
        <v>1.658159938259726E+29</v>
      </c>
      <c r="H1913" s="22">
        <f t="shared" si="358"/>
        <v>21225490.42206125</v>
      </c>
      <c r="I1913" s="22">
        <f t="shared" si="359"/>
        <v>1.8099124119526746E+20</v>
      </c>
      <c r="J1913" s="10">
        <v>1</v>
      </c>
      <c r="K1913" s="10">
        <v>11</v>
      </c>
      <c r="L1913" s="10">
        <v>5</v>
      </c>
      <c r="M1913" s="10">
        <v>10000</v>
      </c>
      <c r="N1913" s="10">
        <v>10000</v>
      </c>
      <c r="O1913" s="10">
        <v>30</v>
      </c>
      <c r="P1913" s="10" t="b">
        <v>1</v>
      </c>
      <c r="Q1913" s="10">
        <v>0</v>
      </c>
      <c r="R1913" s="10" t="b">
        <v>0</v>
      </c>
      <c r="S1913" s="10">
        <v>101.000000000008</v>
      </c>
      <c r="T1913" s="10" t="s">
        <v>59</v>
      </c>
      <c r="U1913" s="22">
        <v>2008</v>
      </c>
      <c r="V1913" s="10">
        <v>3415</v>
      </c>
      <c r="W1913" s="22">
        <v>1.07</v>
      </c>
    </row>
    <row r="1914" spans="1:23" s="5" customFormat="1" x14ac:dyDescent="0.3">
      <c r="A1914" s="20">
        <v>1912</v>
      </c>
      <c r="C1914" s="11" t="s">
        <v>146</v>
      </c>
      <c r="E1914" s="10">
        <f t="shared" si="360"/>
        <v>14869087043.742313</v>
      </c>
      <c r="F1914" s="10">
        <v>5</v>
      </c>
      <c r="G1914" s="22">
        <f t="shared" si="361"/>
        <v>1.6659027384889246E+29</v>
      </c>
      <c r="H1914" s="22">
        <f t="shared" si="358"/>
        <v>21249152.331069246</v>
      </c>
      <c r="I1914" s="22">
        <f t="shared" si="359"/>
        <v>1.8156803523084449E+20</v>
      </c>
      <c r="J1914" s="10">
        <v>1</v>
      </c>
      <c r="K1914" s="10">
        <v>11</v>
      </c>
      <c r="L1914" s="10">
        <v>5</v>
      </c>
      <c r="M1914" s="10">
        <v>10000</v>
      </c>
      <c r="N1914" s="10">
        <v>10000</v>
      </c>
      <c r="O1914" s="10">
        <v>30</v>
      </c>
      <c r="P1914" s="10" t="b">
        <v>1</v>
      </c>
      <c r="Q1914" s="10">
        <v>0</v>
      </c>
      <c r="R1914" s="10" t="b">
        <v>0</v>
      </c>
      <c r="S1914" s="10">
        <v>101.000000000008</v>
      </c>
      <c r="T1914" s="10" t="s">
        <v>59</v>
      </c>
      <c r="U1914" s="22">
        <v>2009</v>
      </c>
      <c r="V1914" s="10">
        <v>3417</v>
      </c>
      <c r="W1914" s="22">
        <v>1.07</v>
      </c>
    </row>
    <row r="1915" spans="1:23" s="5" customFormat="1" x14ac:dyDescent="0.3">
      <c r="A1915" s="20">
        <v>1913</v>
      </c>
      <c r="C1915" s="11" t="s">
        <v>146</v>
      </c>
      <c r="E1915" s="10">
        <f t="shared" si="360"/>
        <v>14893207336.095579</v>
      </c>
      <c r="F1915" s="10">
        <v>5</v>
      </c>
      <c r="G1915" s="22">
        <f t="shared" si="361"/>
        <v>1.6736776169238309E+29</v>
      </c>
      <c r="H1915" s="22">
        <f t="shared" si="358"/>
        <v>21272828.292685036</v>
      </c>
      <c r="I1915" s="22">
        <f t="shared" si="359"/>
        <v>1.8214636439508238E+20</v>
      </c>
      <c r="J1915" s="10">
        <v>1</v>
      </c>
      <c r="K1915" s="10">
        <v>11</v>
      </c>
      <c r="L1915" s="10">
        <v>5</v>
      </c>
      <c r="M1915" s="10">
        <v>10000</v>
      </c>
      <c r="N1915" s="10">
        <v>10000</v>
      </c>
      <c r="O1915" s="10">
        <v>30</v>
      </c>
      <c r="P1915" s="10" t="b">
        <v>1</v>
      </c>
      <c r="Q1915" s="10">
        <v>0</v>
      </c>
      <c r="R1915" s="10" t="b">
        <v>0</v>
      </c>
      <c r="S1915" s="10">
        <v>101.000000000008</v>
      </c>
      <c r="T1915" s="10" t="s">
        <v>59</v>
      </c>
      <c r="U1915" s="22">
        <v>2010</v>
      </c>
      <c r="V1915" s="10">
        <v>3419</v>
      </c>
      <c r="W1915" s="22">
        <v>1.07</v>
      </c>
    </row>
    <row r="1916" spans="1:23" s="5" customFormat="1" x14ac:dyDescent="0.3">
      <c r="A1916" s="20">
        <v>1914</v>
      </c>
      <c r="C1916" s="11" t="s">
        <v>146</v>
      </c>
      <c r="E1916" s="10">
        <f t="shared" si="360"/>
        <v>14917354119.829592</v>
      </c>
      <c r="F1916" s="10">
        <v>5</v>
      </c>
      <c r="G1916" s="22">
        <f t="shared" si="361"/>
        <v>1.6814846895907337E+29</v>
      </c>
      <c r="H1916" s="22">
        <f t="shared" si="358"/>
        <v>21296518.307937324</v>
      </c>
      <c r="I1916" s="22">
        <f t="shared" si="359"/>
        <v>1.8272623196802751E+20</v>
      </c>
      <c r="J1916" s="10">
        <v>1</v>
      </c>
      <c r="K1916" s="10">
        <v>11</v>
      </c>
      <c r="L1916" s="10">
        <v>5</v>
      </c>
      <c r="M1916" s="10">
        <v>10000</v>
      </c>
      <c r="N1916" s="10">
        <v>10000</v>
      </c>
      <c r="O1916" s="10">
        <v>30</v>
      </c>
      <c r="P1916" s="10" t="b">
        <v>1</v>
      </c>
      <c r="Q1916" s="10">
        <v>0</v>
      </c>
      <c r="R1916" s="10" t="b">
        <v>0</v>
      </c>
      <c r="S1916" s="10">
        <v>101.000000000008</v>
      </c>
      <c r="T1916" s="10" t="s">
        <v>59</v>
      </c>
      <c r="U1916" s="22">
        <v>2011</v>
      </c>
      <c r="V1916" s="10">
        <v>3421</v>
      </c>
      <c r="W1916" s="22">
        <v>1.07</v>
      </c>
    </row>
    <row r="1917" spans="1:23" s="5" customFormat="1" x14ac:dyDescent="0.3">
      <c r="A1917" s="20">
        <v>1915</v>
      </c>
      <c r="C1917" s="11" t="s">
        <v>146</v>
      </c>
      <c r="E1917" s="10">
        <f t="shared" si="360"/>
        <v>14941527410.176191</v>
      </c>
      <c r="F1917" s="10">
        <v>5</v>
      </c>
      <c r="G1917" s="22">
        <f t="shared" si="361"/>
        <v>1.6893240728746399E+29</v>
      </c>
      <c r="H1917" s="22">
        <f t="shared" si="358"/>
        <v>21320222.377854262</v>
      </c>
      <c r="I1917" s="22">
        <f t="shared" si="359"/>
        <v>1.8330764123501167E+20</v>
      </c>
      <c r="J1917" s="10">
        <v>1</v>
      </c>
      <c r="K1917" s="10">
        <v>11</v>
      </c>
      <c r="L1917" s="10">
        <v>5</v>
      </c>
      <c r="M1917" s="10">
        <v>10000</v>
      </c>
      <c r="N1917" s="10">
        <v>10000</v>
      </c>
      <c r="O1917" s="10">
        <v>30</v>
      </c>
      <c r="P1917" s="10" t="b">
        <v>1</v>
      </c>
      <c r="Q1917" s="10">
        <v>0</v>
      </c>
      <c r="R1917" s="10" t="b">
        <v>0</v>
      </c>
      <c r="S1917" s="10">
        <v>101.000000000008</v>
      </c>
      <c r="T1917" s="10" t="s">
        <v>59</v>
      </c>
      <c r="U1917" s="22">
        <v>2012</v>
      </c>
      <c r="V1917" s="10">
        <v>3423</v>
      </c>
      <c r="W1917" s="22">
        <v>1.07</v>
      </c>
    </row>
    <row r="1918" spans="1:23" s="5" customFormat="1" x14ac:dyDescent="0.3">
      <c r="A1918" s="20">
        <v>1916</v>
      </c>
      <c r="C1918" s="11" t="s">
        <v>146</v>
      </c>
      <c r="E1918" s="10">
        <f t="shared" si="360"/>
        <v>14965727222.368176</v>
      </c>
      <c r="F1918" s="10">
        <v>5</v>
      </c>
      <c r="G1918" s="22">
        <f t="shared" si="361"/>
        <v>1.6971958835201578E+29</v>
      </c>
      <c r="H1918" s="22">
        <f t="shared" si="358"/>
        <v>21343940.503463712</v>
      </c>
      <c r="I1918" s="22">
        <f t="shared" si="359"/>
        <v>1.8389059548666456E+20</v>
      </c>
      <c r="J1918" s="10">
        <v>1</v>
      </c>
      <c r="K1918" s="10">
        <v>11</v>
      </c>
      <c r="L1918" s="10">
        <v>5</v>
      </c>
      <c r="M1918" s="10">
        <v>10000</v>
      </c>
      <c r="N1918" s="10">
        <v>10000</v>
      </c>
      <c r="O1918" s="10">
        <v>30</v>
      </c>
      <c r="P1918" s="10" t="b">
        <v>1</v>
      </c>
      <c r="Q1918" s="10">
        <v>0</v>
      </c>
      <c r="R1918" s="10" t="b">
        <v>0</v>
      </c>
      <c r="S1918" s="10">
        <v>101.000000000008</v>
      </c>
      <c r="T1918" s="10" t="s">
        <v>59</v>
      </c>
      <c r="U1918" s="22">
        <v>2013</v>
      </c>
      <c r="V1918" s="10">
        <v>3425</v>
      </c>
      <c r="W1918" s="22">
        <v>1.07</v>
      </c>
    </row>
    <row r="1919" spans="1:23" s="5" customFormat="1" x14ac:dyDescent="0.3">
      <c r="A1919" s="20">
        <v>1917</v>
      </c>
      <c r="C1919" s="11" t="s">
        <v>146</v>
      </c>
      <c r="E1919" s="10">
        <f t="shared" si="360"/>
        <v>14989953571.638992</v>
      </c>
      <c r="F1919" s="10">
        <v>5</v>
      </c>
      <c r="G1919" s="22">
        <f t="shared" si="361"/>
        <v>1.7051002386324518E+29</v>
      </c>
      <c r="H1919" s="22">
        <f t="shared" si="358"/>
        <v>21367672.685793053</v>
      </c>
      <c r="I1919" s="22">
        <f t="shared" si="359"/>
        <v>1.8447509801891598E+20</v>
      </c>
      <c r="J1919" s="10">
        <v>1</v>
      </c>
      <c r="K1919" s="10">
        <v>11</v>
      </c>
      <c r="L1919" s="10">
        <v>5</v>
      </c>
      <c r="M1919" s="10">
        <v>10000</v>
      </c>
      <c r="N1919" s="10">
        <v>10000</v>
      </c>
      <c r="O1919" s="10">
        <v>30</v>
      </c>
      <c r="P1919" s="10" t="b">
        <v>1</v>
      </c>
      <c r="Q1919" s="10">
        <v>0</v>
      </c>
      <c r="R1919" s="10" t="b">
        <v>0</v>
      </c>
      <c r="S1919" s="10">
        <v>101.000000000008</v>
      </c>
      <c r="T1919" s="10" t="s">
        <v>59</v>
      </c>
      <c r="U1919" s="22">
        <v>2014</v>
      </c>
      <c r="V1919" s="10">
        <v>3427</v>
      </c>
      <c r="W1919" s="22">
        <v>1.07</v>
      </c>
    </row>
    <row r="1920" spans="1:23" s="5" customFormat="1" x14ac:dyDescent="0.3">
      <c r="A1920" s="20">
        <v>1918</v>
      </c>
      <c r="C1920" s="11" t="s">
        <v>146</v>
      </c>
      <c r="E1920" s="10">
        <f t="shared" si="360"/>
        <v>15014206473.222855</v>
      </c>
      <c r="F1920" s="10">
        <v>5</v>
      </c>
      <c r="G1920" s="22">
        <f t="shared" si="361"/>
        <v>1.713037255678154E+29</v>
      </c>
      <c r="H1920" s="22">
        <f t="shared" si="358"/>
        <v>21391418.925869223</v>
      </c>
      <c r="I1920" s="22">
        <f t="shared" si="359"/>
        <v>1.8506115213299791E+20</v>
      </c>
      <c r="J1920" s="10">
        <v>1</v>
      </c>
      <c r="K1920" s="10">
        <v>11</v>
      </c>
      <c r="L1920" s="10">
        <v>5</v>
      </c>
      <c r="M1920" s="10">
        <v>10000</v>
      </c>
      <c r="N1920" s="10">
        <v>10000</v>
      </c>
      <c r="O1920" s="10">
        <v>30</v>
      </c>
      <c r="P1920" s="10" t="b">
        <v>1</v>
      </c>
      <c r="Q1920" s="10">
        <v>0</v>
      </c>
      <c r="R1920" s="10" t="b">
        <v>0</v>
      </c>
      <c r="S1920" s="10">
        <v>101.000000000008</v>
      </c>
      <c r="T1920" s="10" t="s">
        <v>59</v>
      </c>
      <c r="U1920" s="22">
        <v>2015</v>
      </c>
      <c r="V1920" s="10">
        <v>3429</v>
      </c>
      <c r="W1920" s="22">
        <v>1.07</v>
      </c>
    </row>
    <row r="1921" spans="1:23" s="5" customFormat="1" x14ac:dyDescent="0.3">
      <c r="A1921" s="20">
        <v>1919</v>
      </c>
      <c r="C1921" s="11" t="s">
        <v>146</v>
      </c>
      <c r="E1921" s="10">
        <f t="shared" si="360"/>
        <v>15038485942.354916</v>
      </c>
      <c r="F1921" s="10">
        <v>5</v>
      </c>
      <c r="G1921" s="22">
        <f t="shared" si="361"/>
        <v>1.7210070524863015E+29</v>
      </c>
      <c r="H1921" s="22">
        <f t="shared" si="358"/>
        <v>21415179.224718437</v>
      </c>
      <c r="I1921" s="22">
        <f t="shared" si="359"/>
        <v>1.8564876113545694E+20</v>
      </c>
      <c r="J1921" s="10">
        <v>1</v>
      </c>
      <c r="K1921" s="10">
        <v>11</v>
      </c>
      <c r="L1921" s="10">
        <v>5</v>
      </c>
      <c r="M1921" s="10">
        <v>10000</v>
      </c>
      <c r="N1921" s="10">
        <v>10000</v>
      </c>
      <c r="O1921" s="10">
        <v>30</v>
      </c>
      <c r="P1921" s="10" t="b">
        <v>1</v>
      </c>
      <c r="Q1921" s="10">
        <v>0</v>
      </c>
      <c r="R1921" s="10" t="b">
        <v>0</v>
      </c>
      <c r="S1921" s="10">
        <v>101.000000000008</v>
      </c>
      <c r="T1921" s="10" t="s">
        <v>59</v>
      </c>
      <c r="U1921" s="22">
        <v>2016</v>
      </c>
      <c r="V1921" s="10">
        <v>3431</v>
      </c>
      <c r="W1921" s="22">
        <v>1.07</v>
      </c>
    </row>
    <row r="1922" spans="1:23" s="5" customFormat="1" x14ac:dyDescent="0.3">
      <c r="A1922" s="20">
        <v>1920</v>
      </c>
      <c r="C1922" s="11" t="s">
        <v>146</v>
      </c>
      <c r="E1922" s="10">
        <f t="shared" si="360"/>
        <v>15062791994.271109</v>
      </c>
      <c r="F1922" s="10">
        <v>5</v>
      </c>
      <c r="G1922" s="22">
        <f t="shared" si="361"/>
        <v>1.7290097472492237E+29</v>
      </c>
      <c r="H1922" s="22">
        <f t="shared" si="358"/>
        <v>21438953.583366763</v>
      </c>
      <c r="I1922" s="22">
        <f t="shared" si="359"/>
        <v>1.8623792833815793E+20</v>
      </c>
      <c r="J1922" s="10">
        <v>1</v>
      </c>
      <c r="K1922" s="10">
        <v>11</v>
      </c>
      <c r="L1922" s="10">
        <v>5</v>
      </c>
      <c r="M1922" s="10">
        <v>10000</v>
      </c>
      <c r="N1922" s="10">
        <v>10000</v>
      </c>
      <c r="O1922" s="10">
        <v>30</v>
      </c>
      <c r="P1922" s="10" t="b">
        <v>1</v>
      </c>
      <c r="Q1922" s="10">
        <v>0</v>
      </c>
      <c r="R1922" s="10" t="b">
        <v>0</v>
      </c>
      <c r="S1922" s="10">
        <v>101.000000000008</v>
      </c>
      <c r="T1922" s="10" t="s">
        <v>59</v>
      </c>
      <c r="U1922" s="22">
        <v>2017</v>
      </c>
      <c r="V1922" s="10">
        <v>3433</v>
      </c>
      <c r="W1922" s="22">
        <v>1.07</v>
      </c>
    </row>
    <row r="1923" spans="1:23" s="5" customFormat="1" x14ac:dyDescent="0.3">
      <c r="A1923" s="20">
        <v>1921</v>
      </c>
      <c r="C1923" s="11" t="s">
        <v>146</v>
      </c>
      <c r="E1923" s="10">
        <f t="shared" si="360"/>
        <v>15087124644.207951</v>
      </c>
      <c r="F1923" s="10">
        <v>5</v>
      </c>
      <c r="G1923" s="22">
        <f t="shared" si="361"/>
        <v>1.737045458523534E+29</v>
      </c>
      <c r="H1923" s="22">
        <f t="shared" si="358"/>
        <v>21462742.00283977</v>
      </c>
      <c r="I1923" s="22">
        <f t="shared" si="359"/>
        <v>1.868286570582886E+20</v>
      </c>
      <c r="J1923" s="10">
        <v>1</v>
      </c>
      <c r="K1923" s="10">
        <v>11</v>
      </c>
      <c r="L1923" s="10">
        <v>5</v>
      </c>
      <c r="M1923" s="10">
        <v>10000</v>
      </c>
      <c r="N1923" s="10">
        <v>10000</v>
      </c>
      <c r="O1923" s="10">
        <v>30</v>
      </c>
      <c r="P1923" s="10" t="b">
        <v>1</v>
      </c>
      <c r="Q1923" s="10">
        <v>0</v>
      </c>
      <c r="R1923" s="10" t="b">
        <v>0</v>
      </c>
      <c r="S1923" s="10">
        <v>101.000000000008</v>
      </c>
      <c r="T1923" s="10" t="s">
        <v>59</v>
      </c>
      <c r="U1923" s="22">
        <v>2018</v>
      </c>
      <c r="V1923" s="10">
        <v>3435</v>
      </c>
      <c r="W1923" s="22">
        <v>1.07</v>
      </c>
    </row>
    <row r="1924" spans="1:23" s="5" customFormat="1" x14ac:dyDescent="0.3">
      <c r="A1924" s="20">
        <v>1922</v>
      </c>
      <c r="C1924" s="11" t="s">
        <v>146</v>
      </c>
      <c r="E1924" s="10">
        <f t="shared" si="360"/>
        <v>15111483907.403034</v>
      </c>
      <c r="F1924" s="10">
        <v>5</v>
      </c>
      <c r="G1924" s="22">
        <f t="shared" si="361"/>
        <v>1.7451143052309975E+29</v>
      </c>
      <c r="H1924" s="22">
        <f t="shared" si="358"/>
        <v>21486544.484162405</v>
      </c>
      <c r="I1924" s="22">
        <f t="shared" si="359"/>
        <v>1.8742095061836307E+20</v>
      </c>
      <c r="J1924" s="10">
        <v>1</v>
      </c>
      <c r="K1924" s="10">
        <v>11</v>
      </c>
      <c r="L1924" s="10">
        <v>5</v>
      </c>
      <c r="M1924" s="10">
        <v>10000</v>
      </c>
      <c r="N1924" s="10">
        <v>10000</v>
      </c>
      <c r="O1924" s="10">
        <v>30</v>
      </c>
      <c r="P1924" s="10" t="b">
        <v>1</v>
      </c>
      <c r="Q1924" s="10">
        <v>0</v>
      </c>
      <c r="R1924" s="10" t="b">
        <v>0</v>
      </c>
      <c r="S1924" s="10">
        <v>101.000000000008</v>
      </c>
      <c r="T1924" s="10" t="s">
        <v>59</v>
      </c>
      <c r="U1924" s="22">
        <v>2019</v>
      </c>
      <c r="V1924" s="10">
        <v>3437</v>
      </c>
      <c r="W1924" s="22">
        <v>1.07</v>
      </c>
    </row>
    <row r="1925" spans="1:23" s="5" customFormat="1" x14ac:dyDescent="0.3">
      <c r="A1925" s="20">
        <v>1923</v>
      </c>
      <c r="C1925" s="11" t="s">
        <v>146</v>
      </c>
      <c r="E1925" s="10">
        <f t="shared" si="360"/>
        <v>15135869799.094551</v>
      </c>
      <c r="F1925" s="10">
        <v>5</v>
      </c>
      <c r="G1925" s="22">
        <f t="shared" si="361"/>
        <v>1.753216406659524E+29</v>
      </c>
      <c r="H1925" s="22">
        <f t="shared" si="358"/>
        <v>21510361.028359279</v>
      </c>
      <c r="I1925" s="22">
        <f t="shared" si="359"/>
        <v>1.880148123462329E+20</v>
      </c>
      <c r="J1925" s="10">
        <v>1</v>
      </c>
      <c r="K1925" s="10">
        <v>11</v>
      </c>
      <c r="L1925" s="10">
        <v>5</v>
      </c>
      <c r="M1925" s="10">
        <v>10000</v>
      </c>
      <c r="N1925" s="10">
        <v>10000</v>
      </c>
      <c r="O1925" s="10">
        <v>30</v>
      </c>
      <c r="P1925" s="10" t="b">
        <v>1</v>
      </c>
      <c r="Q1925" s="10">
        <v>0</v>
      </c>
      <c r="R1925" s="10" t="b">
        <v>0</v>
      </c>
      <c r="S1925" s="10">
        <v>101.000000000008</v>
      </c>
      <c r="T1925" s="10" t="s">
        <v>59</v>
      </c>
      <c r="U1925" s="22">
        <v>2020</v>
      </c>
      <c r="V1925" s="10">
        <v>3439</v>
      </c>
      <c r="W1925" s="22">
        <v>1.07</v>
      </c>
    </row>
    <row r="1926" spans="1:23" s="5" customFormat="1" x14ac:dyDescent="0.3">
      <c r="A1926" s="20">
        <v>1924</v>
      </c>
      <c r="C1926" s="11" t="s">
        <v>146</v>
      </c>
      <c r="E1926" s="10">
        <f t="shared" si="360"/>
        <v>15160282334.521574</v>
      </c>
      <c r="F1926" s="10">
        <v>5</v>
      </c>
      <c r="G1926" s="22">
        <f t="shared" si="361"/>
        <v>1.7613518824640908E+29</v>
      </c>
      <c r="H1926" s="22">
        <f t="shared" si="358"/>
        <v>21534191.636454515</v>
      </c>
      <c r="I1926" s="22">
        <f t="shared" si="359"/>
        <v>1.8861024557508959E+20</v>
      </c>
      <c r="J1926" s="10">
        <v>1</v>
      </c>
      <c r="K1926" s="10">
        <v>11</v>
      </c>
      <c r="L1926" s="10">
        <v>5</v>
      </c>
      <c r="M1926" s="10">
        <v>10000</v>
      </c>
      <c r="N1926" s="10">
        <v>10000</v>
      </c>
      <c r="O1926" s="10">
        <v>30</v>
      </c>
      <c r="P1926" s="10" t="b">
        <v>1</v>
      </c>
      <c r="Q1926" s="10">
        <v>0</v>
      </c>
      <c r="R1926" s="10" t="b">
        <v>0</v>
      </c>
      <c r="S1926" s="10">
        <v>101.000000000008</v>
      </c>
      <c r="T1926" s="10" t="s">
        <v>59</v>
      </c>
      <c r="U1926" s="22">
        <v>2021</v>
      </c>
      <c r="V1926" s="10">
        <v>3441</v>
      </c>
      <c r="W1926" s="22">
        <v>1.07</v>
      </c>
    </row>
    <row r="1927" spans="1:23" s="5" customFormat="1" x14ac:dyDescent="0.3">
      <c r="A1927" s="20">
        <v>1925</v>
      </c>
      <c r="C1927" s="11" t="s">
        <v>146</v>
      </c>
      <c r="E1927" s="10">
        <f t="shared" si="360"/>
        <v>15184721528.923851</v>
      </c>
      <c r="F1927" s="10">
        <v>5</v>
      </c>
      <c r="G1927" s="22">
        <f t="shared" si="361"/>
        <v>1.7695208526676152E+29</v>
      </c>
      <c r="H1927" s="22">
        <f t="shared" si="358"/>
        <v>21558036.309471734</v>
      </c>
      <c r="I1927" s="22">
        <f t="shared" si="359"/>
        <v>1.8920725364347041E+20</v>
      </c>
      <c r="J1927" s="10">
        <v>1</v>
      </c>
      <c r="K1927" s="10">
        <v>11</v>
      </c>
      <c r="L1927" s="10">
        <v>5</v>
      </c>
      <c r="M1927" s="10">
        <v>10000</v>
      </c>
      <c r="N1927" s="10">
        <v>10000</v>
      </c>
      <c r="O1927" s="10">
        <v>30</v>
      </c>
      <c r="P1927" s="10" t="b">
        <v>1</v>
      </c>
      <c r="Q1927" s="10">
        <v>0</v>
      </c>
      <c r="R1927" s="10" t="b">
        <v>0</v>
      </c>
      <c r="S1927" s="10">
        <v>101.000000000008</v>
      </c>
      <c r="T1927" s="10" t="s">
        <v>59</v>
      </c>
      <c r="U1927" s="22">
        <v>2022</v>
      </c>
      <c r="V1927" s="10">
        <v>3443</v>
      </c>
      <c r="W1927" s="22">
        <v>1.07</v>
      </c>
    </row>
    <row r="1928" spans="1:23" s="5" customFormat="1" x14ac:dyDescent="0.3">
      <c r="A1928" s="20">
        <v>1926</v>
      </c>
      <c r="C1928" s="11" t="s">
        <v>146</v>
      </c>
      <c r="E1928" s="10">
        <f t="shared" si="360"/>
        <v>15209187397.542194</v>
      </c>
      <c r="F1928" s="10">
        <v>5</v>
      </c>
      <c r="G1928" s="22">
        <f t="shared" si="361"/>
        <v>1.7777234376620318E+29</v>
      </c>
      <c r="H1928" s="22">
        <f t="shared" si="358"/>
        <v>21581895.048434228</v>
      </c>
      <c r="I1928" s="22">
        <f t="shared" si="359"/>
        <v>1.8980583989526725E+20</v>
      </c>
      <c r="J1928" s="10">
        <v>1</v>
      </c>
      <c r="K1928" s="10">
        <v>11</v>
      </c>
      <c r="L1928" s="10">
        <v>5</v>
      </c>
      <c r="M1928" s="10">
        <v>10000</v>
      </c>
      <c r="N1928" s="10">
        <v>10000</v>
      </c>
      <c r="O1928" s="10">
        <v>30</v>
      </c>
      <c r="P1928" s="10" t="b">
        <v>1</v>
      </c>
      <c r="Q1928" s="10">
        <v>0</v>
      </c>
      <c r="R1928" s="10" t="b">
        <v>0</v>
      </c>
      <c r="S1928" s="10">
        <v>101.000000000008</v>
      </c>
      <c r="T1928" s="10" t="s">
        <v>59</v>
      </c>
      <c r="U1928" s="22">
        <v>2023</v>
      </c>
      <c r="V1928" s="10">
        <v>3445</v>
      </c>
      <c r="W1928" s="22">
        <v>1.07</v>
      </c>
    </row>
    <row r="1929" spans="1:23" s="5" customFormat="1" x14ac:dyDescent="0.3">
      <c r="A1929" s="20">
        <v>1927</v>
      </c>
      <c r="C1929" s="11" t="s">
        <v>146</v>
      </c>
      <c r="E1929" s="10">
        <f t="shared" si="360"/>
        <v>15233679955.61779</v>
      </c>
      <c r="F1929" s="10">
        <v>5</v>
      </c>
      <c r="G1929" s="22">
        <f t="shared" si="361"/>
        <v>1.7859597582090163E+29</v>
      </c>
      <c r="H1929" s="22">
        <f t="shared" si="358"/>
        <v>21605767.854364626</v>
      </c>
      <c r="I1929" s="22">
        <f t="shared" si="359"/>
        <v>1.9040600767972727E+20</v>
      </c>
      <c r="J1929" s="10">
        <v>1</v>
      </c>
      <c r="K1929" s="10">
        <v>11</v>
      </c>
      <c r="L1929" s="10">
        <v>5</v>
      </c>
      <c r="M1929" s="10">
        <v>10000</v>
      </c>
      <c r="N1929" s="10">
        <v>10000</v>
      </c>
      <c r="O1929" s="10">
        <v>30</v>
      </c>
      <c r="P1929" s="10" t="b">
        <v>1</v>
      </c>
      <c r="Q1929" s="10">
        <v>0</v>
      </c>
      <c r="R1929" s="10" t="b">
        <v>0</v>
      </c>
      <c r="S1929" s="10">
        <v>101.000000000008</v>
      </c>
      <c r="T1929" s="10" t="s">
        <v>59</v>
      </c>
      <c r="U1929" s="22">
        <v>2024</v>
      </c>
      <c r="V1929" s="10">
        <v>3447</v>
      </c>
      <c r="W1929" s="22">
        <v>1.07</v>
      </c>
    </row>
    <row r="1930" spans="1:23" s="5" customFormat="1" x14ac:dyDescent="0.3">
      <c r="A1930" s="20">
        <v>1928</v>
      </c>
      <c r="C1930" s="11" t="s">
        <v>146</v>
      </c>
      <c r="E1930" s="10">
        <f t="shared" si="360"/>
        <v>15258199218.393068</v>
      </c>
      <c r="F1930" s="10">
        <v>5</v>
      </c>
      <c r="G1930" s="22">
        <f t="shared" si="361"/>
        <v>1.7942299354411931E+29</v>
      </c>
      <c r="H1930" s="22">
        <f t="shared" si="358"/>
        <v>21629654.728285369</v>
      </c>
      <c r="I1930" s="22">
        <f t="shared" si="359"/>
        <v>1.9100776035146174E+20</v>
      </c>
      <c r="J1930" s="10">
        <v>1</v>
      </c>
      <c r="K1930" s="10">
        <v>11</v>
      </c>
      <c r="L1930" s="10">
        <v>5</v>
      </c>
      <c r="M1930" s="10">
        <v>10000</v>
      </c>
      <c r="N1930" s="10">
        <v>10000</v>
      </c>
      <c r="O1930" s="10">
        <v>30</v>
      </c>
      <c r="P1930" s="10" t="b">
        <v>1</v>
      </c>
      <c r="Q1930" s="10">
        <v>0</v>
      </c>
      <c r="R1930" s="10" t="b">
        <v>0</v>
      </c>
      <c r="S1930" s="10">
        <v>101.000000000008</v>
      </c>
      <c r="T1930" s="10" t="s">
        <v>59</v>
      </c>
      <c r="U1930" s="22">
        <v>2025</v>
      </c>
      <c r="V1930" s="10">
        <v>3449</v>
      </c>
      <c r="W1930" s="22">
        <v>1.07</v>
      </c>
    </row>
    <row r="1931" spans="1:23" s="5" customFormat="1" x14ac:dyDescent="0.3">
      <c r="A1931" s="20">
        <v>1929</v>
      </c>
      <c r="C1931" s="11" t="s">
        <v>146</v>
      </c>
      <c r="E1931" s="10">
        <f t="shared" si="360"/>
        <v>15282745201.110859</v>
      </c>
      <c r="F1931" s="10">
        <v>5</v>
      </c>
      <c r="G1931" s="22">
        <f t="shared" si="361"/>
        <v>1.8025340908628898E+29</v>
      </c>
      <c r="H1931" s="22">
        <f t="shared" si="358"/>
        <v>21653555.671218153</v>
      </c>
      <c r="I1931" s="22">
        <f t="shared" si="359"/>
        <v>1.9161110127045214E+20</v>
      </c>
      <c r="J1931" s="10">
        <v>1</v>
      </c>
      <c r="K1931" s="10">
        <v>11</v>
      </c>
      <c r="L1931" s="10">
        <v>5</v>
      </c>
      <c r="M1931" s="10">
        <v>10000</v>
      </c>
      <c r="N1931" s="10">
        <v>10000</v>
      </c>
      <c r="O1931" s="10">
        <v>30</v>
      </c>
      <c r="P1931" s="10" t="b">
        <v>1</v>
      </c>
      <c r="Q1931" s="10">
        <v>0</v>
      </c>
      <c r="R1931" s="10" t="b">
        <v>0</v>
      </c>
      <c r="S1931" s="10">
        <v>101.000000000008</v>
      </c>
      <c r="T1931" s="10" t="s">
        <v>59</v>
      </c>
      <c r="U1931" s="22">
        <v>2026</v>
      </c>
      <c r="V1931" s="10">
        <v>3451</v>
      </c>
      <c r="W1931" s="22">
        <v>1.07</v>
      </c>
    </row>
    <row r="1932" spans="1:23" s="5" customFormat="1" x14ac:dyDescent="0.3">
      <c r="A1932" s="20">
        <v>1930</v>
      </c>
      <c r="C1932" s="11" t="s">
        <v>146</v>
      </c>
      <c r="E1932" s="10">
        <f t="shared" si="360"/>
        <v>15307317919.015095</v>
      </c>
      <c r="F1932" s="10">
        <v>5</v>
      </c>
      <c r="G1932" s="22">
        <f t="shared" si="361"/>
        <v>1.810872346351119E+29</v>
      </c>
      <c r="H1932" s="22">
        <f t="shared" si="358"/>
        <v>21677470.684184484</v>
      </c>
      <c r="I1932" s="22">
        <f t="shared" si="359"/>
        <v>1.9221603380205627E+20</v>
      </c>
      <c r="J1932" s="10">
        <v>1</v>
      </c>
      <c r="K1932" s="10">
        <v>11</v>
      </c>
      <c r="L1932" s="10">
        <v>5</v>
      </c>
      <c r="M1932" s="10">
        <v>10000</v>
      </c>
      <c r="N1932" s="10">
        <v>10000</v>
      </c>
      <c r="O1932" s="10">
        <v>30</v>
      </c>
      <c r="P1932" s="10" t="b">
        <v>1</v>
      </c>
      <c r="Q1932" s="10">
        <v>0</v>
      </c>
      <c r="R1932" s="10" t="b">
        <v>0</v>
      </c>
      <c r="S1932" s="10">
        <v>101.000000000008</v>
      </c>
      <c r="T1932" s="10" t="s">
        <v>59</v>
      </c>
      <c r="U1932" s="22">
        <v>2027</v>
      </c>
      <c r="V1932" s="10">
        <v>3453</v>
      </c>
      <c r="W1932" s="22">
        <v>1.07</v>
      </c>
    </row>
    <row r="1933" spans="1:23" s="5" customFormat="1" x14ac:dyDescent="0.3">
      <c r="A1933" s="20">
        <v>1931</v>
      </c>
      <c r="C1933" s="11" t="s">
        <v>146</v>
      </c>
      <c r="E1933" s="10">
        <f t="shared" si="360"/>
        <v>15331917387.350182</v>
      </c>
      <c r="F1933" s="10">
        <v>5</v>
      </c>
      <c r="G1933" s="22">
        <f t="shared" si="361"/>
        <v>1.8192448241565916E+29</v>
      </c>
      <c r="H1933" s="22">
        <f t="shared" si="358"/>
        <v>21701399.768205192</v>
      </c>
      <c r="I1933" s="22">
        <f t="shared" si="359"/>
        <v>1.9282256131701034E+20</v>
      </c>
      <c r="J1933" s="10">
        <v>1</v>
      </c>
      <c r="K1933" s="10">
        <v>11</v>
      </c>
      <c r="L1933" s="10">
        <v>5</v>
      </c>
      <c r="M1933" s="10">
        <v>10000</v>
      </c>
      <c r="N1933" s="10">
        <v>10000</v>
      </c>
      <c r="O1933" s="10">
        <v>30</v>
      </c>
      <c r="P1933" s="10" t="b">
        <v>1</v>
      </c>
      <c r="Q1933" s="10">
        <v>0</v>
      </c>
      <c r="R1933" s="10" t="b">
        <v>0</v>
      </c>
      <c r="S1933" s="10">
        <v>101.000000000008</v>
      </c>
      <c r="T1933" s="10" t="s">
        <v>59</v>
      </c>
      <c r="U1933" s="22">
        <v>2028</v>
      </c>
      <c r="V1933" s="10">
        <v>3455</v>
      </c>
      <c r="W1933" s="22">
        <v>1.07</v>
      </c>
    </row>
    <row r="1934" spans="1:23" s="5" customFormat="1" x14ac:dyDescent="0.3">
      <c r="A1934" s="20">
        <v>1932</v>
      </c>
      <c r="C1934" s="11" t="s">
        <v>146</v>
      </c>
      <c r="E1934" s="10">
        <f t="shared" si="360"/>
        <v>15356543621.361658</v>
      </c>
      <c r="F1934" s="10">
        <v>5</v>
      </c>
      <c r="G1934" s="22">
        <f t="shared" si="361"/>
        <v>1.8276516469046012E+29</v>
      </c>
      <c r="H1934" s="22">
        <f t="shared" si="358"/>
        <v>21725342.924300835</v>
      </c>
      <c r="I1934" s="22">
        <f t="shared" si="359"/>
        <v>1.9343068719144174E+20</v>
      </c>
      <c r="J1934" s="10">
        <v>1</v>
      </c>
      <c r="K1934" s="10">
        <v>11</v>
      </c>
      <c r="L1934" s="10">
        <v>5</v>
      </c>
      <c r="M1934" s="10">
        <v>10000</v>
      </c>
      <c r="N1934" s="10">
        <v>10000</v>
      </c>
      <c r="O1934" s="10">
        <v>30</v>
      </c>
      <c r="P1934" s="10" t="b">
        <v>1</v>
      </c>
      <c r="Q1934" s="10">
        <v>0</v>
      </c>
      <c r="R1934" s="10" t="b">
        <v>0</v>
      </c>
      <c r="S1934" s="10">
        <v>101.000000000008</v>
      </c>
      <c r="T1934" s="10" t="s">
        <v>59</v>
      </c>
      <c r="U1934" s="22">
        <v>2029</v>
      </c>
      <c r="V1934" s="10">
        <v>3457</v>
      </c>
      <c r="W1934" s="22">
        <v>1.07</v>
      </c>
    </row>
    <row r="1935" spans="1:23" s="5" customFormat="1" x14ac:dyDescent="0.3">
      <c r="A1935" s="20">
        <v>1933</v>
      </c>
      <c r="C1935" s="11" t="s">
        <v>146</v>
      </c>
      <c r="E1935" s="10">
        <f t="shared" si="360"/>
        <v>15381196636.295609</v>
      </c>
      <c r="F1935" s="10">
        <v>5</v>
      </c>
      <c r="G1935" s="22">
        <f t="shared" si="361"/>
        <v>1.8360929375960401E+29</v>
      </c>
      <c r="H1935" s="22">
        <f t="shared" si="358"/>
        <v>21749300.153491285</v>
      </c>
      <c r="I1935" s="22">
        <f t="shared" si="359"/>
        <v>1.9404041480686728E+20</v>
      </c>
      <c r="J1935" s="10">
        <v>1</v>
      </c>
      <c r="K1935" s="10">
        <v>11</v>
      </c>
      <c r="L1935" s="10">
        <v>5</v>
      </c>
      <c r="M1935" s="10">
        <v>10000</v>
      </c>
      <c r="N1935" s="10">
        <v>10000</v>
      </c>
      <c r="O1935" s="10">
        <v>30</v>
      </c>
      <c r="P1935" s="10" t="b">
        <v>1</v>
      </c>
      <c r="Q1935" s="10">
        <v>0</v>
      </c>
      <c r="R1935" s="10" t="b">
        <v>0</v>
      </c>
      <c r="S1935" s="10">
        <v>101.000000000008</v>
      </c>
      <c r="T1935" s="10" t="s">
        <v>59</v>
      </c>
      <c r="U1935" s="22">
        <v>2030</v>
      </c>
      <c r="V1935" s="10">
        <v>3459</v>
      </c>
      <c r="W1935" s="22">
        <v>1.07</v>
      </c>
    </row>
    <row r="1936" spans="1:23" s="5" customFormat="1" x14ac:dyDescent="0.3">
      <c r="A1936" s="20">
        <v>1934</v>
      </c>
      <c r="C1936" s="11" t="s">
        <v>146</v>
      </c>
      <c r="E1936" s="10">
        <f t="shared" si="360"/>
        <v>15405876447.398943</v>
      </c>
      <c r="F1936" s="10">
        <v>5</v>
      </c>
      <c r="G1936" s="22">
        <f t="shared" si="361"/>
        <v>1.8445688196082881E+29</v>
      </c>
      <c r="H1936" s="22">
        <f t="shared" si="358"/>
        <v>21773271.4567963</v>
      </c>
      <c r="I1936" s="22">
        <f t="shared" si="359"/>
        <v>1.9465174755020302E+20</v>
      </c>
      <c r="J1936" s="10">
        <v>1</v>
      </c>
      <c r="K1936" s="10">
        <v>11</v>
      </c>
      <c r="L1936" s="10">
        <v>5</v>
      </c>
      <c r="M1936" s="10">
        <v>10000</v>
      </c>
      <c r="N1936" s="10">
        <v>10000</v>
      </c>
      <c r="O1936" s="10">
        <v>30</v>
      </c>
      <c r="P1936" s="10" t="b">
        <v>1</v>
      </c>
      <c r="Q1936" s="10">
        <v>0</v>
      </c>
      <c r="R1936" s="10" t="b">
        <v>0</v>
      </c>
      <c r="S1936" s="10">
        <v>101.000000000008</v>
      </c>
      <c r="T1936" s="10" t="s">
        <v>59</v>
      </c>
      <c r="U1936" s="22">
        <v>2031</v>
      </c>
      <c r="V1936" s="10">
        <v>3461</v>
      </c>
      <c r="W1936" s="22">
        <v>1.07</v>
      </c>
    </row>
    <row r="1937" spans="1:23" s="5" customFormat="1" x14ac:dyDescent="0.3">
      <c r="A1937" s="20">
        <v>1935</v>
      </c>
      <c r="C1937" s="11" t="s">
        <v>146</v>
      </c>
      <c r="E1937" s="10">
        <f t="shared" si="360"/>
        <v>15430583069.919474</v>
      </c>
      <c r="F1937" s="10">
        <v>5</v>
      </c>
      <c r="G1937" s="22">
        <f t="shared" si="361"/>
        <v>1.8530794166962072E+29</v>
      </c>
      <c r="H1937" s="22">
        <f t="shared" si="358"/>
        <v>21797256.835234787</v>
      </c>
      <c r="I1937" s="22">
        <f t="shared" si="359"/>
        <v>1.9526468881376942E+20</v>
      </c>
      <c r="J1937" s="10">
        <v>1</v>
      </c>
      <c r="K1937" s="10">
        <v>11</v>
      </c>
      <c r="L1937" s="10">
        <v>5</v>
      </c>
      <c r="M1937" s="10">
        <v>10000</v>
      </c>
      <c r="N1937" s="10">
        <v>10000</v>
      </c>
      <c r="O1937" s="10">
        <v>30</v>
      </c>
      <c r="P1937" s="10" t="b">
        <v>1</v>
      </c>
      <c r="Q1937" s="10">
        <v>0</v>
      </c>
      <c r="R1937" s="10" t="b">
        <v>0</v>
      </c>
      <c r="S1937" s="10">
        <v>101.000000000008</v>
      </c>
      <c r="T1937" s="10" t="s">
        <v>59</v>
      </c>
      <c r="U1937" s="22">
        <v>2032</v>
      </c>
      <c r="V1937" s="10">
        <v>3463</v>
      </c>
      <c r="W1937" s="22">
        <v>1.07</v>
      </c>
    </row>
    <row r="1938" spans="1:23" s="5" customFormat="1" x14ac:dyDescent="0.3">
      <c r="A1938" s="20">
        <v>1936</v>
      </c>
      <c r="C1938" s="11" t="s">
        <v>146</v>
      </c>
      <c r="E1938" s="10">
        <f t="shared" si="360"/>
        <v>15455316519.105589</v>
      </c>
      <c r="F1938" s="10">
        <v>5</v>
      </c>
      <c r="G1938" s="22">
        <f t="shared" si="361"/>
        <v>1.8616248529930847E+29</v>
      </c>
      <c r="H1938" s="22">
        <f t="shared" si="358"/>
        <v>21821256.289825536</v>
      </c>
      <c r="I1938" s="22">
        <f t="shared" si="359"/>
        <v>1.9587924199529873E+20</v>
      </c>
      <c r="J1938" s="10">
        <v>1</v>
      </c>
      <c r="K1938" s="10">
        <v>11</v>
      </c>
      <c r="L1938" s="10">
        <v>5</v>
      </c>
      <c r="M1938" s="10">
        <v>10000</v>
      </c>
      <c r="N1938" s="10">
        <v>10000</v>
      </c>
      <c r="O1938" s="10">
        <v>30</v>
      </c>
      <c r="P1938" s="10" t="b">
        <v>1</v>
      </c>
      <c r="Q1938" s="10">
        <v>0</v>
      </c>
      <c r="R1938" s="10" t="b">
        <v>0</v>
      </c>
      <c r="S1938" s="10">
        <v>101.000000000008</v>
      </c>
      <c r="T1938" s="10" t="s">
        <v>59</v>
      </c>
      <c r="U1938" s="22">
        <v>2033</v>
      </c>
      <c r="V1938" s="10">
        <v>3465</v>
      </c>
      <c r="W1938" s="22">
        <v>1.07</v>
      </c>
    </row>
    <row r="1939" spans="1:23" s="5" customFormat="1" x14ac:dyDescent="0.3">
      <c r="A1939" s="20">
        <v>1937</v>
      </c>
      <c r="C1939" s="11" t="s">
        <v>146</v>
      </c>
      <c r="E1939" s="10">
        <f t="shared" si="360"/>
        <v>15480076810.206766</v>
      </c>
      <c r="F1939" s="10">
        <v>5</v>
      </c>
      <c r="G1939" s="22">
        <f t="shared" si="361"/>
        <v>1.8702052530115805E+29</v>
      </c>
      <c r="H1939" s="22">
        <f t="shared" si="358"/>
        <v>21845269.821586713</v>
      </c>
      <c r="I1939" s="22">
        <f t="shared" si="359"/>
        <v>1.9649541049793698E+20</v>
      </c>
      <c r="J1939" s="10">
        <v>1</v>
      </c>
      <c r="K1939" s="10">
        <v>11</v>
      </c>
      <c r="L1939" s="10">
        <v>5</v>
      </c>
      <c r="M1939" s="10">
        <v>10000</v>
      </c>
      <c r="N1939" s="10">
        <v>10000</v>
      </c>
      <c r="O1939" s="10">
        <v>30</v>
      </c>
      <c r="P1939" s="10" t="b">
        <v>1</v>
      </c>
      <c r="Q1939" s="10">
        <v>0</v>
      </c>
      <c r="R1939" s="10" t="b">
        <v>0</v>
      </c>
      <c r="S1939" s="10">
        <v>101.000000000008</v>
      </c>
      <c r="T1939" s="10" t="s">
        <v>59</v>
      </c>
      <c r="U1939" s="22">
        <v>2034</v>
      </c>
      <c r="V1939" s="10">
        <v>3467</v>
      </c>
      <c r="W1939" s="22">
        <v>1.07</v>
      </c>
    </row>
    <row r="1940" spans="1:23" s="5" customFormat="1" x14ac:dyDescent="0.3">
      <c r="A1940" s="20">
        <v>1938</v>
      </c>
      <c r="C1940" s="11" t="s">
        <v>146</v>
      </c>
      <c r="E1940" s="10">
        <f t="shared" si="360"/>
        <v>15504863958.473028</v>
      </c>
      <c r="F1940" s="10">
        <v>5</v>
      </c>
      <c r="G1940" s="22">
        <f t="shared" si="361"/>
        <v>1.8788207416448069E+29</v>
      </c>
      <c r="H1940" s="22">
        <f t="shared" si="358"/>
        <v>21869297.431536134</v>
      </c>
      <c r="I1940" s="22">
        <f t="shared" si="359"/>
        <v>1.971131977302557E+20</v>
      </c>
      <c r="J1940" s="10">
        <v>1</v>
      </c>
      <c r="K1940" s="10">
        <v>11</v>
      </c>
      <c r="L1940" s="10">
        <v>5</v>
      </c>
      <c r="M1940" s="10">
        <v>10000</v>
      </c>
      <c r="N1940" s="10">
        <v>10000</v>
      </c>
      <c r="O1940" s="10">
        <v>30</v>
      </c>
      <c r="P1940" s="10" t="b">
        <v>1</v>
      </c>
      <c r="Q1940" s="10">
        <v>0</v>
      </c>
      <c r="R1940" s="10" t="b">
        <v>0</v>
      </c>
      <c r="S1940" s="10">
        <v>101.000000000008</v>
      </c>
      <c r="T1940" s="10" t="s">
        <v>59</v>
      </c>
      <c r="U1940" s="22">
        <v>2035</v>
      </c>
      <c r="V1940" s="10">
        <v>3469</v>
      </c>
      <c r="W1940" s="22">
        <v>1.07</v>
      </c>
    </row>
    <row r="1941" spans="1:23" s="5" customFormat="1" x14ac:dyDescent="0.3">
      <c r="A1941" s="20">
        <v>1939</v>
      </c>
      <c r="C1941" s="11" t="s">
        <v>146</v>
      </c>
      <c r="E1941" s="10">
        <f t="shared" si="360"/>
        <v>15529677979.155231</v>
      </c>
      <c r="F1941" s="10">
        <v>5</v>
      </c>
      <c r="G1941" s="22">
        <f t="shared" si="361"/>
        <v>1.887471444167067E+29</v>
      </c>
      <c r="H1941" s="22">
        <f t="shared" si="358"/>
        <v>21893339.120690975</v>
      </c>
      <c r="I1941" s="22">
        <f t="shared" si="359"/>
        <v>1.9773260710624975E+20</v>
      </c>
      <c r="J1941" s="10">
        <v>1</v>
      </c>
      <c r="K1941" s="10">
        <v>11</v>
      </c>
      <c r="L1941" s="10">
        <v>5</v>
      </c>
      <c r="M1941" s="10">
        <v>10000</v>
      </c>
      <c r="N1941" s="10">
        <v>10000</v>
      </c>
      <c r="O1941" s="10">
        <v>30</v>
      </c>
      <c r="P1941" s="10" t="b">
        <v>1</v>
      </c>
      <c r="Q1941" s="10">
        <v>0</v>
      </c>
      <c r="R1941" s="10" t="b">
        <v>0</v>
      </c>
      <c r="S1941" s="10">
        <v>101.000000000008</v>
      </c>
      <c r="T1941" s="10" t="s">
        <v>59</v>
      </c>
      <c r="U1941" s="22">
        <v>2036</v>
      </c>
      <c r="V1941" s="10">
        <v>3471</v>
      </c>
      <c r="W1941" s="22">
        <v>1.07</v>
      </c>
    </row>
    <row r="1942" spans="1:23" s="5" customFormat="1" x14ac:dyDescent="0.3">
      <c r="A1942" s="20">
        <v>1940</v>
      </c>
      <c r="C1942" s="11" t="s">
        <v>146</v>
      </c>
      <c r="E1942" s="10">
        <f t="shared" si="360"/>
        <v>15554518887.505033</v>
      </c>
      <c r="F1942" s="10">
        <v>5</v>
      </c>
      <c r="G1942" s="22">
        <f t="shared" si="361"/>
        <v>1.8961574862350177E+29</v>
      </c>
      <c r="H1942" s="22">
        <f t="shared" si="358"/>
        <v>21917394.890068229</v>
      </c>
      <c r="I1942" s="22">
        <f t="shared" si="359"/>
        <v>1.9835364204535054E+20</v>
      </c>
      <c r="J1942" s="10">
        <v>1</v>
      </c>
      <c r="K1942" s="10">
        <v>11</v>
      </c>
      <c r="L1942" s="10">
        <v>5</v>
      </c>
      <c r="M1942" s="10">
        <v>10000</v>
      </c>
      <c r="N1942" s="10">
        <v>10000</v>
      </c>
      <c r="O1942" s="10">
        <v>30</v>
      </c>
      <c r="P1942" s="10" t="b">
        <v>1</v>
      </c>
      <c r="Q1942" s="10">
        <v>0</v>
      </c>
      <c r="R1942" s="10" t="b">
        <v>0</v>
      </c>
      <c r="S1942" s="10">
        <v>101.000000000008</v>
      </c>
      <c r="T1942" s="10" t="s">
        <v>59</v>
      </c>
      <c r="U1942" s="22">
        <v>2037</v>
      </c>
      <c r="V1942" s="10">
        <v>3473</v>
      </c>
      <c r="W1942" s="22">
        <v>1.07</v>
      </c>
    </row>
    <row r="1943" spans="1:23" s="5" customFormat="1" x14ac:dyDescent="0.3">
      <c r="A1943" s="20">
        <v>1941</v>
      </c>
      <c r="C1943" s="11" t="s">
        <v>146</v>
      </c>
      <c r="E1943" s="10">
        <f t="shared" si="360"/>
        <v>15579386698.774946</v>
      </c>
      <c r="F1943" s="10">
        <v>5</v>
      </c>
      <c r="G1943" s="22">
        <f t="shared" si="361"/>
        <v>1.9048789938885718E+29</v>
      </c>
      <c r="H1943" s="22">
        <f t="shared" si="358"/>
        <v>21941464.740684085</v>
      </c>
      <c r="I1943" s="22">
        <f t="shared" si="359"/>
        <v>1.9897630597242788E+20</v>
      </c>
      <c r="J1943" s="10">
        <v>1</v>
      </c>
      <c r="K1943" s="10">
        <v>11</v>
      </c>
      <c r="L1943" s="10">
        <v>5</v>
      </c>
      <c r="M1943" s="10">
        <v>10000</v>
      </c>
      <c r="N1943" s="10">
        <v>10000</v>
      </c>
      <c r="O1943" s="10">
        <v>30</v>
      </c>
      <c r="P1943" s="10" t="b">
        <v>1</v>
      </c>
      <c r="Q1943" s="10">
        <v>0</v>
      </c>
      <c r="R1943" s="10" t="b">
        <v>0</v>
      </c>
      <c r="S1943" s="10">
        <v>101.000000000008</v>
      </c>
      <c r="T1943" s="10" t="s">
        <v>59</v>
      </c>
      <c r="U1943" s="22">
        <v>2038</v>
      </c>
      <c r="V1943" s="10">
        <v>3475</v>
      </c>
      <c r="W1943" s="22">
        <v>1.07</v>
      </c>
    </row>
    <row r="1944" spans="1:23" s="5" customFormat="1" x14ac:dyDescent="0.3">
      <c r="A1944" s="20">
        <v>1942</v>
      </c>
      <c r="C1944" s="11" t="s">
        <v>146</v>
      </c>
      <c r="E1944" s="10">
        <f t="shared" si="360"/>
        <v>15604281428.218193</v>
      </c>
      <c r="F1944" s="10">
        <v>5</v>
      </c>
      <c r="G1944" s="22">
        <f t="shared" si="361"/>
        <v>1.9136360935519077E+29</v>
      </c>
      <c r="H1944" s="22">
        <f t="shared" si="358"/>
        <v>21965548.673554689</v>
      </c>
      <c r="I1944" s="22">
        <f t="shared" si="359"/>
        <v>1.9960060231779785E+20</v>
      </c>
      <c r="J1944" s="10">
        <v>1</v>
      </c>
      <c r="K1944" s="10">
        <v>11</v>
      </c>
      <c r="L1944" s="10">
        <v>5</v>
      </c>
      <c r="M1944" s="10">
        <v>10000</v>
      </c>
      <c r="N1944" s="10">
        <v>10000</v>
      </c>
      <c r="O1944" s="10">
        <v>30</v>
      </c>
      <c r="P1944" s="10" t="b">
        <v>1</v>
      </c>
      <c r="Q1944" s="10">
        <v>0</v>
      </c>
      <c r="R1944" s="10" t="b">
        <v>0</v>
      </c>
      <c r="S1944" s="10">
        <v>101.000000000008</v>
      </c>
      <c r="T1944" s="10" t="s">
        <v>59</v>
      </c>
      <c r="U1944" s="22">
        <v>2039</v>
      </c>
      <c r="V1944" s="10">
        <v>3477</v>
      </c>
      <c r="W1944" s="22">
        <v>1.07</v>
      </c>
    </row>
    <row r="1945" spans="1:23" s="5" customFormat="1" x14ac:dyDescent="0.3">
      <c r="A1945" s="20">
        <v>1943</v>
      </c>
      <c r="C1945" s="11" t="s">
        <v>146</v>
      </c>
      <c r="E1945" s="10">
        <f t="shared" si="360"/>
        <v>15629203091.088715</v>
      </c>
      <c r="F1945" s="10">
        <v>5</v>
      </c>
      <c r="G1945" s="22">
        <f t="shared" si="361"/>
        <v>1.9224289120342915E+29</v>
      </c>
      <c r="H1945" s="22">
        <f t="shared" si="358"/>
        <v>21989646.689695477</v>
      </c>
      <c r="I1945" s="22">
        <f t="shared" si="359"/>
        <v>2.0022653451722431E+20</v>
      </c>
      <c r="J1945" s="10">
        <v>1</v>
      </c>
      <c r="K1945" s="10">
        <v>11</v>
      </c>
      <c r="L1945" s="10">
        <v>5</v>
      </c>
      <c r="M1945" s="10">
        <v>10000</v>
      </c>
      <c r="N1945" s="10">
        <v>10000</v>
      </c>
      <c r="O1945" s="10">
        <v>30</v>
      </c>
      <c r="P1945" s="10" t="b">
        <v>1</v>
      </c>
      <c r="Q1945" s="10">
        <v>0</v>
      </c>
      <c r="R1945" s="10" t="b">
        <v>0</v>
      </c>
      <c r="S1945" s="10">
        <v>101.000000000008</v>
      </c>
      <c r="T1945" s="10" t="s">
        <v>59</v>
      </c>
      <c r="U1945" s="22">
        <v>2040</v>
      </c>
      <c r="V1945" s="10">
        <v>3479</v>
      </c>
      <c r="W1945" s="22">
        <v>1.07</v>
      </c>
    </row>
    <row r="1946" spans="1:23" s="5" customFormat="1" x14ac:dyDescent="0.3">
      <c r="A1946" s="20">
        <v>1944</v>
      </c>
      <c r="C1946" s="11" t="s">
        <v>146</v>
      </c>
      <c r="E1946" s="10">
        <f t="shared" si="360"/>
        <v>15654151702.641464</v>
      </c>
      <c r="F1946" s="10">
        <v>5</v>
      </c>
      <c r="G1946" s="22">
        <f t="shared" si="361"/>
        <v>1.9312575765312251E+29</v>
      </c>
      <c r="H1946" s="22">
        <f t="shared" si="358"/>
        <v>22013758.790121444</v>
      </c>
      <c r="I1946" s="22">
        <f t="shared" si="359"/>
        <v>2.008541060119341E+20</v>
      </c>
      <c r="J1946" s="10">
        <v>1</v>
      </c>
      <c r="K1946" s="10">
        <v>11</v>
      </c>
      <c r="L1946" s="10">
        <v>5</v>
      </c>
      <c r="M1946" s="10">
        <v>10000</v>
      </c>
      <c r="N1946" s="10">
        <v>10000</v>
      </c>
      <c r="O1946" s="10">
        <v>30</v>
      </c>
      <c r="P1946" s="10" t="b">
        <v>1</v>
      </c>
      <c r="Q1946" s="10">
        <v>0</v>
      </c>
      <c r="R1946" s="10" t="b">
        <v>0</v>
      </c>
      <c r="S1946" s="10">
        <v>101.000000000008</v>
      </c>
      <c r="T1946" s="10" t="s">
        <v>59</v>
      </c>
      <c r="U1946" s="22">
        <v>2041</v>
      </c>
      <c r="V1946" s="10">
        <v>3481</v>
      </c>
      <c r="W1946" s="22">
        <v>1.07</v>
      </c>
    </row>
    <row r="1947" spans="1:23" s="5" customFormat="1" x14ac:dyDescent="0.3">
      <c r="A1947" s="20">
        <v>1945</v>
      </c>
      <c r="C1947" s="11" t="s">
        <v>146</v>
      </c>
      <c r="E1947" s="10">
        <f t="shared" si="360"/>
        <v>15679127278.131868</v>
      </c>
      <c r="F1947" s="10">
        <v>5</v>
      </c>
      <c r="G1947" s="22">
        <f t="shared" si="361"/>
        <v>1.9401222146254373E+29</v>
      </c>
      <c r="H1947" s="22">
        <f t="shared" ref="H1947:H2010" si="362">(A1947^2.14+50+50*A1947)*2</f>
        <v>22037884.975847173</v>
      </c>
      <c r="I1947" s="22">
        <f t="shared" si="359"/>
        <v>2.0148332024861023E+20</v>
      </c>
      <c r="J1947" s="10">
        <v>1</v>
      </c>
      <c r="K1947" s="10">
        <v>11</v>
      </c>
      <c r="L1947" s="10">
        <v>5</v>
      </c>
      <c r="M1947" s="10">
        <v>10000</v>
      </c>
      <c r="N1947" s="10">
        <v>10000</v>
      </c>
      <c r="O1947" s="10">
        <v>30</v>
      </c>
      <c r="P1947" s="10" t="b">
        <v>1</v>
      </c>
      <c r="Q1947" s="10">
        <v>0</v>
      </c>
      <c r="R1947" s="10" t="b">
        <v>0</v>
      </c>
      <c r="S1947" s="10">
        <v>101.000000000008</v>
      </c>
      <c r="T1947" s="10" t="s">
        <v>59</v>
      </c>
      <c r="U1947" s="22">
        <v>2042</v>
      </c>
      <c r="V1947" s="10">
        <v>3483</v>
      </c>
      <c r="W1947" s="22">
        <v>1.07</v>
      </c>
    </row>
    <row r="1948" spans="1:23" s="5" customFormat="1" x14ac:dyDescent="0.3">
      <c r="A1948" s="20">
        <v>1946</v>
      </c>
      <c r="C1948" s="11" t="s">
        <v>146</v>
      </c>
      <c r="E1948" s="10">
        <f t="shared" si="360"/>
        <v>15704129832.816494</v>
      </c>
      <c r="F1948" s="10">
        <v>5</v>
      </c>
      <c r="G1948" s="22">
        <f t="shared" si="361"/>
        <v>1.9490229542876553E+29</v>
      </c>
      <c r="H1948" s="22">
        <f t="shared" si="362"/>
        <v>22062025.247886963</v>
      </c>
      <c r="I1948" s="22">
        <f t="shared" ref="I1948:I2011" si="363">(A1948^6.082+A1948^4+1000*A1948+100)*2</f>
        <v>2.021141806794095E+20</v>
      </c>
      <c r="J1948" s="10">
        <v>1</v>
      </c>
      <c r="K1948" s="10">
        <v>11</v>
      </c>
      <c r="L1948" s="10">
        <v>5</v>
      </c>
      <c r="M1948" s="10">
        <v>10000</v>
      </c>
      <c r="N1948" s="10">
        <v>10000</v>
      </c>
      <c r="O1948" s="10">
        <v>30</v>
      </c>
      <c r="P1948" s="10" t="b">
        <v>1</v>
      </c>
      <c r="Q1948" s="10">
        <v>0</v>
      </c>
      <c r="R1948" s="10" t="b">
        <v>0</v>
      </c>
      <c r="S1948" s="10">
        <v>101.000000000008</v>
      </c>
      <c r="T1948" s="10" t="s">
        <v>59</v>
      </c>
      <c r="U1948" s="22">
        <v>2043</v>
      </c>
      <c r="V1948" s="10">
        <v>3485</v>
      </c>
      <c r="W1948" s="22">
        <v>1.07</v>
      </c>
    </row>
    <row r="1949" spans="1:23" s="5" customFormat="1" x14ac:dyDescent="0.3">
      <c r="A1949" s="20">
        <v>1947</v>
      </c>
      <c r="C1949" s="11" t="s">
        <v>146</v>
      </c>
      <c r="E1949" s="10">
        <f t="shared" si="360"/>
        <v>15729159381.952301</v>
      </c>
      <c r="F1949" s="10">
        <v>5</v>
      </c>
      <c r="G1949" s="22">
        <f t="shared" si="361"/>
        <v>1.9579599238777606E+29</v>
      </c>
      <c r="H1949" s="22">
        <f t="shared" si="362"/>
        <v>22086179.607254397</v>
      </c>
      <c r="I1949" s="22">
        <f t="shared" si="363"/>
        <v>2.027466907619601E+20</v>
      </c>
      <c r="J1949" s="10">
        <v>1</v>
      </c>
      <c r="K1949" s="10">
        <v>11</v>
      </c>
      <c r="L1949" s="10">
        <v>5</v>
      </c>
      <c r="M1949" s="10">
        <v>10000</v>
      </c>
      <c r="N1949" s="10">
        <v>10000</v>
      </c>
      <c r="O1949" s="10">
        <v>30</v>
      </c>
      <c r="P1949" s="10" t="b">
        <v>1</v>
      </c>
      <c r="Q1949" s="10">
        <v>0</v>
      </c>
      <c r="R1949" s="10" t="b">
        <v>0</v>
      </c>
      <c r="S1949" s="10">
        <v>101.000000000008</v>
      </c>
      <c r="T1949" s="10" t="s">
        <v>59</v>
      </c>
      <c r="U1949" s="22">
        <v>2044</v>
      </c>
      <c r="V1949" s="10">
        <v>3487</v>
      </c>
      <c r="W1949" s="22">
        <v>1.07</v>
      </c>
    </row>
    <row r="1950" spans="1:23" s="5" customFormat="1" x14ac:dyDescent="0.3">
      <c r="A1950" s="20">
        <v>1948</v>
      </c>
      <c r="C1950" s="11" t="s">
        <v>146</v>
      </c>
      <c r="E1950" s="10">
        <f t="shared" si="360"/>
        <v>15754215940.797421</v>
      </c>
      <c r="F1950" s="10">
        <v>5</v>
      </c>
      <c r="G1950" s="22">
        <f t="shared" si="361"/>
        <v>1.966933252145786E+29</v>
      </c>
      <c r="H1950" s="22">
        <f t="shared" si="362"/>
        <v>22110348.054962765</v>
      </c>
      <c r="I1950" s="22">
        <f t="shared" si="363"/>
        <v>2.0338085395937385E+20</v>
      </c>
      <c r="J1950" s="10">
        <v>1</v>
      </c>
      <c r="K1950" s="10">
        <v>11</v>
      </c>
      <c r="L1950" s="10">
        <v>5</v>
      </c>
      <c r="M1950" s="10">
        <v>10000</v>
      </c>
      <c r="N1950" s="10">
        <v>10000</v>
      </c>
      <c r="O1950" s="10">
        <v>30</v>
      </c>
      <c r="P1950" s="10" t="b">
        <v>1</v>
      </c>
      <c r="Q1950" s="10">
        <v>0</v>
      </c>
      <c r="R1950" s="10" t="b">
        <v>0</v>
      </c>
      <c r="S1950" s="10">
        <v>101.000000000008</v>
      </c>
      <c r="T1950" s="10" t="s">
        <v>59</v>
      </c>
      <c r="U1950" s="22">
        <v>2045</v>
      </c>
      <c r="V1950" s="10">
        <v>3489</v>
      </c>
      <c r="W1950" s="22">
        <v>1.07</v>
      </c>
    </row>
    <row r="1951" spans="1:23" s="5" customFormat="1" x14ac:dyDescent="0.3">
      <c r="A1951" s="20">
        <v>1949</v>
      </c>
      <c r="C1951" s="11" t="s">
        <v>146</v>
      </c>
      <c r="E1951" s="10">
        <f t="shared" ref="E1951:E2014" si="364">A1951^3.0999</f>
        <v>15779299524.610451</v>
      </c>
      <c r="F1951" s="10">
        <v>5</v>
      </c>
      <c r="G1951" s="22">
        <f t="shared" si="361"/>
        <v>1.9759430682327183E+29</v>
      </c>
      <c r="H1951" s="22">
        <f t="shared" si="362"/>
        <v>22134530.592024796</v>
      </c>
      <c r="I1951" s="22">
        <f t="shared" si="363"/>
        <v>2.0401667374024491E+20</v>
      </c>
      <c r="J1951" s="10">
        <v>1</v>
      </c>
      <c r="K1951" s="10">
        <v>11</v>
      </c>
      <c r="L1951" s="10">
        <v>5</v>
      </c>
      <c r="M1951" s="10">
        <v>10000</v>
      </c>
      <c r="N1951" s="10">
        <v>10000</v>
      </c>
      <c r="O1951" s="10">
        <v>30</v>
      </c>
      <c r="P1951" s="10" t="b">
        <v>1</v>
      </c>
      <c r="Q1951" s="10">
        <v>0</v>
      </c>
      <c r="R1951" s="10" t="b">
        <v>0</v>
      </c>
      <c r="S1951" s="10">
        <v>101.000000000008</v>
      </c>
      <c r="T1951" s="10" t="s">
        <v>59</v>
      </c>
      <c r="U1951" s="22">
        <v>2046</v>
      </c>
      <c r="V1951" s="10">
        <v>3491</v>
      </c>
      <c r="W1951" s="22">
        <v>1.07</v>
      </c>
    </row>
    <row r="1952" spans="1:23" s="5" customFormat="1" x14ac:dyDescent="0.3">
      <c r="A1952" s="20">
        <v>1950</v>
      </c>
      <c r="C1952" s="11" t="s">
        <v>146</v>
      </c>
      <c r="E1952" s="10">
        <f t="shared" si="364"/>
        <v>15804410148.65097</v>
      </c>
      <c r="F1952" s="10">
        <v>5</v>
      </c>
      <c r="G1952" s="22">
        <f t="shared" si="361"/>
        <v>1.9849895016717465E+29</v>
      </c>
      <c r="H1952" s="22">
        <f t="shared" si="362"/>
        <v>22158727.219452921</v>
      </c>
      <c r="I1952" s="22">
        <f t="shared" si="363"/>
        <v>2.046541535786621E+20</v>
      </c>
      <c r="J1952" s="10">
        <v>1</v>
      </c>
      <c r="K1952" s="10">
        <v>11</v>
      </c>
      <c r="L1952" s="10">
        <v>5</v>
      </c>
      <c r="M1952" s="10">
        <v>10000</v>
      </c>
      <c r="N1952" s="10">
        <v>10000</v>
      </c>
      <c r="O1952" s="10">
        <v>30</v>
      </c>
      <c r="P1952" s="10" t="b">
        <v>1</v>
      </c>
      <c r="Q1952" s="10">
        <v>0</v>
      </c>
      <c r="R1952" s="10" t="b">
        <v>0</v>
      </c>
      <c r="S1952" s="10">
        <v>101.000000000008</v>
      </c>
      <c r="T1952" s="10" t="s">
        <v>59</v>
      </c>
      <c r="U1952" s="22">
        <v>2047</v>
      </c>
      <c r="V1952" s="10">
        <v>3493</v>
      </c>
      <c r="W1952" s="22">
        <v>1.07</v>
      </c>
    </row>
    <row r="1953" spans="1:23" s="15" customFormat="1" x14ac:dyDescent="0.3">
      <c r="A1953" s="19">
        <v>1951</v>
      </c>
      <c r="C1953" s="17" t="s">
        <v>146</v>
      </c>
      <c r="E1953" s="16">
        <f t="shared" si="364"/>
        <v>15829547828.179165</v>
      </c>
      <c r="F1953" s="16">
        <v>5</v>
      </c>
      <c r="G1953" s="22">
        <f>A1953^8.91+A1953^4+100*A1953+100</f>
        <v>2.0710580420611061E+29</v>
      </c>
      <c r="H1953" s="18">
        <f t="shared" si="362"/>
        <v>22182937.938259088</v>
      </c>
      <c r="I1953" s="18">
        <f t="shared" si="363"/>
        <v>2.0529329695421202E+20</v>
      </c>
      <c r="J1953" s="16">
        <v>1</v>
      </c>
      <c r="K1953" s="16">
        <v>11</v>
      </c>
      <c r="L1953" s="16">
        <v>5</v>
      </c>
      <c r="M1953" s="16">
        <v>10000</v>
      </c>
      <c r="N1953" s="16">
        <v>10000</v>
      </c>
      <c r="O1953" s="16">
        <v>30</v>
      </c>
      <c r="P1953" s="16" t="b">
        <v>1</v>
      </c>
      <c r="Q1953" s="16">
        <v>0</v>
      </c>
      <c r="R1953" s="16" t="b">
        <v>0</v>
      </c>
      <c r="S1953" s="16">
        <v>101.000000000008</v>
      </c>
      <c r="T1953" s="16" t="s">
        <v>59</v>
      </c>
      <c r="U1953" s="18">
        <v>2048</v>
      </c>
      <c r="V1953" s="16">
        <v>3495</v>
      </c>
      <c r="W1953" s="18">
        <v>1.07</v>
      </c>
    </row>
    <row r="1954" spans="1:23" s="15" customFormat="1" x14ac:dyDescent="0.3">
      <c r="A1954" s="19">
        <v>1952</v>
      </c>
      <c r="C1954" s="17" t="s">
        <v>146</v>
      </c>
      <c r="E1954" s="16">
        <f t="shared" si="364"/>
        <v>15854712578.456228</v>
      </c>
      <c r="F1954" s="16">
        <v>5</v>
      </c>
      <c r="G1954" s="22">
        <f t="shared" ref="G1954:G2002" si="365">A1954^8.91+A1954^4+100*A1954+100</f>
        <v>2.0805355299622067E+29</v>
      </c>
      <c r="H1954" s="18">
        <f t="shared" si="362"/>
        <v>22207162.74945464</v>
      </c>
      <c r="I1954" s="18">
        <f t="shared" si="363"/>
        <v>2.0593410735198267E+20</v>
      </c>
      <c r="J1954" s="16">
        <v>1</v>
      </c>
      <c r="K1954" s="16">
        <v>11</v>
      </c>
      <c r="L1954" s="16">
        <v>5</v>
      </c>
      <c r="M1954" s="16">
        <v>10000</v>
      </c>
      <c r="N1954" s="16">
        <v>10000</v>
      </c>
      <c r="O1954" s="16">
        <v>30</v>
      </c>
      <c r="P1954" s="16" t="b">
        <v>1</v>
      </c>
      <c r="Q1954" s="16">
        <v>0</v>
      </c>
      <c r="R1954" s="16" t="b">
        <v>0</v>
      </c>
      <c r="S1954" s="16">
        <v>101.000000000008</v>
      </c>
      <c r="T1954" s="16" t="s">
        <v>59</v>
      </c>
      <c r="U1954" s="18">
        <v>2049</v>
      </c>
      <c r="V1954" s="16">
        <v>3497</v>
      </c>
      <c r="W1954" s="18">
        <v>1.07</v>
      </c>
    </row>
    <row r="1955" spans="1:23" s="15" customFormat="1" x14ac:dyDescent="0.3">
      <c r="A1955" s="19">
        <v>1953</v>
      </c>
      <c r="C1955" s="17" t="s">
        <v>146</v>
      </c>
      <c r="E1955" s="16">
        <f t="shared" si="364"/>
        <v>15879904414.743986</v>
      </c>
      <c r="F1955" s="16">
        <v>5</v>
      </c>
      <c r="G1955" s="22">
        <f t="shared" si="365"/>
        <v>2.0900515009664978E+29</v>
      </c>
      <c r="H1955" s="18">
        <f t="shared" si="362"/>
        <v>22231401.654050738</v>
      </c>
      <c r="I1955" s="18">
        <f t="shared" si="363"/>
        <v>2.0657658826257816E+20</v>
      </c>
      <c r="J1955" s="16">
        <v>1</v>
      </c>
      <c r="K1955" s="16">
        <v>11</v>
      </c>
      <c r="L1955" s="16">
        <v>5</v>
      </c>
      <c r="M1955" s="16">
        <v>10000</v>
      </c>
      <c r="N1955" s="16">
        <v>10000</v>
      </c>
      <c r="O1955" s="16">
        <v>30</v>
      </c>
      <c r="P1955" s="16" t="b">
        <v>1</v>
      </c>
      <c r="Q1955" s="16">
        <v>0</v>
      </c>
      <c r="R1955" s="16" t="b">
        <v>0</v>
      </c>
      <c r="S1955" s="16">
        <v>101.000000000008</v>
      </c>
      <c r="T1955" s="16" t="s">
        <v>59</v>
      </c>
      <c r="U1955" s="18">
        <v>2050</v>
      </c>
      <c r="V1955" s="16">
        <v>3499</v>
      </c>
      <c r="W1955" s="18">
        <v>1.07</v>
      </c>
    </row>
    <row r="1956" spans="1:23" s="15" customFormat="1" x14ac:dyDescent="0.3">
      <c r="A1956" s="19">
        <v>1954</v>
      </c>
      <c r="C1956" s="17" t="s">
        <v>146</v>
      </c>
      <c r="E1956" s="16">
        <f t="shared" si="364"/>
        <v>15905123352.305082</v>
      </c>
      <c r="F1956" s="16">
        <v>5</v>
      </c>
      <c r="G1956" s="22">
        <f t="shared" si="365"/>
        <v>2.0996060915089854E+29</v>
      </c>
      <c r="H1956" s="18">
        <f t="shared" si="362"/>
        <v>22255654.653057858</v>
      </c>
      <c r="I1956" s="18">
        <f t="shared" si="363"/>
        <v>2.0722074318210918E+20</v>
      </c>
      <c r="J1956" s="16">
        <v>1</v>
      </c>
      <c r="K1956" s="16">
        <v>11</v>
      </c>
      <c r="L1956" s="16">
        <v>5</v>
      </c>
      <c r="M1956" s="16">
        <v>10000</v>
      </c>
      <c r="N1956" s="16">
        <v>10000</v>
      </c>
      <c r="O1956" s="16">
        <v>30</v>
      </c>
      <c r="P1956" s="16" t="b">
        <v>1</v>
      </c>
      <c r="Q1956" s="16">
        <v>0</v>
      </c>
      <c r="R1956" s="16" t="b">
        <v>0</v>
      </c>
      <c r="S1956" s="16">
        <v>101.000000000008</v>
      </c>
      <c r="T1956" s="16" t="s">
        <v>59</v>
      </c>
      <c r="U1956" s="18">
        <v>2051</v>
      </c>
      <c r="V1956" s="16">
        <v>3501</v>
      </c>
      <c r="W1956" s="18">
        <v>1.07</v>
      </c>
    </row>
    <row r="1957" spans="1:23" s="15" customFormat="1" x14ac:dyDescent="0.3">
      <c r="A1957" s="19">
        <v>1955</v>
      </c>
      <c r="C1957" s="17" t="s">
        <v>146</v>
      </c>
      <c r="E1957" s="16">
        <f t="shared" si="364"/>
        <v>15930369406.402927</v>
      </c>
      <c r="F1957" s="16">
        <v>5</v>
      </c>
      <c r="G1957" s="22">
        <f t="shared" si="365"/>
        <v>2.1091994384380971E+29</v>
      </c>
      <c r="H1957" s="18">
        <f t="shared" si="362"/>
        <v>22279921.747486234</v>
      </c>
      <c r="I1957" s="18">
        <f t="shared" si="363"/>
        <v>2.078665756122168E+20</v>
      </c>
      <c r="J1957" s="16">
        <v>1</v>
      </c>
      <c r="K1957" s="16">
        <v>11</v>
      </c>
      <c r="L1957" s="16">
        <v>5</v>
      </c>
      <c r="M1957" s="16">
        <v>10000</v>
      </c>
      <c r="N1957" s="16">
        <v>10000</v>
      </c>
      <c r="O1957" s="16">
        <v>30</v>
      </c>
      <c r="P1957" s="16" t="b">
        <v>1</v>
      </c>
      <c r="Q1957" s="16">
        <v>0</v>
      </c>
      <c r="R1957" s="16" t="b">
        <v>0</v>
      </c>
      <c r="S1957" s="16">
        <v>101.000000000008</v>
      </c>
      <c r="T1957" s="16" t="s">
        <v>59</v>
      </c>
      <c r="U1957" s="18">
        <v>2052</v>
      </c>
      <c r="V1957" s="16">
        <v>3503</v>
      </c>
      <c r="W1957" s="18">
        <v>1.07</v>
      </c>
    </row>
    <row r="1958" spans="1:23" s="15" customFormat="1" x14ac:dyDescent="0.3">
      <c r="A1958" s="19">
        <v>1956</v>
      </c>
      <c r="C1958" s="17" t="s">
        <v>146</v>
      </c>
      <c r="E1958" s="16">
        <f t="shared" si="364"/>
        <v>15955642592.301609</v>
      </c>
      <c r="F1958" s="16">
        <v>5</v>
      </c>
      <c r="G1958" s="22">
        <f t="shared" si="365"/>
        <v>2.1188316790168847E+29</v>
      </c>
      <c r="H1958" s="18">
        <f t="shared" si="362"/>
        <v>22304202.938345399</v>
      </c>
      <c r="I1958" s="18">
        <f t="shared" si="363"/>
        <v>2.0851408906006109E+20</v>
      </c>
      <c r="J1958" s="16">
        <v>1</v>
      </c>
      <c r="K1958" s="16">
        <v>11</v>
      </c>
      <c r="L1958" s="16">
        <v>5</v>
      </c>
      <c r="M1958" s="16">
        <v>10000</v>
      </c>
      <c r="N1958" s="16">
        <v>10000</v>
      </c>
      <c r="O1958" s="16">
        <v>30</v>
      </c>
      <c r="P1958" s="16" t="b">
        <v>1</v>
      </c>
      <c r="Q1958" s="16">
        <v>0</v>
      </c>
      <c r="R1958" s="16" t="b">
        <v>0</v>
      </c>
      <c r="S1958" s="16">
        <v>101.000000000008</v>
      </c>
      <c r="T1958" s="16" t="s">
        <v>59</v>
      </c>
      <c r="U1958" s="18">
        <v>2053</v>
      </c>
      <c r="V1958" s="16">
        <v>3505</v>
      </c>
      <c r="W1958" s="18">
        <v>1.07</v>
      </c>
    </row>
    <row r="1959" spans="1:23" s="15" customFormat="1" x14ac:dyDescent="0.3">
      <c r="A1959" s="19">
        <v>1957</v>
      </c>
      <c r="C1959" s="17" t="s">
        <v>146</v>
      </c>
      <c r="E1959" s="16">
        <f t="shared" si="364"/>
        <v>15980942925.266245</v>
      </c>
      <c r="F1959" s="16">
        <v>5</v>
      </c>
      <c r="G1959" s="22">
        <f t="shared" si="365"/>
        <v>2.1285029509239022E+29</v>
      </c>
      <c r="H1959" s="18">
        <f t="shared" si="362"/>
        <v>22328498.226644713</v>
      </c>
      <c r="I1959" s="18">
        <f t="shared" si="363"/>
        <v>2.0916328703834499E+20</v>
      </c>
      <c r="J1959" s="16">
        <v>1</v>
      </c>
      <c r="K1959" s="16">
        <v>11</v>
      </c>
      <c r="L1959" s="16">
        <v>5</v>
      </c>
      <c r="M1959" s="16">
        <v>10000</v>
      </c>
      <c r="N1959" s="16">
        <v>10000</v>
      </c>
      <c r="O1959" s="16">
        <v>30</v>
      </c>
      <c r="P1959" s="16" t="b">
        <v>1</v>
      </c>
      <c r="Q1959" s="16">
        <v>0</v>
      </c>
      <c r="R1959" s="16" t="b">
        <v>0</v>
      </c>
      <c r="S1959" s="16">
        <v>101.000000000008</v>
      </c>
      <c r="T1959" s="16" t="s">
        <v>59</v>
      </c>
      <c r="U1959" s="18">
        <v>2054</v>
      </c>
      <c r="V1959" s="16">
        <v>3507</v>
      </c>
      <c r="W1959" s="18">
        <v>1.07</v>
      </c>
    </row>
    <row r="1960" spans="1:23" s="15" customFormat="1" x14ac:dyDescent="0.3">
      <c r="A1960" s="19">
        <v>1958</v>
      </c>
      <c r="C1960" s="17" t="s">
        <v>146</v>
      </c>
      <c r="E1960" s="16">
        <f t="shared" si="364"/>
        <v>16006270420.562595</v>
      </c>
      <c r="F1960" s="16">
        <v>5</v>
      </c>
      <c r="G1960" s="22">
        <f t="shared" si="365"/>
        <v>2.1382133922543249E+29</v>
      </c>
      <c r="H1960" s="18">
        <f t="shared" si="362"/>
        <v>22352807.61339293</v>
      </c>
      <c r="I1960" s="18">
        <f t="shared" si="363"/>
        <v>2.0981417306530179E+20</v>
      </c>
      <c r="J1960" s="16">
        <v>1</v>
      </c>
      <c r="K1960" s="16">
        <v>11</v>
      </c>
      <c r="L1960" s="16">
        <v>5</v>
      </c>
      <c r="M1960" s="16">
        <v>10000</v>
      </c>
      <c r="N1960" s="16">
        <v>10000</v>
      </c>
      <c r="O1960" s="16">
        <v>30</v>
      </c>
      <c r="P1960" s="16" t="b">
        <v>1</v>
      </c>
      <c r="Q1960" s="16">
        <v>0</v>
      </c>
      <c r="R1960" s="16" t="b">
        <v>0</v>
      </c>
      <c r="S1960" s="16">
        <v>101.000000000008</v>
      </c>
      <c r="T1960" s="16" t="s">
        <v>59</v>
      </c>
      <c r="U1960" s="18">
        <v>2055</v>
      </c>
      <c r="V1960" s="16">
        <v>3509</v>
      </c>
      <c r="W1960" s="18">
        <v>1.07</v>
      </c>
    </row>
    <row r="1961" spans="1:23" s="15" customFormat="1" x14ac:dyDescent="0.3">
      <c r="A1961" s="19">
        <v>1959</v>
      </c>
      <c r="C1961" s="17" t="s">
        <v>146</v>
      </c>
      <c r="E1961" s="16">
        <f t="shared" si="364"/>
        <v>16031625093.457088</v>
      </c>
      <c r="F1961" s="16">
        <v>5</v>
      </c>
      <c r="G1961" s="22">
        <f t="shared" si="365"/>
        <v>2.1479631415210403E+29</v>
      </c>
      <c r="H1961" s="18">
        <f t="shared" si="362"/>
        <v>22377131.099598397</v>
      </c>
      <c r="I1961" s="18">
        <f t="shared" si="363"/>
        <v>2.1046675066471281E+20</v>
      </c>
      <c r="J1961" s="16">
        <v>1</v>
      </c>
      <c r="K1961" s="16">
        <v>11</v>
      </c>
      <c r="L1961" s="16">
        <v>5</v>
      </c>
      <c r="M1961" s="16">
        <v>10000</v>
      </c>
      <c r="N1961" s="16">
        <v>10000</v>
      </c>
      <c r="O1961" s="16">
        <v>30</v>
      </c>
      <c r="P1961" s="16" t="b">
        <v>1</v>
      </c>
      <c r="Q1961" s="16">
        <v>0</v>
      </c>
      <c r="R1961" s="16" t="b">
        <v>0</v>
      </c>
      <c r="S1961" s="16">
        <v>101.000000000008</v>
      </c>
      <c r="T1961" s="16" t="s">
        <v>59</v>
      </c>
      <c r="U1961" s="18">
        <v>2056</v>
      </c>
      <c r="V1961" s="16">
        <v>3511</v>
      </c>
      <c r="W1961" s="18">
        <v>1.07</v>
      </c>
    </row>
    <row r="1962" spans="1:23" s="15" customFormat="1" x14ac:dyDescent="0.3">
      <c r="A1962" s="19">
        <v>1960</v>
      </c>
      <c r="C1962" s="17" t="s">
        <v>146</v>
      </c>
      <c r="E1962" s="16">
        <f t="shared" si="364"/>
        <v>16057006959.217106</v>
      </c>
      <c r="F1962" s="16">
        <v>5</v>
      </c>
      <c r="G1962" s="22">
        <f t="shared" si="365"/>
        <v>2.1577523376556208E+29</v>
      </c>
      <c r="H1962" s="18">
        <f t="shared" si="362"/>
        <v>22401468.686268996</v>
      </c>
      <c r="I1962" s="18">
        <f t="shared" si="363"/>
        <v>2.1112102336591413E+20</v>
      </c>
      <c r="J1962" s="16">
        <v>1</v>
      </c>
      <c r="K1962" s="16">
        <v>11</v>
      </c>
      <c r="L1962" s="16">
        <v>5</v>
      </c>
      <c r="M1962" s="16">
        <v>10000</v>
      </c>
      <c r="N1962" s="16">
        <v>10000</v>
      </c>
      <c r="O1962" s="16">
        <v>30</v>
      </c>
      <c r="P1962" s="16" t="b">
        <v>1</v>
      </c>
      <c r="Q1962" s="16">
        <v>0</v>
      </c>
      <c r="R1962" s="16" t="b">
        <v>0</v>
      </c>
      <c r="S1962" s="16">
        <v>101.000000000008</v>
      </c>
      <c r="T1962" s="16" t="s">
        <v>59</v>
      </c>
      <c r="U1962" s="18">
        <v>2057</v>
      </c>
      <c r="V1962" s="16">
        <v>3513</v>
      </c>
      <c r="W1962" s="18">
        <v>1.07</v>
      </c>
    </row>
    <row r="1963" spans="1:23" s="15" customFormat="1" x14ac:dyDescent="0.3">
      <c r="A1963" s="19">
        <v>1961</v>
      </c>
      <c r="C1963" s="17" t="s">
        <v>146</v>
      </c>
      <c r="E1963" s="16">
        <f t="shared" si="364"/>
        <v>16082416033.110725</v>
      </c>
      <c r="F1963" s="16">
        <v>5</v>
      </c>
      <c r="G1963" s="22">
        <f t="shared" si="365"/>
        <v>2.1675811200094195E+29</v>
      </c>
      <c r="H1963" s="18">
        <f t="shared" si="362"/>
        <v>22425820.374412294</v>
      </c>
      <c r="I1963" s="18">
        <f t="shared" si="363"/>
        <v>2.1177699470379385E+20</v>
      </c>
      <c r="J1963" s="16">
        <v>1</v>
      </c>
      <c r="K1963" s="16">
        <v>11</v>
      </c>
      <c r="L1963" s="16">
        <v>5</v>
      </c>
      <c r="M1963" s="16">
        <v>10000</v>
      </c>
      <c r="N1963" s="16">
        <v>10000</v>
      </c>
      <c r="O1963" s="16">
        <v>30</v>
      </c>
      <c r="P1963" s="16" t="b">
        <v>1</v>
      </c>
      <c r="Q1963" s="16">
        <v>0</v>
      </c>
      <c r="R1963" s="16" t="b">
        <v>0</v>
      </c>
      <c r="S1963" s="16">
        <v>101.000000000008</v>
      </c>
      <c r="T1963" s="16" t="s">
        <v>59</v>
      </c>
      <c r="U1963" s="18">
        <v>2058</v>
      </c>
      <c r="V1963" s="16">
        <v>3515</v>
      </c>
      <c r="W1963" s="18">
        <v>1.07</v>
      </c>
    </row>
    <row r="1964" spans="1:23" s="15" customFormat="1" x14ac:dyDescent="0.3">
      <c r="A1964" s="19">
        <v>1962</v>
      </c>
      <c r="C1964" s="17" t="s">
        <v>146</v>
      </c>
      <c r="E1964" s="16">
        <f t="shared" si="364"/>
        <v>16107852330.406843</v>
      </c>
      <c r="F1964" s="16">
        <v>5</v>
      </c>
      <c r="G1964" s="22">
        <f t="shared" si="365"/>
        <v>2.1774496283546086E+29</v>
      </c>
      <c r="H1964" s="18">
        <f t="shared" si="362"/>
        <v>22450186.16503524</v>
      </c>
      <c r="I1964" s="18">
        <f t="shared" si="363"/>
        <v>2.1243466821880277E+20</v>
      </c>
      <c r="J1964" s="16">
        <v>1</v>
      </c>
      <c r="K1964" s="16">
        <v>11</v>
      </c>
      <c r="L1964" s="16">
        <v>5</v>
      </c>
      <c r="M1964" s="16">
        <v>10000</v>
      </c>
      <c r="N1964" s="16">
        <v>10000</v>
      </c>
      <c r="O1964" s="16">
        <v>30</v>
      </c>
      <c r="P1964" s="16" t="b">
        <v>1</v>
      </c>
      <c r="Q1964" s="16">
        <v>0</v>
      </c>
      <c r="R1964" s="16" t="b">
        <v>0</v>
      </c>
      <c r="S1964" s="16">
        <v>101.000000000008</v>
      </c>
      <c r="T1964" s="16" t="s">
        <v>59</v>
      </c>
      <c r="U1964" s="18">
        <v>2059</v>
      </c>
      <c r="V1964" s="16">
        <v>3517</v>
      </c>
      <c r="W1964" s="18">
        <v>1.07</v>
      </c>
    </row>
    <row r="1965" spans="1:23" s="15" customFormat="1" x14ac:dyDescent="0.3">
      <c r="A1965" s="19">
        <v>1963</v>
      </c>
      <c r="C1965" s="17" t="s">
        <v>146</v>
      </c>
      <c r="E1965" s="16">
        <f t="shared" si="364"/>
        <v>16133315866.375135</v>
      </c>
      <c r="F1965" s="16">
        <v>5</v>
      </c>
      <c r="G1965" s="22">
        <f t="shared" si="365"/>
        <v>2.1873580028852477E+29</v>
      </c>
      <c r="H1965" s="18">
        <f t="shared" si="362"/>
        <v>22474566.059144448</v>
      </c>
      <c r="I1965" s="18">
        <f t="shared" si="363"/>
        <v>2.1309404745696841E+20</v>
      </c>
      <c r="J1965" s="16">
        <v>1</v>
      </c>
      <c r="K1965" s="16">
        <v>11</v>
      </c>
      <c r="L1965" s="16">
        <v>5</v>
      </c>
      <c r="M1965" s="16">
        <v>10000</v>
      </c>
      <c r="N1965" s="16">
        <v>10000</v>
      </c>
      <c r="O1965" s="16">
        <v>30</v>
      </c>
      <c r="P1965" s="16" t="b">
        <v>1</v>
      </c>
      <c r="Q1965" s="16">
        <v>0</v>
      </c>
      <c r="R1965" s="16" t="b">
        <v>0</v>
      </c>
      <c r="S1965" s="16">
        <v>101.000000000008</v>
      </c>
      <c r="T1965" s="16" t="s">
        <v>59</v>
      </c>
      <c r="U1965" s="18">
        <v>2060</v>
      </c>
      <c r="V1965" s="16">
        <v>3519</v>
      </c>
      <c r="W1965" s="18">
        <v>1.07</v>
      </c>
    </row>
    <row r="1966" spans="1:23" s="15" customFormat="1" x14ac:dyDescent="0.3">
      <c r="A1966" s="19">
        <v>1964</v>
      </c>
      <c r="C1966" s="17" t="s">
        <v>146</v>
      </c>
      <c r="E1966" s="16">
        <f t="shared" si="364"/>
        <v>16158806656.285902</v>
      </c>
      <c r="F1966" s="16">
        <v>5</v>
      </c>
      <c r="G1966" s="22">
        <f t="shared" si="365"/>
        <v>2.1973063842182638E+29</v>
      </c>
      <c r="H1966" s="18">
        <f t="shared" si="362"/>
        <v>22498960.057746094</v>
      </c>
      <c r="I1966" s="18">
        <f t="shared" si="363"/>
        <v>2.137551359698787E+20</v>
      </c>
      <c r="J1966" s="16">
        <v>1</v>
      </c>
      <c r="K1966" s="16">
        <v>11</v>
      </c>
      <c r="L1966" s="16">
        <v>5</v>
      </c>
      <c r="M1966" s="16">
        <v>10000</v>
      </c>
      <c r="N1966" s="16">
        <v>10000</v>
      </c>
      <c r="O1966" s="16">
        <v>30</v>
      </c>
      <c r="P1966" s="16" t="b">
        <v>1</v>
      </c>
      <c r="Q1966" s="16">
        <v>0</v>
      </c>
      <c r="R1966" s="16" t="b">
        <v>0</v>
      </c>
      <c r="S1966" s="16">
        <v>101.000000000008</v>
      </c>
      <c r="T1966" s="16" t="s">
        <v>59</v>
      </c>
      <c r="U1966" s="18">
        <v>2061</v>
      </c>
      <c r="V1966" s="16">
        <v>3521</v>
      </c>
      <c r="W1966" s="18">
        <v>1.07</v>
      </c>
    </row>
    <row r="1967" spans="1:23" s="15" customFormat="1" x14ac:dyDescent="0.3">
      <c r="A1967" s="19">
        <v>1965</v>
      </c>
      <c r="C1967" s="17" t="s">
        <v>146</v>
      </c>
      <c r="E1967" s="16">
        <f t="shared" si="364"/>
        <v>16184324715.410479</v>
      </c>
      <c r="F1967" s="16">
        <v>5</v>
      </c>
      <c r="G1967" s="22">
        <f t="shared" si="365"/>
        <v>2.2072949133947137E+29</v>
      </c>
      <c r="H1967" s="18">
        <f t="shared" si="362"/>
        <v>22523368.161845781</v>
      </c>
      <c r="I1967" s="18">
        <f t="shared" si="363"/>
        <v>2.1441793731471711E+20</v>
      </c>
      <c r="J1967" s="16">
        <v>1</v>
      </c>
      <c r="K1967" s="16">
        <v>11</v>
      </c>
      <c r="L1967" s="16">
        <v>5</v>
      </c>
      <c r="M1967" s="16">
        <v>10000</v>
      </c>
      <c r="N1967" s="16">
        <v>10000</v>
      </c>
      <c r="O1967" s="16">
        <v>30</v>
      </c>
      <c r="P1967" s="16" t="b">
        <v>1</v>
      </c>
      <c r="Q1967" s="16">
        <v>0</v>
      </c>
      <c r="R1967" s="16" t="b">
        <v>0</v>
      </c>
      <c r="S1967" s="16">
        <v>101.000000000008</v>
      </c>
      <c r="T1967" s="16" t="s">
        <v>59</v>
      </c>
      <c r="U1967" s="18">
        <v>2062</v>
      </c>
      <c r="V1967" s="16">
        <v>3523</v>
      </c>
      <c r="W1967" s="18">
        <v>1.07</v>
      </c>
    </row>
    <row r="1968" spans="1:23" s="15" customFormat="1" x14ac:dyDescent="0.3">
      <c r="A1968" s="19">
        <v>1966</v>
      </c>
      <c r="C1968" s="17" t="s">
        <v>146</v>
      </c>
      <c r="E1968" s="16">
        <f t="shared" si="364"/>
        <v>16209870059.020744</v>
      </c>
      <c r="F1968" s="16">
        <v>5</v>
      </c>
      <c r="G1968" s="22">
        <f t="shared" si="365"/>
        <v>2.2173237318805467E+29</v>
      </c>
      <c r="H1968" s="18">
        <f t="shared" si="362"/>
        <v>22547790.372448899</v>
      </c>
      <c r="I1968" s="18">
        <f t="shared" si="363"/>
        <v>2.1508245505424323E+20</v>
      </c>
      <c r="J1968" s="16">
        <v>1</v>
      </c>
      <c r="K1968" s="16">
        <v>11</v>
      </c>
      <c r="L1968" s="16">
        <v>5</v>
      </c>
      <c r="M1968" s="16">
        <v>10000</v>
      </c>
      <c r="N1968" s="16">
        <v>10000</v>
      </c>
      <c r="O1968" s="16">
        <v>30</v>
      </c>
      <c r="P1968" s="16" t="b">
        <v>1</v>
      </c>
      <c r="Q1968" s="16">
        <v>0</v>
      </c>
      <c r="R1968" s="16" t="b">
        <v>0</v>
      </c>
      <c r="S1968" s="16">
        <v>101.000000000008</v>
      </c>
      <c r="T1968" s="16" t="s">
        <v>59</v>
      </c>
      <c r="U1968" s="18">
        <v>2063</v>
      </c>
      <c r="V1968" s="16">
        <v>3525</v>
      </c>
      <c r="W1968" s="18">
        <v>1.07</v>
      </c>
    </row>
    <row r="1969" spans="1:23" s="15" customFormat="1" x14ac:dyDescent="0.3">
      <c r="A1969" s="19">
        <v>1967</v>
      </c>
      <c r="C1969" s="17" t="s">
        <v>146</v>
      </c>
      <c r="E1969" s="16">
        <f t="shared" si="364"/>
        <v>16235442702.389536</v>
      </c>
      <c r="F1969" s="16">
        <v>5</v>
      </c>
      <c r="G1969" s="22">
        <f t="shared" si="365"/>
        <v>2.227392981567934E+29</v>
      </c>
      <c r="H1969" s="18">
        <f t="shared" si="362"/>
        <v>22572226.690560117</v>
      </c>
      <c r="I1969" s="18">
        <f t="shared" si="363"/>
        <v>2.1574869275681276E+20</v>
      </c>
      <c r="J1969" s="16">
        <v>1</v>
      </c>
      <c r="K1969" s="16">
        <v>11</v>
      </c>
      <c r="L1969" s="16">
        <v>5</v>
      </c>
      <c r="M1969" s="16">
        <v>10000</v>
      </c>
      <c r="N1969" s="16">
        <v>10000</v>
      </c>
      <c r="O1969" s="16">
        <v>30</v>
      </c>
      <c r="P1969" s="16" t="b">
        <v>1</v>
      </c>
      <c r="Q1969" s="16">
        <v>0</v>
      </c>
      <c r="R1969" s="16" t="b">
        <v>0</v>
      </c>
      <c r="S1969" s="16">
        <v>101.000000000008</v>
      </c>
      <c r="T1969" s="16" t="s">
        <v>59</v>
      </c>
      <c r="U1969" s="18">
        <v>2064</v>
      </c>
      <c r="V1969" s="16">
        <v>3527</v>
      </c>
      <c r="W1969" s="18">
        <v>1.07</v>
      </c>
    </row>
    <row r="1970" spans="1:23" s="15" customFormat="1" x14ac:dyDescent="0.3">
      <c r="A1970" s="19">
        <v>1968</v>
      </c>
      <c r="C1970" s="17" t="s">
        <v>146</v>
      </c>
      <c r="E1970" s="16">
        <f t="shared" si="364"/>
        <v>16261042660.790375</v>
      </c>
      <c r="F1970" s="16">
        <v>5</v>
      </c>
      <c r="G1970" s="22">
        <f t="shared" si="365"/>
        <v>2.2375028047762264E+29</v>
      </c>
      <c r="H1970" s="18">
        <f t="shared" si="362"/>
        <v>22596677.117183976</v>
      </c>
      <c r="I1970" s="18">
        <f t="shared" si="363"/>
        <v>2.1641665399637937E+20</v>
      </c>
      <c r="J1970" s="16">
        <v>1</v>
      </c>
      <c r="K1970" s="16">
        <v>11</v>
      </c>
      <c r="L1970" s="16">
        <v>5</v>
      </c>
      <c r="M1970" s="16">
        <v>10000</v>
      </c>
      <c r="N1970" s="16">
        <v>10000</v>
      </c>
      <c r="O1970" s="16">
        <v>30</v>
      </c>
      <c r="P1970" s="16" t="b">
        <v>1</v>
      </c>
      <c r="Q1970" s="16">
        <v>0</v>
      </c>
      <c r="R1970" s="16" t="b">
        <v>0</v>
      </c>
      <c r="S1970" s="16">
        <v>101.000000000008</v>
      </c>
      <c r="T1970" s="16" t="s">
        <v>59</v>
      </c>
      <c r="U1970" s="18">
        <v>2065</v>
      </c>
      <c r="V1970" s="16">
        <v>3529</v>
      </c>
      <c r="W1970" s="18">
        <v>1.07</v>
      </c>
    </row>
    <row r="1971" spans="1:23" s="15" customFormat="1" x14ac:dyDescent="0.3">
      <c r="A1971" s="19">
        <v>1969</v>
      </c>
      <c r="C1971" s="17" t="s">
        <v>146</v>
      </c>
      <c r="E1971" s="16">
        <f t="shared" si="364"/>
        <v>16286669949.497597</v>
      </c>
      <c r="F1971" s="16">
        <v>5</v>
      </c>
      <c r="G1971" s="22">
        <f t="shared" si="365"/>
        <v>2.247653344253004E+29</v>
      </c>
      <c r="H1971" s="18">
        <f t="shared" si="362"/>
        <v>22621141.653324373</v>
      </c>
      <c r="I1971" s="18">
        <f t="shared" si="363"/>
        <v>2.1708634235250275E+20</v>
      </c>
      <c r="J1971" s="16">
        <v>1</v>
      </c>
      <c r="K1971" s="16">
        <v>11</v>
      </c>
      <c r="L1971" s="16">
        <v>5</v>
      </c>
      <c r="M1971" s="16">
        <v>10000</v>
      </c>
      <c r="N1971" s="16">
        <v>10000</v>
      </c>
      <c r="O1971" s="16">
        <v>30</v>
      </c>
      <c r="P1971" s="16" t="b">
        <v>1</v>
      </c>
      <c r="Q1971" s="16">
        <v>0</v>
      </c>
      <c r="R1971" s="16" t="b">
        <v>0</v>
      </c>
      <c r="S1971" s="16">
        <v>101.000000000008</v>
      </c>
      <c r="T1971" s="16" t="s">
        <v>59</v>
      </c>
      <c r="U1971" s="18">
        <v>2066</v>
      </c>
      <c r="V1971" s="16">
        <v>3531</v>
      </c>
      <c r="W1971" s="18">
        <v>1.07</v>
      </c>
    </row>
    <row r="1972" spans="1:23" s="15" customFormat="1" x14ac:dyDescent="0.3">
      <c r="A1972" s="19">
        <v>1970</v>
      </c>
      <c r="C1972" s="17" t="s">
        <v>146</v>
      </c>
      <c r="E1972" s="16">
        <f t="shared" si="364"/>
        <v>16312324583.786201</v>
      </c>
      <c r="F1972" s="16">
        <v>5</v>
      </c>
      <c r="G1972" s="22">
        <f t="shared" si="365"/>
        <v>2.2578447431751628E+29</v>
      </c>
      <c r="H1972" s="18">
        <f t="shared" si="362"/>
        <v>22645620.299984764</v>
      </c>
      <c r="I1972" s="18">
        <f t="shared" si="363"/>
        <v>2.1775776141035009E+20</v>
      </c>
      <c r="J1972" s="16">
        <v>1</v>
      </c>
      <c r="K1972" s="16">
        <v>11</v>
      </c>
      <c r="L1972" s="16">
        <v>5</v>
      </c>
      <c r="M1972" s="16">
        <v>10000</v>
      </c>
      <c r="N1972" s="16">
        <v>10000</v>
      </c>
      <c r="O1972" s="16">
        <v>30</v>
      </c>
      <c r="P1972" s="16" t="b">
        <v>1</v>
      </c>
      <c r="Q1972" s="16">
        <v>0</v>
      </c>
      <c r="R1972" s="16" t="b">
        <v>0</v>
      </c>
      <c r="S1972" s="16">
        <v>101.000000000008</v>
      </c>
      <c r="T1972" s="16" t="s">
        <v>59</v>
      </c>
      <c r="U1972" s="18">
        <v>2067</v>
      </c>
      <c r="V1972" s="16">
        <v>3533</v>
      </c>
      <c r="W1972" s="18">
        <v>1.07</v>
      </c>
    </row>
    <row r="1973" spans="1:23" s="15" customFormat="1" x14ac:dyDescent="0.3">
      <c r="A1973" s="19">
        <v>1971</v>
      </c>
      <c r="C1973" s="17" t="s">
        <v>146</v>
      </c>
      <c r="E1973" s="16">
        <f t="shared" si="364"/>
        <v>16338006578.932039</v>
      </c>
      <c r="F1973" s="16">
        <v>5</v>
      </c>
      <c r="G1973" s="22">
        <f t="shared" si="365"/>
        <v>2.2680771451499693E+29</v>
      </c>
      <c r="H1973" s="18">
        <f t="shared" si="362"/>
        <v>22670113.058168277</v>
      </c>
      <c r="I1973" s="18">
        <f t="shared" si="363"/>
        <v>2.1843091476070436E+20</v>
      </c>
      <c r="J1973" s="16">
        <v>1</v>
      </c>
      <c r="K1973" s="16">
        <v>11</v>
      </c>
      <c r="L1973" s="16">
        <v>5</v>
      </c>
      <c r="M1973" s="16">
        <v>10000</v>
      </c>
      <c r="N1973" s="16">
        <v>10000</v>
      </c>
      <c r="O1973" s="16">
        <v>30</v>
      </c>
      <c r="P1973" s="16" t="b">
        <v>1</v>
      </c>
      <c r="Q1973" s="16">
        <v>0</v>
      </c>
      <c r="R1973" s="16" t="b">
        <v>0</v>
      </c>
      <c r="S1973" s="16">
        <v>101.000000000008</v>
      </c>
      <c r="T1973" s="16" t="s">
        <v>59</v>
      </c>
      <c r="U1973" s="18">
        <v>2068</v>
      </c>
      <c r="V1973" s="16">
        <v>3535</v>
      </c>
      <c r="W1973" s="18">
        <v>1.07</v>
      </c>
    </row>
    <row r="1974" spans="1:23" s="15" customFormat="1" x14ac:dyDescent="0.3">
      <c r="A1974" s="19">
        <v>1972</v>
      </c>
      <c r="C1974" s="17" t="s">
        <v>146</v>
      </c>
      <c r="E1974" s="16">
        <f t="shared" si="364"/>
        <v>16363715950.211884</v>
      </c>
      <c r="F1974" s="16">
        <v>5</v>
      </c>
      <c r="G1974" s="22">
        <f t="shared" si="365"/>
        <v>2.2783506942162479E+29</v>
      </c>
      <c r="H1974" s="18">
        <f t="shared" si="362"/>
        <v>22694619.928877521</v>
      </c>
      <c r="I1974" s="18">
        <f t="shared" si="363"/>
        <v>2.191058059999736E+20</v>
      </c>
      <c r="J1974" s="16">
        <v>1</v>
      </c>
      <c r="K1974" s="16">
        <v>11</v>
      </c>
      <c r="L1974" s="16">
        <v>5</v>
      </c>
      <c r="M1974" s="16">
        <v>10000</v>
      </c>
      <c r="N1974" s="16">
        <v>10000</v>
      </c>
      <c r="O1974" s="16">
        <v>30</v>
      </c>
      <c r="P1974" s="16" t="b">
        <v>1</v>
      </c>
      <c r="Q1974" s="16">
        <v>0</v>
      </c>
      <c r="R1974" s="16" t="b">
        <v>0</v>
      </c>
      <c r="S1974" s="16">
        <v>101.000000000008</v>
      </c>
      <c r="T1974" s="16" t="s">
        <v>59</v>
      </c>
      <c r="U1974" s="18">
        <v>2069</v>
      </c>
      <c r="V1974" s="16">
        <v>3537</v>
      </c>
      <c r="W1974" s="18">
        <v>1.07</v>
      </c>
    </row>
    <row r="1975" spans="1:23" s="15" customFormat="1" x14ac:dyDescent="0.3">
      <c r="A1975" s="19">
        <v>1973</v>
      </c>
      <c r="C1975" s="17" t="s">
        <v>146</v>
      </c>
      <c r="E1975" s="16">
        <f t="shared" si="364"/>
        <v>16389452712.903046</v>
      </c>
      <c r="F1975" s="16">
        <v>5</v>
      </c>
      <c r="G1975" s="22">
        <f t="shared" si="365"/>
        <v>2.2886655348452801E+29</v>
      </c>
      <c r="H1975" s="18">
        <f t="shared" si="362"/>
        <v>22719140.913114626</v>
      </c>
      <c r="I1975" s="18">
        <f t="shared" si="363"/>
        <v>2.1978243873019281E+20</v>
      </c>
      <c r="J1975" s="16">
        <v>1</v>
      </c>
      <c r="K1975" s="16">
        <v>11</v>
      </c>
      <c r="L1975" s="16">
        <v>5</v>
      </c>
      <c r="M1975" s="16">
        <v>10000</v>
      </c>
      <c r="N1975" s="16">
        <v>10000</v>
      </c>
      <c r="O1975" s="16">
        <v>30</v>
      </c>
      <c r="P1975" s="16" t="b">
        <v>1</v>
      </c>
      <c r="Q1975" s="16">
        <v>0</v>
      </c>
      <c r="R1975" s="16" t="b">
        <v>0</v>
      </c>
      <c r="S1975" s="16">
        <v>101.000000000008</v>
      </c>
      <c r="T1975" s="16" t="s">
        <v>59</v>
      </c>
      <c r="U1975" s="18">
        <v>2070</v>
      </c>
      <c r="V1975" s="16">
        <v>3539</v>
      </c>
      <c r="W1975" s="18">
        <v>1.07</v>
      </c>
    </row>
    <row r="1976" spans="1:23" s="15" customFormat="1" x14ac:dyDescent="0.3">
      <c r="A1976" s="19">
        <v>1974</v>
      </c>
      <c r="C1976" s="17" t="s">
        <v>146</v>
      </c>
      <c r="E1976" s="16">
        <f t="shared" si="364"/>
        <v>16415216882.283676</v>
      </c>
      <c r="F1976" s="16">
        <v>5</v>
      </c>
      <c r="G1976" s="22">
        <f t="shared" si="365"/>
        <v>2.2990218119419958E+29</v>
      </c>
      <c r="H1976" s="18">
        <f t="shared" si="362"/>
        <v>22743676.011881448</v>
      </c>
      <c r="I1976" s="18">
        <f t="shared" si="363"/>
        <v>2.204608165590287E+20</v>
      </c>
      <c r="J1976" s="16">
        <v>1</v>
      </c>
      <c r="K1976" s="16">
        <v>11</v>
      </c>
      <c r="L1976" s="16">
        <v>5</v>
      </c>
      <c r="M1976" s="16">
        <v>10000</v>
      </c>
      <c r="N1976" s="16">
        <v>10000</v>
      </c>
      <c r="O1976" s="16">
        <v>30</v>
      </c>
      <c r="P1976" s="16" t="b">
        <v>1</v>
      </c>
      <c r="Q1976" s="16">
        <v>0</v>
      </c>
      <c r="R1976" s="16" t="b">
        <v>0</v>
      </c>
      <c r="S1976" s="16">
        <v>101.000000000008</v>
      </c>
      <c r="T1976" s="16" t="s">
        <v>59</v>
      </c>
      <c r="U1976" s="18">
        <v>2071</v>
      </c>
      <c r="V1976" s="16">
        <v>3541</v>
      </c>
      <c r="W1976" s="18">
        <v>1.07</v>
      </c>
    </row>
    <row r="1977" spans="1:23" s="15" customFormat="1" x14ac:dyDescent="0.3">
      <c r="A1977" s="19">
        <v>1975</v>
      </c>
      <c r="C1977" s="17" t="s">
        <v>146</v>
      </c>
      <c r="E1977" s="16">
        <f t="shared" si="364"/>
        <v>16441008473.632849</v>
      </c>
      <c r="F1977" s="16">
        <v>5</v>
      </c>
      <c r="G1977" s="22">
        <f t="shared" si="365"/>
        <v>2.3094196708460378E+29</v>
      </c>
      <c r="H1977" s="18">
        <f t="shared" si="362"/>
        <v>22768225.226179283</v>
      </c>
      <c r="I1977" s="18">
        <f t="shared" si="363"/>
        <v>2.2114094309978948E+20</v>
      </c>
      <c r="J1977" s="16">
        <v>1</v>
      </c>
      <c r="K1977" s="16">
        <v>11</v>
      </c>
      <c r="L1977" s="16">
        <v>5</v>
      </c>
      <c r="M1977" s="16">
        <v>10000</v>
      </c>
      <c r="N1977" s="16">
        <v>10000</v>
      </c>
      <c r="O1977" s="16">
        <v>30</v>
      </c>
      <c r="P1977" s="16" t="b">
        <v>1</v>
      </c>
      <c r="Q1977" s="16">
        <v>0</v>
      </c>
      <c r="R1977" s="16" t="b">
        <v>0</v>
      </c>
      <c r="S1977" s="16">
        <v>101.000000000008</v>
      </c>
      <c r="T1977" s="16" t="s">
        <v>59</v>
      </c>
      <c r="U1977" s="18">
        <v>2072</v>
      </c>
      <c r="V1977" s="16">
        <v>3543</v>
      </c>
      <c r="W1977" s="18">
        <v>1.07</v>
      </c>
    </row>
    <row r="1978" spans="1:23" s="15" customFormat="1" x14ac:dyDescent="0.3">
      <c r="A1978" s="19">
        <v>1976</v>
      </c>
      <c r="C1978" s="17" t="s">
        <v>146</v>
      </c>
      <c r="E1978" s="16">
        <f t="shared" si="364"/>
        <v>16466827502.230104</v>
      </c>
      <c r="F1978" s="16">
        <v>5</v>
      </c>
      <c r="G1978" s="22">
        <f t="shared" si="365"/>
        <v>2.3198592573328602E+29</v>
      </c>
      <c r="H1978" s="18">
        <f t="shared" si="362"/>
        <v>22792788.557008911</v>
      </c>
      <c r="I1978" s="18">
        <f t="shared" si="363"/>
        <v>2.218228219714309E+20</v>
      </c>
      <c r="J1978" s="16">
        <v>1</v>
      </c>
      <c r="K1978" s="16">
        <v>11</v>
      </c>
      <c r="L1978" s="16">
        <v>5</v>
      </c>
      <c r="M1978" s="16">
        <v>10000</v>
      </c>
      <c r="N1978" s="16">
        <v>10000</v>
      </c>
      <c r="O1978" s="16">
        <v>30</v>
      </c>
      <c r="P1978" s="16" t="b">
        <v>1</v>
      </c>
      <c r="Q1978" s="16">
        <v>0</v>
      </c>
      <c r="R1978" s="16" t="b">
        <v>0</v>
      </c>
      <c r="S1978" s="16">
        <v>101.000000000008</v>
      </c>
      <c r="T1978" s="16" t="s">
        <v>59</v>
      </c>
      <c r="U1978" s="18">
        <v>2073</v>
      </c>
      <c r="V1978" s="16">
        <v>3545</v>
      </c>
      <c r="W1978" s="18">
        <v>1.07</v>
      </c>
    </row>
    <row r="1979" spans="1:23" s="15" customFormat="1" x14ac:dyDescent="0.3">
      <c r="A1979" s="19">
        <v>1977</v>
      </c>
      <c r="C1979" s="17" t="s">
        <v>146</v>
      </c>
      <c r="E1979" s="16">
        <f t="shared" si="364"/>
        <v>16492673983.356169</v>
      </c>
      <c r="F1979" s="16">
        <v>5</v>
      </c>
      <c r="G1979" s="22">
        <f t="shared" si="365"/>
        <v>2.3303407176147323E+29</v>
      </c>
      <c r="H1979" s="18">
        <f t="shared" si="362"/>
        <v>22817366.005370963</v>
      </c>
      <c r="I1979" s="18">
        <f t="shared" si="363"/>
        <v>2.2250645679855691E+20</v>
      </c>
      <c r="J1979" s="16">
        <v>1</v>
      </c>
      <c r="K1979" s="16">
        <v>11</v>
      </c>
      <c r="L1979" s="16">
        <v>5</v>
      </c>
      <c r="M1979" s="16">
        <v>10000</v>
      </c>
      <c r="N1979" s="16">
        <v>10000</v>
      </c>
      <c r="O1979" s="16">
        <v>30</v>
      </c>
      <c r="P1979" s="16" t="b">
        <v>1</v>
      </c>
      <c r="Q1979" s="16">
        <v>0</v>
      </c>
      <c r="R1979" s="16" t="b">
        <v>0</v>
      </c>
      <c r="S1979" s="16">
        <v>101.000000000008</v>
      </c>
      <c r="T1979" s="16" t="s">
        <v>59</v>
      </c>
      <c r="U1979" s="18">
        <v>2074</v>
      </c>
      <c r="V1979" s="16">
        <v>3547</v>
      </c>
      <c r="W1979" s="18">
        <v>1.07</v>
      </c>
    </row>
    <row r="1980" spans="1:23" s="15" customFormat="1" x14ac:dyDescent="0.3">
      <c r="A1980" s="19">
        <v>1978</v>
      </c>
      <c r="C1980" s="17" t="s">
        <v>146</v>
      </c>
      <c r="E1980" s="16">
        <f t="shared" si="364"/>
        <v>16518547932.292156</v>
      </c>
      <c r="F1980" s="16">
        <v>5</v>
      </c>
      <c r="G1980" s="22">
        <f t="shared" si="365"/>
        <v>2.3408641983419082E+29</v>
      </c>
      <c r="H1980" s="18">
        <f t="shared" si="362"/>
        <v>22841957.572265316</v>
      </c>
      <c r="I1980" s="18">
        <f t="shared" si="363"/>
        <v>2.2319185121143197E+20</v>
      </c>
      <c r="J1980" s="16">
        <v>1</v>
      </c>
      <c r="K1980" s="16">
        <v>11</v>
      </c>
      <c r="L1980" s="16">
        <v>5</v>
      </c>
      <c r="M1980" s="16">
        <v>10000</v>
      </c>
      <c r="N1980" s="16">
        <v>10000</v>
      </c>
      <c r="O1980" s="16">
        <v>30</v>
      </c>
      <c r="P1980" s="16" t="b">
        <v>1</v>
      </c>
      <c r="Q1980" s="16">
        <v>0</v>
      </c>
      <c r="R1980" s="16" t="b">
        <v>0</v>
      </c>
      <c r="S1980" s="16">
        <v>101.000000000008</v>
      </c>
      <c r="T1980" s="16" t="s">
        <v>59</v>
      </c>
      <c r="U1980" s="18">
        <v>2075</v>
      </c>
      <c r="V1980" s="16">
        <v>3549</v>
      </c>
      <c r="W1980" s="18">
        <v>1.07</v>
      </c>
    </row>
    <row r="1981" spans="1:23" s="15" customFormat="1" x14ac:dyDescent="0.3">
      <c r="A1981" s="19">
        <v>1979</v>
      </c>
      <c r="C1981" s="17" t="s">
        <v>146</v>
      </c>
      <c r="E1981" s="16">
        <f t="shared" si="364"/>
        <v>16544449364.320171</v>
      </c>
      <c r="F1981" s="16">
        <v>5</v>
      </c>
      <c r="G1981" s="22">
        <f t="shared" si="365"/>
        <v>2.3514298466037655E+29</v>
      </c>
      <c r="H1981" s="18">
        <f t="shared" si="362"/>
        <v>22866563.258691624</v>
      </c>
      <c r="I1981" s="18">
        <f t="shared" si="363"/>
        <v>2.2387900884598322E+20</v>
      </c>
      <c r="J1981" s="16">
        <v>1</v>
      </c>
      <c r="K1981" s="16">
        <v>11</v>
      </c>
      <c r="L1981" s="16">
        <v>5</v>
      </c>
      <c r="M1981" s="16">
        <v>10000</v>
      </c>
      <c r="N1981" s="16">
        <v>10000</v>
      </c>
      <c r="O1981" s="16">
        <v>30</v>
      </c>
      <c r="P1981" s="16" t="b">
        <v>1</v>
      </c>
      <c r="Q1981" s="16">
        <v>0</v>
      </c>
      <c r="R1981" s="16" t="b">
        <v>0</v>
      </c>
      <c r="S1981" s="16">
        <v>101.000000000008</v>
      </c>
      <c r="T1981" s="16" t="s">
        <v>59</v>
      </c>
      <c r="U1981" s="18">
        <v>2076</v>
      </c>
      <c r="V1981" s="16">
        <v>3551</v>
      </c>
      <c r="W1981" s="18">
        <v>1.07</v>
      </c>
    </row>
    <row r="1982" spans="1:23" s="15" customFormat="1" x14ac:dyDescent="0.3">
      <c r="A1982" s="19">
        <v>1980</v>
      </c>
      <c r="C1982" s="17" t="s">
        <v>146</v>
      </c>
      <c r="E1982" s="16">
        <f t="shared" si="364"/>
        <v>16570378294.723087</v>
      </c>
      <c r="F1982" s="16">
        <v>5</v>
      </c>
      <c r="G1982" s="22">
        <f t="shared" si="365"/>
        <v>2.3620378099296798E+29</v>
      </c>
      <c r="H1982" s="18">
        <f t="shared" si="362"/>
        <v>22891183.065648943</v>
      </c>
      <c r="I1982" s="18">
        <f t="shared" si="363"/>
        <v>2.2456793334380963E+20</v>
      </c>
      <c r="J1982" s="16">
        <v>1</v>
      </c>
      <c r="K1982" s="16">
        <v>11</v>
      </c>
      <c r="L1982" s="16">
        <v>5</v>
      </c>
      <c r="M1982" s="16">
        <v>10000</v>
      </c>
      <c r="N1982" s="16">
        <v>10000</v>
      </c>
      <c r="O1982" s="16">
        <v>30</v>
      </c>
      <c r="P1982" s="16" t="b">
        <v>1</v>
      </c>
      <c r="Q1982" s="16">
        <v>0</v>
      </c>
      <c r="R1982" s="16" t="b">
        <v>0</v>
      </c>
      <c r="S1982" s="16">
        <v>101.000000000008</v>
      </c>
      <c r="T1982" s="16" t="s">
        <v>59</v>
      </c>
      <c r="U1982" s="18">
        <v>2077</v>
      </c>
      <c r="V1982" s="16">
        <v>3553</v>
      </c>
      <c r="W1982" s="18">
        <v>1.07</v>
      </c>
    </row>
    <row r="1983" spans="1:23" s="15" customFormat="1" x14ac:dyDescent="0.3">
      <c r="A1983" s="19">
        <v>1981</v>
      </c>
      <c r="C1983" s="17" t="s">
        <v>146</v>
      </c>
      <c r="E1983" s="16">
        <f t="shared" si="364"/>
        <v>16596334738.784332</v>
      </c>
      <c r="F1983" s="16">
        <v>5</v>
      </c>
      <c r="G1983" s="22">
        <f t="shared" si="365"/>
        <v>2.3726882362903376E+29</v>
      </c>
      <c r="H1983" s="18">
        <f t="shared" si="362"/>
        <v>22915816.994136043</v>
      </c>
      <c r="I1983" s="18">
        <f t="shared" si="363"/>
        <v>2.2525862835218258E+20</v>
      </c>
      <c r="J1983" s="16">
        <v>1</v>
      </c>
      <c r="K1983" s="16">
        <v>11</v>
      </c>
      <c r="L1983" s="16">
        <v>5</v>
      </c>
      <c r="M1983" s="16">
        <v>10000</v>
      </c>
      <c r="N1983" s="16">
        <v>10000</v>
      </c>
      <c r="O1983" s="16">
        <v>30</v>
      </c>
      <c r="P1983" s="16" t="b">
        <v>1</v>
      </c>
      <c r="Q1983" s="16">
        <v>0</v>
      </c>
      <c r="R1983" s="16" t="b">
        <v>0</v>
      </c>
      <c r="S1983" s="16">
        <v>101.000000000008</v>
      </c>
      <c r="T1983" s="16" t="s">
        <v>59</v>
      </c>
      <c r="U1983" s="18">
        <v>2078</v>
      </c>
      <c r="V1983" s="16">
        <v>3555</v>
      </c>
      <c r="W1983" s="18">
        <v>1.07</v>
      </c>
    </row>
    <row r="1984" spans="1:23" s="15" customFormat="1" x14ac:dyDescent="0.3">
      <c r="A1984" s="19">
        <v>1982</v>
      </c>
      <c r="C1984" s="17" t="s">
        <v>146</v>
      </c>
      <c r="E1984" s="16">
        <f t="shared" si="364"/>
        <v>16622318711.788443</v>
      </c>
      <c r="F1984" s="16">
        <v>5</v>
      </c>
      <c r="G1984" s="22">
        <f t="shared" si="365"/>
        <v>2.3833812740987799E+29</v>
      </c>
      <c r="H1984" s="18">
        <f t="shared" si="362"/>
        <v>22940465.045151178</v>
      </c>
      <c r="I1984" s="18">
        <f t="shared" si="363"/>
        <v>2.2595109752405531E+20</v>
      </c>
      <c r="J1984" s="16">
        <v>1</v>
      </c>
      <c r="K1984" s="16">
        <v>11</v>
      </c>
      <c r="L1984" s="16">
        <v>5</v>
      </c>
      <c r="M1984" s="16">
        <v>10000</v>
      </c>
      <c r="N1984" s="16">
        <v>10000</v>
      </c>
      <c r="O1984" s="16">
        <v>30</v>
      </c>
      <c r="P1984" s="16" t="b">
        <v>1</v>
      </c>
      <c r="Q1984" s="16">
        <v>0</v>
      </c>
      <c r="R1984" s="16" t="b">
        <v>0</v>
      </c>
      <c r="S1984" s="16">
        <v>101.000000000008</v>
      </c>
      <c r="T1984" s="16" t="s">
        <v>59</v>
      </c>
      <c r="U1984" s="18">
        <v>2079</v>
      </c>
      <c r="V1984" s="16">
        <v>3557</v>
      </c>
      <c r="W1984" s="18">
        <v>1.07</v>
      </c>
    </row>
    <row r="1985" spans="1:23" s="15" customFormat="1" x14ac:dyDescent="0.3">
      <c r="A1985" s="19">
        <v>1983</v>
      </c>
      <c r="C1985" s="17" t="s">
        <v>146</v>
      </c>
      <c r="E1985" s="16">
        <f t="shared" si="364"/>
        <v>16648330229.020477</v>
      </c>
      <c r="F1985" s="16">
        <v>5</v>
      </c>
      <c r="G1985" s="22">
        <f t="shared" si="365"/>
        <v>2.3941170722114166E+29</v>
      </c>
      <c r="H1985" s="18">
        <f t="shared" si="362"/>
        <v>22965127.219692223</v>
      </c>
      <c r="I1985" s="18">
        <f t="shared" si="363"/>
        <v>2.2664534451806929E+20</v>
      </c>
      <c r="J1985" s="16">
        <v>1</v>
      </c>
      <c r="K1985" s="16">
        <v>11</v>
      </c>
      <c r="L1985" s="16">
        <v>5</v>
      </c>
      <c r="M1985" s="16">
        <v>10000</v>
      </c>
      <c r="N1985" s="16">
        <v>10000</v>
      </c>
      <c r="O1985" s="16">
        <v>30</v>
      </c>
      <c r="P1985" s="16" t="b">
        <v>1</v>
      </c>
      <c r="Q1985" s="16">
        <v>0</v>
      </c>
      <c r="R1985" s="16" t="b">
        <v>0</v>
      </c>
      <c r="S1985" s="16">
        <v>101.000000000008</v>
      </c>
      <c r="T1985" s="16" t="s">
        <v>59</v>
      </c>
      <c r="U1985" s="18">
        <v>2080</v>
      </c>
      <c r="V1985" s="16">
        <v>3559</v>
      </c>
      <c r="W1985" s="18">
        <v>1.07</v>
      </c>
    </row>
    <row r="1986" spans="1:23" s="15" customFormat="1" x14ac:dyDescent="0.3">
      <c r="A1986" s="19">
        <v>1984</v>
      </c>
      <c r="C1986" s="17" t="s">
        <v>146</v>
      </c>
      <c r="E1986" s="16">
        <f t="shared" si="364"/>
        <v>16674369305.766289</v>
      </c>
      <c r="F1986" s="16">
        <v>5</v>
      </c>
      <c r="G1986" s="22">
        <f t="shared" si="365"/>
        <v>2.4048957799292811E+29</v>
      </c>
      <c r="H1986" s="18">
        <f t="shared" si="362"/>
        <v>22989803.518756568</v>
      </c>
      <c r="I1986" s="18">
        <f t="shared" si="363"/>
        <v>2.2734137299856268E+20</v>
      </c>
      <c r="J1986" s="16">
        <v>1</v>
      </c>
      <c r="K1986" s="16">
        <v>11</v>
      </c>
      <c r="L1986" s="16">
        <v>5</v>
      </c>
      <c r="M1986" s="16">
        <v>10000</v>
      </c>
      <c r="N1986" s="16">
        <v>10000</v>
      </c>
      <c r="O1986" s="16">
        <v>30</v>
      </c>
      <c r="P1986" s="16" t="b">
        <v>1</v>
      </c>
      <c r="Q1986" s="16">
        <v>0</v>
      </c>
      <c r="R1986" s="16" t="b">
        <v>0</v>
      </c>
      <c r="S1986" s="16">
        <v>101.000000000008</v>
      </c>
      <c r="T1986" s="16" t="s">
        <v>59</v>
      </c>
      <c r="U1986" s="18">
        <v>2081</v>
      </c>
      <c r="V1986" s="16">
        <v>3561</v>
      </c>
      <c r="W1986" s="18">
        <v>1.07</v>
      </c>
    </row>
    <row r="1987" spans="1:23" s="15" customFormat="1" x14ac:dyDescent="0.3">
      <c r="A1987" s="19">
        <v>1985</v>
      </c>
      <c r="C1987" s="17" t="s">
        <v>146</v>
      </c>
      <c r="E1987" s="16">
        <f t="shared" si="364"/>
        <v>16700435957.312645</v>
      </c>
      <c r="F1987" s="16">
        <v>5</v>
      </c>
      <c r="G1987" s="22">
        <f t="shared" si="365"/>
        <v>2.4157175469988753E+29</v>
      </c>
      <c r="H1987" s="18">
        <f t="shared" si="362"/>
        <v>23014493.943341136</v>
      </c>
      <c r="I1987" s="18">
        <f t="shared" si="363"/>
        <v>2.2803918663557005E+20</v>
      </c>
      <c r="J1987" s="16">
        <v>1</v>
      </c>
      <c r="K1987" s="16">
        <v>11</v>
      </c>
      <c r="L1987" s="16">
        <v>5</v>
      </c>
      <c r="M1987" s="16">
        <v>10000</v>
      </c>
      <c r="N1987" s="16">
        <v>10000</v>
      </c>
      <c r="O1987" s="16">
        <v>30</v>
      </c>
      <c r="P1987" s="16" t="b">
        <v>1</v>
      </c>
      <c r="Q1987" s="16">
        <v>0</v>
      </c>
      <c r="R1987" s="16" t="b">
        <v>0</v>
      </c>
      <c r="S1987" s="16">
        <v>101.000000000008</v>
      </c>
      <c r="T1987" s="16" t="s">
        <v>59</v>
      </c>
      <c r="U1987" s="18">
        <v>2082</v>
      </c>
      <c r="V1987" s="16">
        <v>3563</v>
      </c>
      <c r="W1987" s="18">
        <v>1.07</v>
      </c>
    </row>
    <row r="1988" spans="1:23" s="15" customFormat="1" x14ac:dyDescent="0.3">
      <c r="A1988" s="19">
        <v>1986</v>
      </c>
      <c r="C1988" s="17" t="s">
        <v>146</v>
      </c>
      <c r="E1988" s="16">
        <f t="shared" si="364"/>
        <v>16726530198.946964</v>
      </c>
      <c r="F1988" s="16">
        <v>5</v>
      </c>
      <c r="G1988" s="22">
        <f t="shared" si="365"/>
        <v>2.4265825236136348E+29</v>
      </c>
      <c r="H1988" s="18">
        <f t="shared" si="362"/>
        <v>23039198.494442604</v>
      </c>
      <c r="I1988" s="18">
        <f t="shared" si="363"/>
        <v>2.2873878910483248E+20</v>
      </c>
      <c r="J1988" s="16">
        <v>1</v>
      </c>
      <c r="K1988" s="16">
        <v>11</v>
      </c>
      <c r="L1988" s="16">
        <v>5</v>
      </c>
      <c r="M1988" s="16">
        <v>10000</v>
      </c>
      <c r="N1988" s="16">
        <v>10000</v>
      </c>
      <c r="O1988" s="16">
        <v>30</v>
      </c>
      <c r="P1988" s="16" t="b">
        <v>1</v>
      </c>
      <c r="Q1988" s="16">
        <v>0</v>
      </c>
      <c r="R1988" s="16" t="b">
        <v>0</v>
      </c>
      <c r="S1988" s="16">
        <v>101.000000000008</v>
      </c>
      <c r="T1988" s="16" t="s">
        <v>59</v>
      </c>
      <c r="U1988" s="18">
        <v>2083</v>
      </c>
      <c r="V1988" s="16">
        <v>3565</v>
      </c>
      <c r="W1988" s="18">
        <v>1.07</v>
      </c>
    </row>
    <row r="1989" spans="1:23" s="15" customFormat="1" x14ac:dyDescent="0.3">
      <c r="A1989" s="19">
        <v>1987</v>
      </c>
      <c r="C1989" s="17" t="s">
        <v>146</v>
      </c>
      <c r="E1989" s="16">
        <f t="shared" si="364"/>
        <v>16752652045.957441</v>
      </c>
      <c r="F1989" s="16">
        <v>5</v>
      </c>
      <c r="G1989" s="22">
        <f t="shared" si="365"/>
        <v>2.4374908604146751E+29</v>
      </c>
      <c r="H1989" s="18">
        <f t="shared" si="362"/>
        <v>23063917.173056882</v>
      </c>
      <c r="I1989" s="18">
        <f t="shared" si="363"/>
        <v>2.2944018408780051E+20</v>
      </c>
      <c r="J1989" s="16">
        <v>1</v>
      </c>
      <c r="K1989" s="16">
        <v>11</v>
      </c>
      <c r="L1989" s="16">
        <v>5</v>
      </c>
      <c r="M1989" s="16">
        <v>10000</v>
      </c>
      <c r="N1989" s="16">
        <v>10000</v>
      </c>
      <c r="O1989" s="16">
        <v>30</v>
      </c>
      <c r="P1989" s="16" t="b">
        <v>1</v>
      </c>
      <c r="Q1989" s="16">
        <v>0</v>
      </c>
      <c r="R1989" s="16" t="b">
        <v>0</v>
      </c>
      <c r="S1989" s="16">
        <v>101.000000000008</v>
      </c>
      <c r="T1989" s="16" t="s">
        <v>59</v>
      </c>
      <c r="U1989" s="18">
        <v>2084</v>
      </c>
      <c r="V1989" s="16">
        <v>3567</v>
      </c>
      <c r="W1989" s="18">
        <v>1.07</v>
      </c>
    </row>
    <row r="1990" spans="1:23" s="15" customFormat="1" x14ac:dyDescent="0.3">
      <c r="A1990" s="19">
        <v>1988</v>
      </c>
      <c r="C1990" s="17" t="s">
        <v>146</v>
      </c>
      <c r="E1990" s="16">
        <f t="shared" si="364"/>
        <v>16778801513.633018</v>
      </c>
      <c r="F1990" s="16">
        <v>5</v>
      </c>
      <c r="G1990" s="22">
        <f t="shared" si="365"/>
        <v>2.4484427084921247E+29</v>
      </c>
      <c r="H1990" s="18">
        <f t="shared" si="362"/>
        <v>23088649.980179876</v>
      </c>
      <c r="I1990" s="18">
        <f t="shared" si="363"/>
        <v>2.3014337527164568E+20</v>
      </c>
      <c r="J1990" s="16">
        <v>1</v>
      </c>
      <c r="K1990" s="16">
        <v>11</v>
      </c>
      <c r="L1990" s="16">
        <v>5</v>
      </c>
      <c r="M1990" s="16">
        <v>10000</v>
      </c>
      <c r="N1990" s="16">
        <v>10000</v>
      </c>
      <c r="O1990" s="16">
        <v>30</v>
      </c>
      <c r="P1990" s="16" t="b">
        <v>1</v>
      </c>
      <c r="Q1990" s="16">
        <v>0</v>
      </c>
      <c r="R1990" s="16" t="b">
        <v>0</v>
      </c>
      <c r="S1990" s="16">
        <v>101.000000000008</v>
      </c>
      <c r="T1990" s="16" t="s">
        <v>59</v>
      </c>
      <c r="U1990" s="18">
        <v>2085</v>
      </c>
      <c r="V1990" s="16">
        <v>3569</v>
      </c>
      <c r="W1990" s="18">
        <v>1.07</v>
      </c>
    </row>
    <row r="1991" spans="1:23" s="15" customFormat="1" x14ac:dyDescent="0.3">
      <c r="A1991" s="19">
        <v>1989</v>
      </c>
      <c r="C1991" s="17" t="s">
        <v>146</v>
      </c>
      <c r="E1991" s="16">
        <f t="shared" si="364"/>
        <v>16804978617.263508</v>
      </c>
      <c r="F1991" s="16">
        <v>5</v>
      </c>
      <c r="G1991" s="22">
        <f t="shared" si="365"/>
        <v>2.4594382193861497E+29</v>
      </c>
      <c r="H1991" s="18">
        <f t="shared" si="362"/>
        <v>23113396.91680672</v>
      </c>
      <c r="I1991" s="18">
        <f t="shared" si="363"/>
        <v>2.3084836634925908E+20</v>
      </c>
      <c r="J1991" s="16">
        <v>1</v>
      </c>
      <c r="K1991" s="16">
        <v>11</v>
      </c>
      <c r="L1991" s="16">
        <v>5</v>
      </c>
      <c r="M1991" s="16">
        <v>10000</v>
      </c>
      <c r="N1991" s="16">
        <v>10000</v>
      </c>
      <c r="O1991" s="16">
        <v>30</v>
      </c>
      <c r="P1991" s="16" t="b">
        <v>1</v>
      </c>
      <c r="Q1991" s="16">
        <v>0</v>
      </c>
      <c r="R1991" s="16" t="b">
        <v>0</v>
      </c>
      <c r="S1991" s="16">
        <v>101.000000000008</v>
      </c>
      <c r="T1991" s="16" t="s">
        <v>59</v>
      </c>
      <c r="U1991" s="18">
        <v>2086</v>
      </c>
      <c r="V1991" s="16">
        <v>3571</v>
      </c>
      <c r="W1991" s="18">
        <v>1.07</v>
      </c>
    </row>
    <row r="1992" spans="1:23" s="15" customFormat="1" x14ac:dyDescent="0.3">
      <c r="A1992" s="19">
        <v>1990</v>
      </c>
      <c r="C1992" s="17" t="s">
        <v>146</v>
      </c>
      <c r="E1992" s="16">
        <f t="shared" si="364"/>
        <v>16831183372.139391</v>
      </c>
      <c r="F1992" s="16">
        <v>5</v>
      </c>
      <c r="G1992" s="22">
        <f t="shared" si="365"/>
        <v>2.4704775450881555E+29</v>
      </c>
      <c r="H1992" s="18">
        <f t="shared" si="362"/>
        <v>23138157.983932156</v>
      </c>
      <c r="I1992" s="18">
        <f t="shared" si="363"/>
        <v>2.3155516101926581E+20</v>
      </c>
      <c r="J1992" s="16">
        <v>1</v>
      </c>
      <c r="K1992" s="16">
        <v>11</v>
      </c>
      <c r="L1992" s="16">
        <v>5</v>
      </c>
      <c r="M1992" s="16">
        <v>10000</v>
      </c>
      <c r="N1992" s="16">
        <v>10000</v>
      </c>
      <c r="O1992" s="16">
        <v>30</v>
      </c>
      <c r="P1992" s="16" t="b">
        <v>1</v>
      </c>
      <c r="Q1992" s="16">
        <v>0</v>
      </c>
      <c r="R1992" s="16" t="b">
        <v>0</v>
      </c>
      <c r="S1992" s="16">
        <v>101.000000000008</v>
      </c>
      <c r="T1992" s="16" t="s">
        <v>59</v>
      </c>
      <c r="U1992" s="18">
        <v>2087</v>
      </c>
      <c r="V1992" s="16">
        <v>3573</v>
      </c>
      <c r="W1992" s="18">
        <v>1.07</v>
      </c>
    </row>
    <row r="1993" spans="1:23" s="15" customFormat="1" x14ac:dyDescent="0.3">
      <c r="A1993" s="19">
        <v>1991</v>
      </c>
      <c r="C1993" s="17" t="s">
        <v>146</v>
      </c>
      <c r="E1993" s="16">
        <f t="shared" si="364"/>
        <v>16857415793.551939</v>
      </c>
      <c r="F1993" s="16">
        <v>5</v>
      </c>
      <c r="G1993" s="22">
        <f t="shared" si="365"/>
        <v>2.4815608380417448E+29</v>
      </c>
      <c r="H1993" s="18">
        <f t="shared" si="362"/>
        <v>23162933.182550732</v>
      </c>
      <c r="I1993" s="18">
        <f t="shared" si="363"/>
        <v>2.3226376298602352E+20</v>
      </c>
      <c r="J1993" s="16">
        <v>1</v>
      </c>
      <c r="K1993" s="16">
        <v>11</v>
      </c>
      <c r="L1993" s="16">
        <v>5</v>
      </c>
      <c r="M1993" s="16">
        <v>10000</v>
      </c>
      <c r="N1993" s="16">
        <v>10000</v>
      </c>
      <c r="O1993" s="16">
        <v>30</v>
      </c>
      <c r="P1993" s="16" t="b">
        <v>1</v>
      </c>
      <c r="Q1993" s="16">
        <v>0</v>
      </c>
      <c r="R1993" s="16" t="b">
        <v>0</v>
      </c>
      <c r="S1993" s="16">
        <v>101.000000000008</v>
      </c>
      <c r="T1993" s="16" t="s">
        <v>59</v>
      </c>
      <c r="U1993" s="18">
        <v>2088</v>
      </c>
      <c r="V1993" s="16">
        <v>3575</v>
      </c>
      <c r="W1993" s="18">
        <v>1.07</v>
      </c>
    </row>
    <row r="1994" spans="1:23" s="15" customFormat="1" x14ac:dyDescent="0.3">
      <c r="A1994" s="19">
        <v>1992</v>
      </c>
      <c r="C1994" s="17" t="s">
        <v>146</v>
      </c>
      <c r="E1994" s="16">
        <f t="shared" si="364"/>
        <v>16883675896.793306</v>
      </c>
      <c r="F1994" s="16">
        <v>5</v>
      </c>
      <c r="G1994" s="22">
        <f t="shared" si="365"/>
        <v>2.4926882511440296E+29</v>
      </c>
      <c r="H1994" s="18">
        <f t="shared" si="362"/>
        <v>23187722.513656359</v>
      </c>
      <c r="I1994" s="18">
        <f t="shared" si="363"/>
        <v>2.3297417595963379E+20</v>
      </c>
      <c r="J1994" s="16">
        <v>1</v>
      </c>
      <c r="K1994" s="16">
        <v>11</v>
      </c>
      <c r="L1994" s="16">
        <v>5</v>
      </c>
      <c r="M1994" s="16">
        <v>10000</v>
      </c>
      <c r="N1994" s="16">
        <v>10000</v>
      </c>
      <c r="O1994" s="16">
        <v>30</v>
      </c>
      <c r="P1994" s="16" t="b">
        <v>1</v>
      </c>
      <c r="Q1994" s="16">
        <v>0</v>
      </c>
      <c r="R1994" s="16" t="b">
        <v>0</v>
      </c>
      <c r="S1994" s="16">
        <v>101.000000000008</v>
      </c>
      <c r="T1994" s="16" t="s">
        <v>59</v>
      </c>
      <c r="U1994" s="18">
        <v>2089</v>
      </c>
      <c r="V1994" s="16">
        <v>3577</v>
      </c>
      <c r="W1994" s="18">
        <v>1.07</v>
      </c>
    </row>
    <row r="1995" spans="1:23" s="15" customFormat="1" x14ac:dyDescent="0.3">
      <c r="A1995" s="19">
        <v>1993</v>
      </c>
      <c r="C1995" s="17" t="s">
        <v>146</v>
      </c>
      <c r="E1995" s="16">
        <f t="shared" si="364"/>
        <v>16909963697.156183</v>
      </c>
      <c r="F1995" s="16">
        <v>5</v>
      </c>
      <c r="G1995" s="22">
        <f t="shared" si="365"/>
        <v>2.503859937746557E+29</v>
      </c>
      <c r="H1995" s="18">
        <f t="shared" si="362"/>
        <v>23212525.978242517</v>
      </c>
      <c r="I1995" s="18">
        <f t="shared" si="363"/>
        <v>2.3368640365594234E+20</v>
      </c>
      <c r="J1995" s="16">
        <v>1</v>
      </c>
      <c r="K1995" s="16">
        <v>11</v>
      </c>
      <c r="L1995" s="16">
        <v>5</v>
      </c>
      <c r="M1995" s="16">
        <v>10000</v>
      </c>
      <c r="N1995" s="16">
        <v>10000</v>
      </c>
      <c r="O1995" s="16">
        <v>30</v>
      </c>
      <c r="P1995" s="16" t="b">
        <v>1</v>
      </c>
      <c r="Q1995" s="16">
        <v>0</v>
      </c>
      <c r="R1995" s="16" t="b">
        <v>0</v>
      </c>
      <c r="S1995" s="16">
        <v>101.000000000008</v>
      </c>
      <c r="T1995" s="16" t="s">
        <v>59</v>
      </c>
      <c r="U1995" s="18">
        <v>2090</v>
      </c>
      <c r="V1995" s="16">
        <v>3579</v>
      </c>
      <c r="W1995" s="18">
        <v>1.07</v>
      </c>
    </row>
    <row r="1996" spans="1:23" s="15" customFormat="1" x14ac:dyDescent="0.3">
      <c r="A1996" s="19">
        <v>1994</v>
      </c>
      <c r="C1996" s="17" t="s">
        <v>146</v>
      </c>
      <c r="E1996" s="16">
        <f t="shared" si="364"/>
        <v>16936279209.934233</v>
      </c>
      <c r="F1996" s="16">
        <v>5</v>
      </c>
      <c r="G1996" s="22">
        <f t="shared" si="365"/>
        <v>2.5150760516565559E+29</v>
      </c>
      <c r="H1996" s="18">
        <f t="shared" si="362"/>
        <v>23237343.577302381</v>
      </c>
      <c r="I1996" s="18">
        <f t="shared" si="363"/>
        <v>2.3440044979655023E+20</v>
      </c>
      <c r="J1996" s="16">
        <v>1</v>
      </c>
      <c r="K1996" s="16">
        <v>11</v>
      </c>
      <c r="L1996" s="16">
        <v>5</v>
      </c>
      <c r="M1996" s="16">
        <v>10000</v>
      </c>
      <c r="N1996" s="16">
        <v>10000</v>
      </c>
      <c r="O1996" s="16">
        <v>30</v>
      </c>
      <c r="P1996" s="16" t="b">
        <v>1</v>
      </c>
      <c r="Q1996" s="16">
        <v>0</v>
      </c>
      <c r="R1996" s="16" t="b">
        <v>0</v>
      </c>
      <c r="S1996" s="16">
        <v>101.000000000008</v>
      </c>
      <c r="T1996" s="16" t="s">
        <v>59</v>
      </c>
      <c r="U1996" s="18">
        <v>2091</v>
      </c>
      <c r="V1996" s="16">
        <v>3581</v>
      </c>
      <c r="W1996" s="18">
        <v>1.07</v>
      </c>
    </row>
    <row r="1997" spans="1:23" s="15" customFormat="1" x14ac:dyDescent="0.3">
      <c r="A1997" s="19">
        <v>1995</v>
      </c>
      <c r="C1997" s="17" t="s">
        <v>146</v>
      </c>
      <c r="E1997" s="16">
        <f t="shared" si="364"/>
        <v>16962622450.42182</v>
      </c>
      <c r="F1997" s="16">
        <v>5</v>
      </c>
      <c r="G1997" s="22">
        <f t="shared" si="365"/>
        <v>2.5263367471380806E+29</v>
      </c>
      <c r="H1997" s="18">
        <f t="shared" si="362"/>
        <v>23262175.31182855</v>
      </c>
      <c r="I1997" s="18">
        <f t="shared" si="363"/>
        <v>2.3511631810882067E+20</v>
      </c>
      <c r="J1997" s="16">
        <v>1</v>
      </c>
      <c r="K1997" s="16">
        <v>11</v>
      </c>
      <c r="L1997" s="16">
        <v>5</v>
      </c>
      <c r="M1997" s="16">
        <v>10000</v>
      </c>
      <c r="N1997" s="16">
        <v>10000</v>
      </c>
      <c r="O1997" s="16">
        <v>30</v>
      </c>
      <c r="P1997" s="16" t="b">
        <v>1</v>
      </c>
      <c r="Q1997" s="16">
        <v>0</v>
      </c>
      <c r="R1997" s="16" t="b">
        <v>0</v>
      </c>
      <c r="S1997" s="16">
        <v>101.000000000008</v>
      </c>
      <c r="T1997" s="16" t="s">
        <v>59</v>
      </c>
      <c r="U1997" s="18">
        <v>2092</v>
      </c>
      <c r="V1997" s="16">
        <v>3583</v>
      </c>
      <c r="W1997" s="18">
        <v>1.07</v>
      </c>
    </row>
    <row r="1998" spans="1:23" s="15" customFormat="1" x14ac:dyDescent="0.3">
      <c r="A1998" s="19">
        <v>1996</v>
      </c>
      <c r="C1998" s="17" t="s">
        <v>146</v>
      </c>
      <c r="E1998" s="16">
        <f t="shared" si="364"/>
        <v>16988993433.914021</v>
      </c>
      <c r="F1998" s="16">
        <v>5</v>
      </c>
      <c r="G1998" s="22">
        <f t="shared" si="365"/>
        <v>2.5376421789129762E+29</v>
      </c>
      <c r="H1998" s="18">
        <f t="shared" si="362"/>
        <v>23287021.182813309</v>
      </c>
      <c r="I1998" s="18">
        <f t="shared" si="363"/>
        <v>2.3583401232587568E+20</v>
      </c>
      <c r="J1998" s="16">
        <v>1</v>
      </c>
      <c r="K1998" s="16">
        <v>11</v>
      </c>
      <c r="L1998" s="16">
        <v>5</v>
      </c>
      <c r="M1998" s="16">
        <v>10000</v>
      </c>
      <c r="N1998" s="16">
        <v>10000</v>
      </c>
      <c r="O1998" s="16">
        <v>30</v>
      </c>
      <c r="P1998" s="16" t="b">
        <v>1</v>
      </c>
      <c r="Q1998" s="16">
        <v>0</v>
      </c>
      <c r="R1998" s="16" t="b">
        <v>0</v>
      </c>
      <c r="S1998" s="16">
        <v>101.000000000008</v>
      </c>
      <c r="T1998" s="16" t="s">
        <v>59</v>
      </c>
      <c r="U1998" s="18">
        <v>2093</v>
      </c>
      <c r="V1998" s="16">
        <v>3585</v>
      </c>
      <c r="W1998" s="18">
        <v>1.07</v>
      </c>
    </row>
    <row r="1999" spans="1:23" s="15" customFormat="1" x14ac:dyDescent="0.3">
      <c r="A1999" s="19">
        <v>1997</v>
      </c>
      <c r="C1999" s="17" t="s">
        <v>146</v>
      </c>
      <c r="E1999" s="16">
        <f t="shared" si="364"/>
        <v>17015392175.70677</v>
      </c>
      <c r="F1999" s="16">
        <v>5</v>
      </c>
      <c r="G1999" s="22">
        <f t="shared" si="365"/>
        <v>2.5489925021622416E+29</v>
      </c>
      <c r="H1999" s="18">
        <f t="shared" si="362"/>
        <v>23311881.191248465</v>
      </c>
      <c r="I1999" s="18">
        <f t="shared" si="363"/>
        <v>2.3655353618661579E+20</v>
      </c>
      <c r="J1999" s="16">
        <v>1</v>
      </c>
      <c r="K1999" s="16">
        <v>11</v>
      </c>
      <c r="L1999" s="16">
        <v>5</v>
      </c>
      <c r="M1999" s="16">
        <v>10000</v>
      </c>
      <c r="N1999" s="16">
        <v>10000</v>
      </c>
      <c r="O1999" s="16">
        <v>30</v>
      </c>
      <c r="P1999" s="16" t="b">
        <v>1</v>
      </c>
      <c r="Q1999" s="16">
        <v>0</v>
      </c>
      <c r="R1999" s="16" t="b">
        <v>0</v>
      </c>
      <c r="S1999" s="16">
        <v>101.000000000008</v>
      </c>
      <c r="T1999" s="16" t="s">
        <v>59</v>
      </c>
      <c r="U1999" s="18">
        <v>2094</v>
      </c>
      <c r="V1999" s="16">
        <v>3587</v>
      </c>
      <c r="W1999" s="18">
        <v>1.07</v>
      </c>
    </row>
    <row r="2000" spans="1:23" s="15" customFormat="1" x14ac:dyDescent="0.3">
      <c r="A2000" s="19">
        <v>1998</v>
      </c>
      <c r="C2000" s="17" t="s">
        <v>146</v>
      </c>
      <c r="E2000" s="16">
        <f t="shared" si="364"/>
        <v>17041818691.096636</v>
      </c>
      <c r="F2000" s="16">
        <v>5</v>
      </c>
      <c r="G2000" s="22">
        <f t="shared" si="365"/>
        <v>2.5603878725268909E+29</v>
      </c>
      <c r="H2000" s="18">
        <f t="shared" si="362"/>
        <v>23336755.338125445</v>
      </c>
      <c r="I2000" s="18">
        <f t="shared" si="363"/>
        <v>2.3727489343571693E+20</v>
      </c>
      <c r="J2000" s="16">
        <v>1</v>
      </c>
      <c r="K2000" s="16">
        <v>11</v>
      </c>
      <c r="L2000" s="16">
        <v>5</v>
      </c>
      <c r="M2000" s="16">
        <v>10000</v>
      </c>
      <c r="N2000" s="16">
        <v>10000</v>
      </c>
      <c r="O2000" s="16">
        <v>30</v>
      </c>
      <c r="P2000" s="16" t="b">
        <v>1</v>
      </c>
      <c r="Q2000" s="16">
        <v>0</v>
      </c>
      <c r="R2000" s="16" t="b">
        <v>0</v>
      </c>
      <c r="S2000" s="16">
        <v>101.000000000008</v>
      </c>
      <c r="T2000" s="16" t="s">
        <v>59</v>
      </c>
      <c r="U2000" s="18">
        <v>2095</v>
      </c>
      <c r="V2000" s="16">
        <v>3589</v>
      </c>
      <c r="W2000" s="18">
        <v>1.07</v>
      </c>
    </row>
    <row r="2001" spans="1:23" s="15" customFormat="1" x14ac:dyDescent="0.3">
      <c r="A2001" s="19">
        <v>1999</v>
      </c>
      <c r="C2001" s="17" t="s">
        <v>146</v>
      </c>
      <c r="E2001" s="16">
        <f t="shared" si="364"/>
        <v>17068272995.381083</v>
      </c>
      <c r="F2001" s="16">
        <v>5</v>
      </c>
      <c r="G2001" s="22">
        <f t="shared" si="365"/>
        <v>2.5718284461093958E+29</v>
      </c>
      <c r="H2001" s="18">
        <f t="shared" si="362"/>
        <v>23361643.624435108</v>
      </c>
      <c r="I2001" s="18">
        <f t="shared" si="363"/>
        <v>2.3799808782363676E+20</v>
      </c>
      <c r="J2001" s="16">
        <v>1</v>
      </c>
      <c r="K2001" s="16">
        <v>11</v>
      </c>
      <c r="L2001" s="16">
        <v>5</v>
      </c>
      <c r="M2001" s="16">
        <v>10000</v>
      </c>
      <c r="N2001" s="16">
        <v>10000</v>
      </c>
      <c r="O2001" s="16">
        <v>30</v>
      </c>
      <c r="P2001" s="16" t="b">
        <v>1</v>
      </c>
      <c r="Q2001" s="16">
        <v>0</v>
      </c>
      <c r="R2001" s="16" t="b">
        <v>0</v>
      </c>
      <c r="S2001" s="16">
        <v>101.000000000008</v>
      </c>
      <c r="T2001" s="16" t="s">
        <v>59</v>
      </c>
      <c r="U2001" s="18">
        <v>2096</v>
      </c>
      <c r="V2001" s="16">
        <v>3591</v>
      </c>
      <c r="W2001" s="18">
        <v>1.07</v>
      </c>
    </row>
    <row r="2002" spans="1:23" s="15" customFormat="1" x14ac:dyDescent="0.3">
      <c r="A2002" s="19">
        <v>2000</v>
      </c>
      <c r="C2002" s="17" t="s">
        <v>149</v>
      </c>
      <c r="E2002" s="16">
        <f t="shared" si="364"/>
        <v>17094755103.858376</v>
      </c>
      <c r="F2002" s="16">
        <v>5</v>
      </c>
      <c r="G2002" s="22">
        <f t="shared" si="365"/>
        <v>2.5833143794745481E+29</v>
      </c>
      <c r="H2002" s="18">
        <f t="shared" si="362"/>
        <v>23386546.051168196</v>
      </c>
      <c r="I2002" s="18">
        <f t="shared" si="363"/>
        <v>2.3872312310662663E+20</v>
      </c>
      <c r="J2002" s="16">
        <v>1</v>
      </c>
      <c r="K2002" s="16">
        <v>11</v>
      </c>
      <c r="L2002" s="16">
        <v>5</v>
      </c>
      <c r="M2002" s="16">
        <v>10000</v>
      </c>
      <c r="N2002" s="16">
        <v>10000</v>
      </c>
      <c r="O2002" s="16">
        <v>30</v>
      </c>
      <c r="P2002" s="16" t="b">
        <v>1</v>
      </c>
      <c r="Q2002" s="16">
        <v>0</v>
      </c>
      <c r="R2002" s="16" t="b">
        <v>0</v>
      </c>
      <c r="S2002" s="16">
        <v>101.000000000008</v>
      </c>
      <c r="T2002" s="16" t="s">
        <v>59</v>
      </c>
      <c r="U2002" s="18">
        <v>2097</v>
      </c>
      <c r="V2002" s="16">
        <v>3593</v>
      </c>
      <c r="W2002" s="18">
        <v>1.07</v>
      </c>
    </row>
    <row r="2003" spans="1:23" s="5" customFormat="1" x14ac:dyDescent="0.3">
      <c r="A2003" s="20">
        <v>2001</v>
      </c>
      <c r="C2003" s="11" t="s">
        <v>149</v>
      </c>
      <c r="E2003" s="10">
        <f t="shared" si="364"/>
        <v>17121265031.827347</v>
      </c>
      <c r="F2003" s="10">
        <v>5</v>
      </c>
      <c r="G2003" s="22">
        <f>A2003^8.915+A2003^4+100*A2003+100</f>
        <v>2.6953663067233293E+29</v>
      </c>
      <c r="H2003" s="22">
        <f t="shared" si="362"/>
        <v>23411462.619314641</v>
      </c>
      <c r="I2003" s="22">
        <f t="shared" si="363"/>
        <v>2.3945000304672945E+20</v>
      </c>
      <c r="J2003" s="10">
        <v>1</v>
      </c>
      <c r="K2003" s="10">
        <v>11</v>
      </c>
      <c r="L2003" s="10">
        <v>5</v>
      </c>
      <c r="M2003" s="10">
        <v>10000</v>
      </c>
      <c r="N2003" s="10">
        <v>10000</v>
      </c>
      <c r="O2003" s="10">
        <v>30</v>
      </c>
      <c r="P2003" s="10" t="b">
        <v>1</v>
      </c>
      <c r="Q2003" s="10">
        <v>0</v>
      </c>
      <c r="R2003" s="10" t="b">
        <v>0</v>
      </c>
      <c r="S2003" s="10">
        <v>101.000000000008</v>
      </c>
      <c r="T2003" s="10" t="s">
        <v>59</v>
      </c>
      <c r="U2003" s="22">
        <v>2098</v>
      </c>
      <c r="V2003" s="10">
        <v>3595</v>
      </c>
      <c r="W2003" s="22">
        <v>1.07</v>
      </c>
    </row>
    <row r="2004" spans="1:23" s="5" customFormat="1" x14ac:dyDescent="0.3">
      <c r="A2004" s="20">
        <v>2002</v>
      </c>
      <c r="C2004" s="11" t="s">
        <v>148</v>
      </c>
      <c r="E2004" s="10">
        <f t="shared" si="364"/>
        <v>17147802794.587732</v>
      </c>
      <c r="F2004" s="10">
        <v>5</v>
      </c>
      <c r="G2004" s="22">
        <f t="shared" ref="G2004:G2052" si="366">A2004^8.915+A2004^4+100*A2004+100</f>
        <v>2.7073986752430369E+29</v>
      </c>
      <c r="H2004" s="22">
        <f t="shared" si="362"/>
        <v>23436393.329864193</v>
      </c>
      <c r="I2004" s="22">
        <f t="shared" si="363"/>
        <v>2.4017873141179171E+20</v>
      </c>
      <c r="J2004" s="10">
        <v>1</v>
      </c>
      <c r="K2004" s="10">
        <v>11</v>
      </c>
      <c r="L2004" s="10">
        <v>5</v>
      </c>
      <c r="M2004" s="10">
        <v>10000</v>
      </c>
      <c r="N2004" s="10">
        <v>10000</v>
      </c>
      <c r="O2004" s="10">
        <v>30</v>
      </c>
      <c r="P2004" s="10" t="b">
        <v>1</v>
      </c>
      <c r="Q2004" s="10">
        <v>0</v>
      </c>
      <c r="R2004" s="10" t="b">
        <v>0</v>
      </c>
      <c r="S2004" s="10">
        <v>101.000000000008</v>
      </c>
      <c r="T2004" s="10" t="s">
        <v>59</v>
      </c>
      <c r="U2004" s="22">
        <v>2099</v>
      </c>
      <c r="V2004" s="10">
        <v>3597</v>
      </c>
      <c r="W2004" s="22">
        <v>1.07</v>
      </c>
    </row>
    <row r="2005" spans="1:23" s="5" customFormat="1" x14ac:dyDescent="0.3">
      <c r="A2005" s="20">
        <v>2003</v>
      </c>
      <c r="C2005" s="11" t="s">
        <v>148</v>
      </c>
      <c r="E2005" s="10">
        <f t="shared" si="364"/>
        <v>17174368407.440062</v>
      </c>
      <c r="F2005" s="10">
        <v>5</v>
      </c>
      <c r="G2005" s="22">
        <f t="shared" si="366"/>
        <v>2.7194787084449273E+29</v>
      </c>
      <c r="H2005" s="22">
        <f t="shared" si="362"/>
        <v>23461338.183806036</v>
      </c>
      <c r="I2005" s="22">
        <f t="shared" si="363"/>
        <v>2.409093119754683E+20</v>
      </c>
      <c r="J2005" s="10">
        <v>1</v>
      </c>
      <c r="K2005" s="10">
        <v>11</v>
      </c>
      <c r="L2005" s="10">
        <v>5</v>
      </c>
      <c r="M2005" s="10">
        <v>10000</v>
      </c>
      <c r="N2005" s="10">
        <v>10000</v>
      </c>
      <c r="O2005" s="10">
        <v>30</v>
      </c>
      <c r="P2005" s="10" t="b">
        <v>1</v>
      </c>
      <c r="Q2005" s="10">
        <v>0</v>
      </c>
      <c r="R2005" s="10" t="b">
        <v>0</v>
      </c>
      <c r="S2005" s="10">
        <v>101.000000000008</v>
      </c>
      <c r="T2005" s="10" t="s">
        <v>59</v>
      </c>
      <c r="U2005" s="22">
        <v>2100</v>
      </c>
      <c r="V2005" s="10">
        <v>3599</v>
      </c>
      <c r="W2005" s="22">
        <v>1.07</v>
      </c>
    </row>
    <row r="2006" spans="1:23" s="5" customFormat="1" x14ac:dyDescent="0.3">
      <c r="A2006" s="20">
        <v>2004</v>
      </c>
      <c r="C2006" s="11" t="s">
        <v>148</v>
      </c>
      <c r="E2006" s="10">
        <f t="shared" si="364"/>
        <v>17200961885.685505</v>
      </c>
      <c r="F2006" s="10">
        <v>5</v>
      </c>
      <c r="G2006" s="22">
        <f t="shared" si="366"/>
        <v>2.7316065712084229E+29</v>
      </c>
      <c r="H2006" s="22">
        <f t="shared" si="362"/>
        <v>23486297.182129107</v>
      </c>
      <c r="I2006" s="22">
        <f t="shared" si="363"/>
        <v>2.4164174851722743E+20</v>
      </c>
      <c r="J2006" s="10">
        <v>1</v>
      </c>
      <c r="K2006" s="10">
        <v>11</v>
      </c>
      <c r="L2006" s="10">
        <v>5</v>
      </c>
      <c r="M2006" s="10">
        <v>10000</v>
      </c>
      <c r="N2006" s="10">
        <v>10000</v>
      </c>
      <c r="O2006" s="10">
        <v>30</v>
      </c>
      <c r="P2006" s="10" t="b">
        <v>1</v>
      </c>
      <c r="Q2006" s="10">
        <v>0</v>
      </c>
      <c r="R2006" s="10" t="b">
        <v>0</v>
      </c>
      <c r="S2006" s="10">
        <v>101.000000000008</v>
      </c>
      <c r="T2006" s="10" t="s">
        <v>59</v>
      </c>
      <c r="U2006" s="22">
        <v>2101</v>
      </c>
      <c r="V2006" s="10">
        <v>3601</v>
      </c>
      <c r="W2006" s="22">
        <v>1.07</v>
      </c>
    </row>
    <row r="2007" spans="1:23" s="5" customFormat="1" x14ac:dyDescent="0.3">
      <c r="A2007" s="20">
        <v>2005</v>
      </c>
      <c r="C2007" s="11" t="s">
        <v>148</v>
      </c>
      <c r="E2007" s="10">
        <f t="shared" si="364"/>
        <v>17227583244.626125</v>
      </c>
      <c r="F2007" s="10">
        <v>5</v>
      </c>
      <c r="G2007" s="22">
        <f t="shared" si="366"/>
        <v>2.7437824289004823E+29</v>
      </c>
      <c r="H2007" s="22">
        <f t="shared" si="362"/>
        <v>23511270.325821865</v>
      </c>
      <c r="I2007" s="22">
        <f t="shared" si="363"/>
        <v>2.4237604482235731E+20</v>
      </c>
      <c r="J2007" s="10">
        <v>1</v>
      </c>
      <c r="K2007" s="10">
        <v>11</v>
      </c>
      <c r="L2007" s="10">
        <v>5</v>
      </c>
      <c r="M2007" s="10">
        <v>10000</v>
      </c>
      <c r="N2007" s="10">
        <v>10000</v>
      </c>
      <c r="O2007" s="10">
        <v>30</v>
      </c>
      <c r="P2007" s="10" t="b">
        <v>1</v>
      </c>
      <c r="Q2007" s="10">
        <v>0</v>
      </c>
      <c r="R2007" s="10" t="b">
        <v>0</v>
      </c>
      <c r="S2007" s="10">
        <v>101.000000000008</v>
      </c>
      <c r="T2007" s="10" t="s">
        <v>59</v>
      </c>
      <c r="U2007" s="22">
        <v>2102</v>
      </c>
      <c r="V2007" s="10">
        <v>3603</v>
      </c>
      <c r="W2007" s="22">
        <v>1.07</v>
      </c>
    </row>
    <row r="2008" spans="1:23" s="5" customFormat="1" x14ac:dyDescent="0.3">
      <c r="A2008" s="20">
        <v>2006</v>
      </c>
      <c r="C2008" s="11" t="s">
        <v>148</v>
      </c>
      <c r="E2008" s="10">
        <f t="shared" si="364"/>
        <v>17254232499.564671</v>
      </c>
      <c r="F2008" s="10">
        <v>5</v>
      </c>
      <c r="G2008" s="22">
        <f t="shared" si="366"/>
        <v>2.7560064473769357E+29</v>
      </c>
      <c r="H2008" s="22">
        <f t="shared" si="362"/>
        <v>23536257.615872119</v>
      </c>
      <c r="I2008" s="22">
        <f t="shared" si="363"/>
        <v>2.4311220468197124E+20</v>
      </c>
      <c r="J2008" s="10">
        <v>1</v>
      </c>
      <c r="K2008" s="10">
        <v>11</v>
      </c>
      <c r="L2008" s="10">
        <v>5</v>
      </c>
      <c r="M2008" s="10">
        <v>10000</v>
      </c>
      <c r="N2008" s="10">
        <v>10000</v>
      </c>
      <c r="O2008" s="10">
        <v>30</v>
      </c>
      <c r="P2008" s="10" t="b">
        <v>1</v>
      </c>
      <c r="Q2008" s="10">
        <v>0</v>
      </c>
      <c r="R2008" s="10" t="b">
        <v>0</v>
      </c>
      <c r="S2008" s="10">
        <v>101.000000000008</v>
      </c>
      <c r="T2008" s="10" t="s">
        <v>59</v>
      </c>
      <c r="U2008" s="22">
        <v>2103</v>
      </c>
      <c r="V2008" s="10">
        <v>3605</v>
      </c>
      <c r="W2008" s="22">
        <v>1.07</v>
      </c>
    </row>
    <row r="2009" spans="1:23" s="5" customFormat="1" x14ac:dyDescent="0.3">
      <c r="A2009" s="20">
        <v>2007</v>
      </c>
      <c r="C2009" s="11" t="s">
        <v>148</v>
      </c>
      <c r="E2009" s="10">
        <f t="shared" si="364"/>
        <v>17280909665.804581</v>
      </c>
      <c r="F2009" s="10">
        <v>5</v>
      </c>
      <c r="G2009" s="22">
        <f t="shared" si="366"/>
        <v>2.7682787929835881E+29</v>
      </c>
      <c r="H2009" s="22">
        <f t="shared" si="362"/>
        <v>23561259.053267542</v>
      </c>
      <c r="I2009" s="22">
        <f t="shared" si="363"/>
        <v>2.4385023189301409E+20</v>
      </c>
      <c r="J2009" s="10">
        <v>1</v>
      </c>
      <c r="K2009" s="10">
        <v>11</v>
      </c>
      <c r="L2009" s="10">
        <v>5</v>
      </c>
      <c r="M2009" s="10">
        <v>10000</v>
      </c>
      <c r="N2009" s="10">
        <v>10000</v>
      </c>
      <c r="O2009" s="10">
        <v>30</v>
      </c>
      <c r="P2009" s="10" t="b">
        <v>1</v>
      </c>
      <c r="Q2009" s="10">
        <v>0</v>
      </c>
      <c r="R2009" s="10" t="b">
        <v>0</v>
      </c>
      <c r="S2009" s="10">
        <v>101.000000000008</v>
      </c>
      <c r="T2009" s="10" t="s">
        <v>59</v>
      </c>
      <c r="U2009" s="22">
        <v>2104</v>
      </c>
      <c r="V2009" s="10">
        <v>3607</v>
      </c>
      <c r="W2009" s="22">
        <v>1.07</v>
      </c>
    </row>
    <row r="2010" spans="1:23" s="5" customFormat="1" x14ac:dyDescent="0.3">
      <c r="A2010" s="20">
        <v>2008</v>
      </c>
      <c r="C2010" s="11" t="s">
        <v>148</v>
      </c>
      <c r="E2010" s="10">
        <f t="shared" si="364"/>
        <v>17307614758.650265</v>
      </c>
      <c r="F2010" s="10">
        <v>5</v>
      </c>
      <c r="G2010" s="22">
        <f t="shared" si="366"/>
        <v>2.7805996325575223E+29</v>
      </c>
      <c r="H2010" s="22">
        <f t="shared" si="362"/>
        <v>23586274.638995327</v>
      </c>
      <c r="I2010" s="22">
        <f t="shared" si="363"/>
        <v>2.4459013025827265E+20</v>
      </c>
      <c r="J2010" s="10">
        <v>1</v>
      </c>
      <c r="K2010" s="10">
        <v>11</v>
      </c>
      <c r="L2010" s="10">
        <v>5</v>
      </c>
      <c r="M2010" s="10">
        <v>10000</v>
      </c>
      <c r="N2010" s="10">
        <v>10000</v>
      </c>
      <c r="O2010" s="10">
        <v>30</v>
      </c>
      <c r="P2010" s="10" t="b">
        <v>1</v>
      </c>
      <c r="Q2010" s="10">
        <v>0</v>
      </c>
      <c r="R2010" s="10" t="b">
        <v>0</v>
      </c>
      <c r="S2010" s="10">
        <v>101.000000000008</v>
      </c>
      <c r="T2010" s="10" t="s">
        <v>59</v>
      </c>
      <c r="U2010" s="22">
        <v>2105</v>
      </c>
      <c r="V2010" s="10">
        <v>3609</v>
      </c>
      <c r="W2010" s="22">
        <v>1.07</v>
      </c>
    </row>
    <row r="2011" spans="1:23" s="5" customFormat="1" x14ac:dyDescent="0.3">
      <c r="A2011" s="20">
        <v>2009</v>
      </c>
      <c r="C2011" s="11" t="s">
        <v>148</v>
      </c>
      <c r="E2011" s="10">
        <f t="shared" si="364"/>
        <v>17334347793.40675</v>
      </c>
      <c r="F2011" s="10">
        <v>5</v>
      </c>
      <c r="G2011" s="22">
        <f t="shared" si="366"/>
        <v>2.7929691334281652E+29</v>
      </c>
      <c r="H2011" s="22">
        <f t="shared" ref="H2011:H2074" si="367">(A2011^2.14+50+50*A2011)*2</f>
        <v>23611304.374042131</v>
      </c>
      <c r="I2011" s="22">
        <f t="shared" si="363"/>
        <v>2.453319035863752E+20</v>
      </c>
      <c r="J2011" s="10">
        <v>1</v>
      </c>
      <c r="K2011" s="10">
        <v>11</v>
      </c>
      <c r="L2011" s="10">
        <v>5</v>
      </c>
      <c r="M2011" s="10">
        <v>10000</v>
      </c>
      <c r="N2011" s="10">
        <v>10000</v>
      </c>
      <c r="O2011" s="10">
        <v>30</v>
      </c>
      <c r="P2011" s="10" t="b">
        <v>1</v>
      </c>
      <c r="Q2011" s="10">
        <v>0</v>
      </c>
      <c r="R2011" s="10" t="b">
        <v>0</v>
      </c>
      <c r="S2011" s="10">
        <v>101.000000000008</v>
      </c>
      <c r="T2011" s="10" t="s">
        <v>59</v>
      </c>
      <c r="U2011" s="22">
        <v>2106</v>
      </c>
      <c r="V2011" s="10">
        <v>3611</v>
      </c>
      <c r="W2011" s="22">
        <v>1.07</v>
      </c>
    </row>
    <row r="2012" spans="1:23" s="5" customFormat="1" x14ac:dyDescent="0.3">
      <c r="A2012" s="20">
        <v>2010</v>
      </c>
      <c r="C2012" s="11" t="s">
        <v>148</v>
      </c>
      <c r="E2012" s="10">
        <f t="shared" si="364"/>
        <v>17361108785.379822</v>
      </c>
      <c r="F2012" s="10">
        <v>5</v>
      </c>
      <c r="G2012" s="22">
        <f t="shared" si="366"/>
        <v>2.8053874634186767E+29</v>
      </c>
      <c r="H2012" s="22">
        <f t="shared" si="367"/>
        <v>23636348.259394143</v>
      </c>
      <c r="I2012" s="22">
        <f t="shared" ref="I2012:I2075" si="368">(A2012^6.082+A2012^4+1000*A2012+100)*2</f>
        <v>2.4607555569179833E+20</v>
      </c>
      <c r="J2012" s="10">
        <v>1</v>
      </c>
      <c r="K2012" s="10">
        <v>11</v>
      </c>
      <c r="L2012" s="10">
        <v>5</v>
      </c>
      <c r="M2012" s="10">
        <v>10000</v>
      </c>
      <c r="N2012" s="10">
        <v>10000</v>
      </c>
      <c r="O2012" s="10">
        <v>30</v>
      </c>
      <c r="P2012" s="10" t="b">
        <v>1</v>
      </c>
      <c r="Q2012" s="10">
        <v>0</v>
      </c>
      <c r="R2012" s="10" t="b">
        <v>0</v>
      </c>
      <c r="S2012" s="10">
        <v>101.000000000008</v>
      </c>
      <c r="T2012" s="10" t="s">
        <v>59</v>
      </c>
      <c r="U2012" s="22">
        <v>2107</v>
      </c>
      <c r="V2012" s="10">
        <v>3613</v>
      </c>
      <c r="W2012" s="22">
        <v>1.07</v>
      </c>
    </row>
    <row r="2013" spans="1:23" s="5" customFormat="1" x14ac:dyDescent="0.3">
      <c r="A2013" s="20">
        <v>2011</v>
      </c>
      <c r="C2013" s="11" t="s">
        <v>148</v>
      </c>
      <c r="E2013" s="10">
        <f t="shared" si="364"/>
        <v>17387897749.876057</v>
      </c>
      <c r="F2013" s="10">
        <v>5</v>
      </c>
      <c r="G2013" s="22">
        <f t="shared" si="366"/>
        <v>2.8178547908469802E+29</v>
      </c>
      <c r="H2013" s="22">
        <f t="shared" si="367"/>
        <v>23661406.296037439</v>
      </c>
      <c r="I2013" s="22">
        <f t="shared" si="368"/>
        <v>2.468210903948772E+20</v>
      </c>
      <c r="J2013" s="10">
        <v>1</v>
      </c>
      <c r="K2013" s="10">
        <v>11</v>
      </c>
      <c r="L2013" s="10">
        <v>5</v>
      </c>
      <c r="M2013" s="10">
        <v>10000</v>
      </c>
      <c r="N2013" s="10">
        <v>10000</v>
      </c>
      <c r="O2013" s="10">
        <v>30</v>
      </c>
      <c r="P2013" s="10" t="b">
        <v>1</v>
      </c>
      <c r="Q2013" s="10">
        <v>0</v>
      </c>
      <c r="R2013" s="10" t="b">
        <v>0</v>
      </c>
      <c r="S2013" s="10">
        <v>101.000000000008</v>
      </c>
      <c r="T2013" s="10" t="s">
        <v>59</v>
      </c>
      <c r="U2013" s="22">
        <v>2108</v>
      </c>
      <c r="V2013" s="10">
        <v>3615</v>
      </c>
      <c r="W2013" s="22">
        <v>1.07</v>
      </c>
    </row>
    <row r="2014" spans="1:23" s="5" customFormat="1" x14ac:dyDescent="0.3">
      <c r="A2014" s="20">
        <v>2012</v>
      </c>
      <c r="C2014" s="11" t="s">
        <v>148</v>
      </c>
      <c r="E2014" s="10">
        <f t="shared" si="364"/>
        <v>17414714702.20277</v>
      </c>
      <c r="F2014" s="10">
        <v>5</v>
      </c>
      <c r="G2014" s="22">
        <f t="shared" si="366"/>
        <v>2.8303712845270774E+29</v>
      </c>
      <c r="H2014" s="22">
        <f t="shared" si="367"/>
        <v>23686478.4849573</v>
      </c>
      <c r="I2014" s="22">
        <f t="shared" si="368"/>
        <v>2.4756851152181038E+20</v>
      </c>
      <c r="J2014" s="10">
        <v>1</v>
      </c>
      <c r="K2014" s="10">
        <v>11</v>
      </c>
      <c r="L2014" s="10">
        <v>5</v>
      </c>
      <c r="M2014" s="10">
        <v>10000</v>
      </c>
      <c r="N2014" s="10">
        <v>10000</v>
      </c>
      <c r="O2014" s="10">
        <v>30</v>
      </c>
      <c r="P2014" s="10" t="b">
        <v>1</v>
      </c>
      <c r="Q2014" s="10">
        <v>0</v>
      </c>
      <c r="R2014" s="10" t="b">
        <v>0</v>
      </c>
      <c r="S2014" s="10">
        <v>101.000000000008</v>
      </c>
      <c r="T2014" s="10" t="s">
        <v>59</v>
      </c>
      <c r="U2014" s="22">
        <v>2109</v>
      </c>
      <c r="V2014" s="10">
        <v>3617</v>
      </c>
      <c r="W2014" s="22">
        <v>1.07</v>
      </c>
    </row>
    <row r="2015" spans="1:23" s="5" customFormat="1" x14ac:dyDescent="0.3">
      <c r="A2015" s="20">
        <v>2013</v>
      </c>
      <c r="C2015" s="11" t="s">
        <v>148</v>
      </c>
      <c r="E2015" s="10">
        <f t="shared" ref="E2015:E2078" si="369">A2015^3.0999</f>
        <v>17441559657.668049</v>
      </c>
      <c r="F2015" s="10">
        <v>5</v>
      </c>
      <c r="G2015" s="22">
        <f t="shared" si="366"/>
        <v>2.8429371137702016E+29</v>
      </c>
      <c r="H2015" s="22">
        <f t="shared" si="367"/>
        <v>23711564.82713883</v>
      </c>
      <c r="I2015" s="22">
        <f t="shared" si="368"/>
        <v>2.4831782290465957E+20</v>
      </c>
      <c r="J2015" s="10">
        <v>1</v>
      </c>
      <c r="K2015" s="10">
        <v>11</v>
      </c>
      <c r="L2015" s="10">
        <v>5</v>
      </c>
      <c r="M2015" s="10">
        <v>10000</v>
      </c>
      <c r="N2015" s="10">
        <v>10000</v>
      </c>
      <c r="O2015" s="10">
        <v>30</v>
      </c>
      <c r="P2015" s="10" t="b">
        <v>1</v>
      </c>
      <c r="Q2015" s="10">
        <v>0</v>
      </c>
      <c r="R2015" s="10" t="b">
        <v>0</v>
      </c>
      <c r="S2015" s="10">
        <v>101.000000000008</v>
      </c>
      <c r="T2015" s="10" t="s">
        <v>59</v>
      </c>
      <c r="U2015" s="22">
        <v>2110</v>
      </c>
      <c r="V2015" s="10">
        <v>3619</v>
      </c>
      <c r="W2015" s="22">
        <v>1.07</v>
      </c>
    </row>
    <row r="2016" spans="1:23" s="5" customFormat="1" x14ac:dyDescent="0.3">
      <c r="A2016" s="20">
        <v>2014</v>
      </c>
      <c r="C2016" s="11" t="s">
        <v>148</v>
      </c>
      <c r="E2016" s="10">
        <f t="shared" si="369"/>
        <v>17468432631.580826</v>
      </c>
      <c r="F2016" s="10">
        <v>5</v>
      </c>
      <c r="G2016" s="22">
        <f t="shared" si="366"/>
        <v>2.855552448386139E+29</v>
      </c>
      <c r="H2016" s="22">
        <f t="shared" si="367"/>
        <v>23736665.323566675</v>
      </c>
      <c r="I2016" s="22">
        <f t="shared" si="368"/>
        <v>2.4906902838136884E+20</v>
      </c>
      <c r="J2016" s="10">
        <v>1</v>
      </c>
      <c r="K2016" s="10">
        <v>11</v>
      </c>
      <c r="L2016" s="10">
        <v>5</v>
      </c>
      <c r="M2016" s="10">
        <v>10000</v>
      </c>
      <c r="N2016" s="10">
        <v>10000</v>
      </c>
      <c r="O2016" s="10">
        <v>30</v>
      </c>
      <c r="P2016" s="10" t="b">
        <v>1</v>
      </c>
      <c r="Q2016" s="10">
        <v>0</v>
      </c>
      <c r="R2016" s="10" t="b">
        <v>0</v>
      </c>
      <c r="S2016" s="10">
        <v>101.000000000008</v>
      </c>
      <c r="T2016" s="10" t="s">
        <v>59</v>
      </c>
      <c r="U2016" s="22">
        <v>2111</v>
      </c>
      <c r="V2016" s="10">
        <v>3621</v>
      </c>
      <c r="W2016" s="22">
        <v>1.07</v>
      </c>
    </row>
    <row r="2017" spans="1:23" s="5" customFormat="1" x14ac:dyDescent="0.3">
      <c r="A2017" s="20">
        <v>2015</v>
      </c>
      <c r="C2017" s="11" t="s">
        <v>148</v>
      </c>
      <c r="E2017" s="10">
        <f t="shared" si="369"/>
        <v>17495333639.250668</v>
      </c>
      <c r="F2017" s="10">
        <v>5</v>
      </c>
      <c r="G2017" s="22">
        <f t="shared" si="366"/>
        <v>2.8682174586843466E+29</v>
      </c>
      <c r="H2017" s="22">
        <f t="shared" si="367"/>
        <v>23761779.975224987</v>
      </c>
      <c r="I2017" s="22">
        <f t="shared" si="368"/>
        <v>2.4982213179575878E+20</v>
      </c>
      <c r="J2017" s="10">
        <v>1</v>
      </c>
      <c r="K2017" s="10">
        <v>11</v>
      </c>
      <c r="L2017" s="10">
        <v>5</v>
      </c>
      <c r="M2017" s="10">
        <v>10000</v>
      </c>
      <c r="N2017" s="10">
        <v>10000</v>
      </c>
      <c r="O2017" s="10">
        <v>30</v>
      </c>
      <c r="P2017" s="10" t="b">
        <v>1</v>
      </c>
      <c r="Q2017" s="10">
        <v>0</v>
      </c>
      <c r="R2017" s="10" t="b">
        <v>0</v>
      </c>
      <c r="S2017" s="10">
        <v>101.000000000008</v>
      </c>
      <c r="T2017" s="10" t="s">
        <v>59</v>
      </c>
      <c r="U2017" s="22">
        <v>2112</v>
      </c>
      <c r="V2017" s="10">
        <v>3623</v>
      </c>
      <c r="W2017" s="22">
        <v>1.07</v>
      </c>
    </row>
    <row r="2018" spans="1:23" s="5" customFormat="1" x14ac:dyDescent="0.3">
      <c r="A2018" s="20">
        <v>2016</v>
      </c>
      <c r="C2018" s="11" t="s">
        <v>148</v>
      </c>
      <c r="E2018" s="10">
        <f t="shared" si="369"/>
        <v>17522262695.987968</v>
      </c>
      <c r="F2018" s="10">
        <v>5</v>
      </c>
      <c r="G2018" s="22">
        <f t="shared" si="366"/>
        <v>2.8809323154752389E+29</v>
      </c>
      <c r="H2018" s="22">
        <f t="shared" si="367"/>
        <v>23786908.783097472</v>
      </c>
      <c r="I2018" s="22">
        <f t="shared" si="368"/>
        <v>2.5057713699753522E+20</v>
      </c>
      <c r="J2018" s="10">
        <v>1</v>
      </c>
      <c r="K2018" s="10">
        <v>11</v>
      </c>
      <c r="L2018" s="10">
        <v>5</v>
      </c>
      <c r="M2018" s="10">
        <v>10000</v>
      </c>
      <c r="N2018" s="10">
        <v>10000</v>
      </c>
      <c r="O2018" s="10">
        <v>30</v>
      </c>
      <c r="P2018" s="10" t="b">
        <v>1</v>
      </c>
      <c r="Q2018" s="10">
        <v>0</v>
      </c>
      <c r="R2018" s="10" t="b">
        <v>0</v>
      </c>
      <c r="S2018" s="10">
        <v>101.000000000008</v>
      </c>
      <c r="T2018" s="10" t="s">
        <v>59</v>
      </c>
      <c r="U2018" s="22">
        <v>2113</v>
      </c>
      <c r="V2018" s="10">
        <v>3625</v>
      </c>
      <c r="W2018" s="22">
        <v>1.07</v>
      </c>
    </row>
    <row r="2019" spans="1:23" s="5" customFormat="1" x14ac:dyDescent="0.3">
      <c r="A2019" s="20">
        <v>2017</v>
      </c>
      <c r="C2019" s="11" t="s">
        <v>148</v>
      </c>
      <c r="E2019" s="10">
        <f t="shared" si="369"/>
        <v>17549219817.103786</v>
      </c>
      <c r="F2019" s="10">
        <v>5</v>
      </c>
      <c r="G2019" s="22">
        <f t="shared" si="366"/>
        <v>2.8936971900712259E+29</v>
      </c>
      <c r="H2019" s="22">
        <f t="shared" si="367"/>
        <v>23812051.748167597</v>
      </c>
      <c r="I2019" s="22">
        <f t="shared" si="368"/>
        <v>2.5133404784229587E+20</v>
      </c>
      <c r="J2019" s="10">
        <v>1</v>
      </c>
      <c r="K2019" s="10">
        <v>11</v>
      </c>
      <c r="L2019" s="10">
        <v>5</v>
      </c>
      <c r="M2019" s="10">
        <v>10000</v>
      </c>
      <c r="N2019" s="10">
        <v>10000</v>
      </c>
      <c r="O2019" s="10">
        <v>30</v>
      </c>
      <c r="P2019" s="10" t="b">
        <v>1</v>
      </c>
      <c r="Q2019" s="10">
        <v>0</v>
      </c>
      <c r="R2019" s="10" t="b">
        <v>0</v>
      </c>
      <c r="S2019" s="10">
        <v>101.000000000008</v>
      </c>
      <c r="T2019" s="10" t="s">
        <v>59</v>
      </c>
      <c r="U2019" s="22">
        <v>2114</v>
      </c>
      <c r="V2019" s="10">
        <v>3627</v>
      </c>
      <c r="W2019" s="22">
        <v>1.07</v>
      </c>
    </row>
    <row r="2020" spans="1:23" s="5" customFormat="1" x14ac:dyDescent="0.3">
      <c r="A2020" s="20">
        <v>2018</v>
      </c>
      <c r="C2020" s="11" t="s">
        <v>148</v>
      </c>
      <c r="E2020" s="10">
        <f t="shared" si="369"/>
        <v>17576205017.910141</v>
      </c>
      <c r="F2020" s="10">
        <v>5</v>
      </c>
      <c r="G2020" s="22">
        <f t="shared" si="366"/>
        <v>2.9065122542882917E+29</v>
      </c>
      <c r="H2020" s="22">
        <f t="shared" si="367"/>
        <v>23837208.871418141</v>
      </c>
      <c r="I2020" s="22">
        <f t="shared" si="368"/>
        <v>2.5209286819154244E+20</v>
      </c>
      <c r="J2020" s="10">
        <v>1</v>
      </c>
      <c r="K2020" s="10">
        <v>11</v>
      </c>
      <c r="L2020" s="10">
        <v>5</v>
      </c>
      <c r="M2020" s="10">
        <v>10000</v>
      </c>
      <c r="N2020" s="10">
        <v>10000</v>
      </c>
      <c r="O2020" s="10">
        <v>30</v>
      </c>
      <c r="P2020" s="10" t="b">
        <v>1</v>
      </c>
      <c r="Q2020" s="10">
        <v>0</v>
      </c>
      <c r="R2020" s="10" t="b">
        <v>0</v>
      </c>
      <c r="S2020" s="10">
        <v>101.000000000008</v>
      </c>
      <c r="T2020" s="10" t="s">
        <v>59</v>
      </c>
      <c r="U2020" s="22">
        <v>2115</v>
      </c>
      <c r="V2020" s="10">
        <v>3629</v>
      </c>
      <c r="W2020" s="22">
        <v>1.07</v>
      </c>
    </row>
    <row r="2021" spans="1:23" s="5" customFormat="1" x14ac:dyDescent="0.3">
      <c r="A2021" s="20">
        <v>2019</v>
      </c>
      <c r="C2021" s="11" t="s">
        <v>148</v>
      </c>
      <c r="E2021" s="10">
        <f t="shared" si="369"/>
        <v>17603218313.71962</v>
      </c>
      <c r="F2021" s="10">
        <v>5</v>
      </c>
      <c r="G2021" s="22">
        <f t="shared" si="366"/>
        <v>2.9193776804469579E+29</v>
      </c>
      <c r="H2021" s="22">
        <f t="shared" si="367"/>
        <v>23862380.153831843</v>
      </c>
      <c r="I2021" s="22">
        <f t="shared" si="368"/>
        <v>2.5285360191267865E+20</v>
      </c>
      <c r="J2021" s="10">
        <v>1</v>
      </c>
      <c r="K2021" s="10">
        <v>11</v>
      </c>
      <c r="L2021" s="10">
        <v>5</v>
      </c>
      <c r="M2021" s="10">
        <v>10000</v>
      </c>
      <c r="N2021" s="10">
        <v>10000</v>
      </c>
      <c r="O2021" s="10">
        <v>30</v>
      </c>
      <c r="P2021" s="10" t="b">
        <v>1</v>
      </c>
      <c r="Q2021" s="10">
        <v>0</v>
      </c>
      <c r="R2021" s="10" t="b">
        <v>0</v>
      </c>
      <c r="S2021" s="10">
        <v>101.000000000008</v>
      </c>
      <c r="T2021" s="10" t="s">
        <v>59</v>
      </c>
      <c r="U2021" s="22">
        <v>2116</v>
      </c>
      <c r="V2021" s="10">
        <v>3631</v>
      </c>
      <c r="W2021" s="22">
        <v>1.07</v>
      </c>
    </row>
    <row r="2022" spans="1:23" s="5" customFormat="1" x14ac:dyDescent="0.3">
      <c r="A2022" s="20">
        <v>2020</v>
      </c>
      <c r="C2022" s="11" t="s">
        <v>148</v>
      </c>
      <c r="E2022" s="10">
        <f t="shared" si="369"/>
        <v>17630259719.845501</v>
      </c>
      <c r="F2022" s="10">
        <v>5</v>
      </c>
      <c r="G2022" s="22">
        <f t="shared" si="366"/>
        <v>2.9322936413734528E+29</v>
      </c>
      <c r="H2022" s="22">
        <f t="shared" si="367"/>
        <v>23887565.596390579</v>
      </c>
      <c r="I2022" s="22">
        <f t="shared" si="368"/>
        <v>2.5361625287901852E+20</v>
      </c>
      <c r="J2022" s="10">
        <v>1</v>
      </c>
      <c r="K2022" s="10">
        <v>11</v>
      </c>
      <c r="L2022" s="10">
        <v>5</v>
      </c>
      <c r="M2022" s="10">
        <v>10000</v>
      </c>
      <c r="N2022" s="10">
        <v>10000</v>
      </c>
      <c r="O2022" s="10">
        <v>30</v>
      </c>
      <c r="P2022" s="10" t="b">
        <v>1</v>
      </c>
      <c r="Q2022" s="10">
        <v>0</v>
      </c>
      <c r="R2022" s="10" t="b">
        <v>0</v>
      </c>
      <c r="S2022" s="10">
        <v>101.000000000008</v>
      </c>
      <c r="T2022" s="10" t="s">
        <v>59</v>
      </c>
      <c r="U2022" s="22">
        <v>2117</v>
      </c>
      <c r="V2022" s="10">
        <v>3633</v>
      </c>
      <c r="W2022" s="22">
        <v>1.07</v>
      </c>
    </row>
    <row r="2023" spans="1:23" s="5" customFormat="1" x14ac:dyDescent="0.3">
      <c r="A2023" s="20">
        <v>2021</v>
      </c>
      <c r="C2023" s="11" t="s">
        <v>148</v>
      </c>
      <c r="E2023" s="10">
        <f t="shared" si="369"/>
        <v>17657329251.602196</v>
      </c>
      <c r="F2023" s="10">
        <v>5</v>
      </c>
      <c r="G2023" s="22">
        <f t="shared" si="366"/>
        <v>2.9452603104013006E+29</v>
      </c>
      <c r="H2023" s="22">
        <f t="shared" si="367"/>
        <v>23912765.200076118</v>
      </c>
      <c r="I2023" s="22">
        <f t="shared" si="368"/>
        <v>2.5438082496979337E+20</v>
      </c>
      <c r="J2023" s="10">
        <v>1</v>
      </c>
      <c r="K2023" s="10">
        <v>11</v>
      </c>
      <c r="L2023" s="10">
        <v>5</v>
      </c>
      <c r="M2023" s="10">
        <v>10000</v>
      </c>
      <c r="N2023" s="10">
        <v>10000</v>
      </c>
      <c r="O2023" s="10">
        <v>30</v>
      </c>
      <c r="P2023" s="10" t="b">
        <v>1</v>
      </c>
      <c r="Q2023" s="10">
        <v>0</v>
      </c>
      <c r="R2023" s="10" t="b">
        <v>0</v>
      </c>
      <c r="S2023" s="10">
        <v>101.000000000008</v>
      </c>
      <c r="T2023" s="10" t="s">
        <v>59</v>
      </c>
      <c r="U2023" s="22">
        <v>2118</v>
      </c>
      <c r="V2023" s="10">
        <v>3635</v>
      </c>
      <c r="W2023" s="22">
        <v>1.07</v>
      </c>
    </row>
    <row r="2024" spans="1:23" s="5" customFormat="1" x14ac:dyDescent="0.3">
      <c r="A2024" s="20">
        <v>2022</v>
      </c>
      <c r="C2024" s="11" t="s">
        <v>148</v>
      </c>
      <c r="E2024" s="10">
        <f t="shared" si="369"/>
        <v>17684426924.304459</v>
      </c>
      <c r="F2024" s="10">
        <v>5</v>
      </c>
      <c r="G2024" s="22">
        <f t="shared" si="366"/>
        <v>2.958277861372122E+29</v>
      </c>
      <c r="H2024" s="22">
        <f t="shared" si="367"/>
        <v>23937978.965869639</v>
      </c>
      <c r="I2024" s="22">
        <f t="shared" si="368"/>
        <v>2.551473220701587E+20</v>
      </c>
      <c r="J2024" s="10">
        <v>1</v>
      </c>
      <c r="K2024" s="10">
        <v>11</v>
      </c>
      <c r="L2024" s="10">
        <v>5</v>
      </c>
      <c r="M2024" s="10">
        <v>10000</v>
      </c>
      <c r="N2024" s="10">
        <v>10000</v>
      </c>
      <c r="O2024" s="10">
        <v>30</v>
      </c>
      <c r="P2024" s="10" t="b">
        <v>1</v>
      </c>
      <c r="Q2024" s="10">
        <v>0</v>
      </c>
      <c r="R2024" s="10" t="b">
        <v>0</v>
      </c>
      <c r="S2024" s="10">
        <v>101.000000000008</v>
      </c>
      <c r="T2024" s="10" t="s">
        <v>59</v>
      </c>
      <c r="U2024" s="22">
        <v>2119</v>
      </c>
      <c r="V2024" s="10">
        <v>3637</v>
      </c>
      <c r="W2024" s="22">
        <v>1.07</v>
      </c>
    </row>
    <row r="2025" spans="1:23" s="5" customFormat="1" x14ac:dyDescent="0.3">
      <c r="A2025" s="20">
        <v>2023</v>
      </c>
      <c r="C2025" s="11" t="s">
        <v>148</v>
      </c>
      <c r="E2025" s="10">
        <f t="shared" si="369"/>
        <v>17711552753.268047</v>
      </c>
      <c r="F2025" s="10">
        <v>5</v>
      </c>
      <c r="G2025" s="22">
        <f t="shared" si="366"/>
        <v>2.9713464686371862E+29</v>
      </c>
      <c r="H2025" s="22">
        <f t="shared" si="367"/>
        <v>23963206.894752122</v>
      </c>
      <c r="I2025" s="22">
        <f t="shared" si="368"/>
        <v>2.5591574807120072E+20</v>
      </c>
      <c r="J2025" s="10">
        <v>1</v>
      </c>
      <c r="K2025" s="10">
        <v>11</v>
      </c>
      <c r="L2025" s="10">
        <v>5</v>
      </c>
      <c r="M2025" s="10">
        <v>10000</v>
      </c>
      <c r="N2025" s="10">
        <v>10000</v>
      </c>
      <c r="O2025" s="10">
        <v>30</v>
      </c>
      <c r="P2025" s="10" t="b">
        <v>1</v>
      </c>
      <c r="Q2025" s="10">
        <v>0</v>
      </c>
      <c r="R2025" s="10" t="b">
        <v>0</v>
      </c>
      <c r="S2025" s="10">
        <v>101.000000000008</v>
      </c>
      <c r="T2025" s="10" t="s">
        <v>59</v>
      </c>
      <c r="U2025" s="22">
        <v>2120</v>
      </c>
      <c r="V2025" s="10">
        <v>3639</v>
      </c>
      <c r="W2025" s="22">
        <v>1.07</v>
      </c>
    </row>
    <row r="2026" spans="1:23" s="5" customFormat="1" x14ac:dyDescent="0.3">
      <c r="A2026" s="20">
        <v>2024</v>
      </c>
      <c r="C2026" s="11" t="s">
        <v>148</v>
      </c>
      <c r="E2026" s="10">
        <f t="shared" si="369"/>
        <v>17738706753.809357</v>
      </c>
      <c r="F2026" s="10">
        <v>5</v>
      </c>
      <c r="G2026" s="22">
        <f t="shared" si="366"/>
        <v>2.9844663070585091E+29</v>
      </c>
      <c r="H2026" s="22">
        <f t="shared" si="367"/>
        <v>23988448.987703826</v>
      </c>
      <c r="I2026" s="22">
        <f t="shared" si="368"/>
        <v>2.5668610686993629E+20</v>
      </c>
      <c r="J2026" s="10">
        <v>1</v>
      </c>
      <c r="K2026" s="10">
        <v>11</v>
      </c>
      <c r="L2026" s="10">
        <v>5</v>
      </c>
      <c r="M2026" s="10">
        <v>10000</v>
      </c>
      <c r="N2026" s="10">
        <v>10000</v>
      </c>
      <c r="O2026" s="10">
        <v>30</v>
      </c>
      <c r="P2026" s="10" t="b">
        <v>1</v>
      </c>
      <c r="Q2026" s="10">
        <v>0</v>
      </c>
      <c r="R2026" s="10" t="b">
        <v>0</v>
      </c>
      <c r="S2026" s="10">
        <v>101.000000000008</v>
      </c>
      <c r="T2026" s="10" t="s">
        <v>59</v>
      </c>
      <c r="U2026" s="22">
        <v>2121</v>
      </c>
      <c r="V2026" s="10">
        <v>3641</v>
      </c>
      <c r="W2026" s="22">
        <v>1.07</v>
      </c>
    </row>
    <row r="2027" spans="1:23" s="5" customFormat="1" x14ac:dyDescent="0.3">
      <c r="A2027" s="20">
        <v>2025</v>
      </c>
      <c r="C2027" s="11" t="s">
        <v>148</v>
      </c>
      <c r="E2027" s="10">
        <f t="shared" si="369"/>
        <v>17765888941.245575</v>
      </c>
      <c r="F2027" s="10">
        <v>5</v>
      </c>
      <c r="G2027" s="22">
        <f t="shared" si="366"/>
        <v>2.9976375520101172E+29</v>
      </c>
      <c r="H2027" s="22">
        <f t="shared" si="367"/>
        <v>24013705.245704815</v>
      </c>
      <c r="I2027" s="22">
        <f t="shared" si="368"/>
        <v>2.5745840236932655E+20</v>
      </c>
      <c r="J2027" s="10">
        <v>1</v>
      </c>
      <c r="K2027" s="10">
        <v>11</v>
      </c>
      <c r="L2027" s="10">
        <v>5</v>
      </c>
      <c r="M2027" s="10">
        <v>10000</v>
      </c>
      <c r="N2027" s="10">
        <v>10000</v>
      </c>
      <c r="O2027" s="10">
        <v>30</v>
      </c>
      <c r="P2027" s="10" t="b">
        <v>1</v>
      </c>
      <c r="Q2027" s="10">
        <v>0</v>
      </c>
      <c r="R2027" s="10" t="b">
        <v>0</v>
      </c>
      <c r="S2027" s="10">
        <v>101.000000000008</v>
      </c>
      <c r="T2027" s="10" t="s">
        <v>59</v>
      </c>
      <c r="U2027" s="22">
        <v>2122</v>
      </c>
      <c r="V2027" s="10">
        <v>3643</v>
      </c>
      <c r="W2027" s="22">
        <v>1.07</v>
      </c>
    </row>
    <row r="2028" spans="1:23" s="5" customFormat="1" x14ac:dyDescent="0.3">
      <c r="A2028" s="20">
        <v>2026</v>
      </c>
      <c r="C2028" s="11" t="s">
        <v>148</v>
      </c>
      <c r="E2028" s="10">
        <f t="shared" si="369"/>
        <v>17793099330.894707</v>
      </c>
      <c r="F2028" s="10">
        <v>5</v>
      </c>
      <c r="G2028" s="22">
        <f t="shared" si="366"/>
        <v>3.0108603793793599E+29</v>
      </c>
      <c r="H2028" s="22">
        <f t="shared" si="367"/>
        <v>24038975.669734772</v>
      </c>
      <c r="I2028" s="22">
        <f t="shared" si="368"/>
        <v>2.582326384782841E+20</v>
      </c>
      <c r="J2028" s="10">
        <v>1</v>
      </c>
      <c r="K2028" s="10">
        <v>11</v>
      </c>
      <c r="L2028" s="10">
        <v>5</v>
      </c>
      <c r="M2028" s="10">
        <v>10000</v>
      </c>
      <c r="N2028" s="10">
        <v>10000</v>
      </c>
      <c r="O2028" s="10">
        <v>30</v>
      </c>
      <c r="P2028" s="10" t="b">
        <v>1</v>
      </c>
      <c r="Q2028" s="10">
        <v>0</v>
      </c>
      <c r="R2028" s="10" t="b">
        <v>0</v>
      </c>
      <c r="S2028" s="10">
        <v>101.000000000008</v>
      </c>
      <c r="T2028" s="10" t="s">
        <v>59</v>
      </c>
      <c r="U2028" s="22">
        <v>2123</v>
      </c>
      <c r="V2028" s="10">
        <v>3645</v>
      </c>
      <c r="W2028" s="22">
        <v>1.07</v>
      </c>
    </row>
    <row r="2029" spans="1:23" s="5" customFormat="1" x14ac:dyDescent="0.3">
      <c r="A2029" s="20">
        <v>2027</v>
      </c>
      <c r="C2029" s="11" t="s">
        <v>148</v>
      </c>
      <c r="E2029" s="10">
        <f t="shared" si="369"/>
        <v>17820337938.075352</v>
      </c>
      <c r="F2029" s="10">
        <v>5</v>
      </c>
      <c r="G2029" s="22">
        <f t="shared" si="366"/>
        <v>3.0241349655680537E+29</v>
      </c>
      <c r="H2029" s="22">
        <f t="shared" si="367"/>
        <v>24064260.260772787</v>
      </c>
      <c r="I2029" s="22">
        <f t="shared" si="368"/>
        <v>2.5900881911166894E+20</v>
      </c>
      <c r="J2029" s="10">
        <v>1</v>
      </c>
      <c r="K2029" s="10">
        <v>11</v>
      </c>
      <c r="L2029" s="10">
        <v>5</v>
      </c>
      <c r="M2029" s="10">
        <v>10000</v>
      </c>
      <c r="N2029" s="10">
        <v>10000</v>
      </c>
      <c r="O2029" s="10">
        <v>30</v>
      </c>
      <c r="P2029" s="10" t="b">
        <v>1</v>
      </c>
      <c r="Q2029" s="10">
        <v>0</v>
      </c>
      <c r="R2029" s="10" t="b">
        <v>0</v>
      </c>
      <c r="S2029" s="10">
        <v>101.000000000008</v>
      </c>
      <c r="T2029" s="10" t="s">
        <v>59</v>
      </c>
      <c r="U2029" s="22">
        <v>2124</v>
      </c>
      <c r="V2029" s="10">
        <v>3647</v>
      </c>
      <c r="W2029" s="22">
        <v>1.07</v>
      </c>
    </row>
    <row r="2030" spans="1:23" s="5" customFormat="1" x14ac:dyDescent="0.3">
      <c r="A2030" s="20">
        <v>2028</v>
      </c>
      <c r="C2030" s="11" t="s">
        <v>148</v>
      </c>
      <c r="E2030" s="10">
        <f t="shared" si="369"/>
        <v>17847604778.107086</v>
      </c>
      <c r="F2030" s="10">
        <v>5</v>
      </c>
      <c r="G2030" s="22">
        <f t="shared" si="366"/>
        <v>3.0374614874937553E+29</v>
      </c>
      <c r="H2030" s="22">
        <f t="shared" si="367"/>
        <v>24089559.019797578</v>
      </c>
      <c r="I2030" s="22">
        <f t="shared" si="368"/>
        <v>2.5978694819030421E+20</v>
      </c>
      <c r="J2030" s="10">
        <v>1</v>
      </c>
      <c r="K2030" s="10">
        <v>11</v>
      </c>
      <c r="L2030" s="10">
        <v>5</v>
      </c>
      <c r="M2030" s="10">
        <v>10000</v>
      </c>
      <c r="N2030" s="10">
        <v>10000</v>
      </c>
      <c r="O2030" s="10">
        <v>30</v>
      </c>
      <c r="P2030" s="10" t="b">
        <v>1</v>
      </c>
      <c r="Q2030" s="10">
        <v>0</v>
      </c>
      <c r="R2030" s="10" t="b">
        <v>0</v>
      </c>
      <c r="S2030" s="10">
        <v>101.000000000008</v>
      </c>
      <c r="T2030" s="10" t="s">
        <v>59</v>
      </c>
      <c r="U2030" s="22">
        <v>2125</v>
      </c>
      <c r="V2030" s="10">
        <v>3649</v>
      </c>
      <c r="W2030" s="22">
        <v>1.07</v>
      </c>
    </row>
    <row r="2031" spans="1:23" s="5" customFormat="1" x14ac:dyDescent="0.3">
      <c r="A2031" s="20">
        <v>2029</v>
      </c>
      <c r="C2031" s="11" t="s">
        <v>148</v>
      </c>
      <c r="E2031" s="10">
        <f t="shared" si="369"/>
        <v>17874899866.310074</v>
      </c>
      <c r="F2031" s="10">
        <v>5</v>
      </c>
      <c r="G2031" s="22">
        <f t="shared" si="366"/>
        <v>3.050840122591123E+29</v>
      </c>
      <c r="H2031" s="22">
        <f t="shared" si="367"/>
        <v>24114871.947787546</v>
      </c>
      <c r="I2031" s="22">
        <f t="shared" si="368"/>
        <v>2.6056702964098128E+20</v>
      </c>
      <c r="J2031" s="10">
        <v>1</v>
      </c>
      <c r="K2031" s="10">
        <v>11</v>
      </c>
      <c r="L2031" s="10">
        <v>5</v>
      </c>
      <c r="M2031" s="10">
        <v>10000</v>
      </c>
      <c r="N2031" s="10">
        <v>10000</v>
      </c>
      <c r="O2031" s="10">
        <v>30</v>
      </c>
      <c r="P2031" s="10" t="b">
        <v>1</v>
      </c>
      <c r="Q2031" s="10">
        <v>0</v>
      </c>
      <c r="R2031" s="10" t="b">
        <v>0</v>
      </c>
      <c r="S2031" s="10">
        <v>101.000000000008</v>
      </c>
      <c r="T2031" s="10" t="s">
        <v>59</v>
      </c>
      <c r="U2031" s="22">
        <v>2126</v>
      </c>
      <c r="V2031" s="10">
        <v>3651</v>
      </c>
      <c r="W2031" s="22">
        <v>1.07</v>
      </c>
    </row>
    <row r="2032" spans="1:23" s="5" customFormat="1" x14ac:dyDescent="0.3">
      <c r="A2032" s="20">
        <v>2030</v>
      </c>
      <c r="C2032" s="11" t="s">
        <v>148</v>
      </c>
      <c r="E2032" s="10">
        <f t="shared" si="369"/>
        <v>17902223218.005322</v>
      </c>
      <c r="F2032" s="10">
        <v>5</v>
      </c>
      <c r="G2032" s="22">
        <f t="shared" si="366"/>
        <v>3.0642710488130253E+29</v>
      </c>
      <c r="H2032" s="22">
        <f t="shared" si="367"/>
        <v>24140199.045720551</v>
      </c>
      <c r="I2032" s="22">
        <f t="shared" si="368"/>
        <v>2.613490673964595E+20</v>
      </c>
      <c r="J2032" s="10">
        <v>1</v>
      </c>
      <c r="K2032" s="10">
        <v>11</v>
      </c>
      <c r="L2032" s="10">
        <v>5</v>
      </c>
      <c r="M2032" s="10">
        <v>10000</v>
      </c>
      <c r="N2032" s="10">
        <v>10000</v>
      </c>
      <c r="O2032" s="10">
        <v>30</v>
      </c>
      <c r="P2032" s="10" t="b">
        <v>1</v>
      </c>
      <c r="Q2032" s="10">
        <v>0</v>
      </c>
      <c r="R2032" s="10" t="b">
        <v>0</v>
      </c>
      <c r="S2032" s="10">
        <v>101.000000000008</v>
      </c>
      <c r="T2032" s="10" t="s">
        <v>59</v>
      </c>
      <c r="U2032" s="22">
        <v>2127</v>
      </c>
      <c r="V2032" s="10">
        <v>3653</v>
      </c>
      <c r="W2032" s="22">
        <v>1.07</v>
      </c>
    </row>
    <row r="2033" spans="1:23" s="5" customFormat="1" x14ac:dyDescent="0.3">
      <c r="A2033" s="20">
        <v>2031</v>
      </c>
      <c r="C2033" s="11" t="s">
        <v>148</v>
      </c>
      <c r="E2033" s="10">
        <f t="shared" si="369"/>
        <v>17929574848.514519</v>
      </c>
      <c r="F2033" s="10">
        <v>5</v>
      </c>
      <c r="G2033" s="22">
        <f t="shared" si="366"/>
        <v>3.0777544446318644E+29</v>
      </c>
      <c r="H2033" s="22">
        <f t="shared" si="367"/>
        <v>24165540.314574245</v>
      </c>
      <c r="I2033" s="22">
        <f t="shared" si="368"/>
        <v>2.6213306539547646E+20</v>
      </c>
      <c r="J2033" s="10">
        <v>1</v>
      </c>
      <c r="K2033" s="10">
        <v>11</v>
      </c>
      <c r="L2033" s="10">
        <v>5</v>
      </c>
      <c r="M2033" s="10">
        <v>10000</v>
      </c>
      <c r="N2033" s="10">
        <v>10000</v>
      </c>
      <c r="O2033" s="10">
        <v>30</v>
      </c>
      <c r="P2033" s="10" t="b">
        <v>1</v>
      </c>
      <c r="Q2033" s="10">
        <v>0</v>
      </c>
      <c r="R2033" s="10" t="b">
        <v>0</v>
      </c>
      <c r="S2033" s="10">
        <v>101.000000000008</v>
      </c>
      <c r="T2033" s="10" t="s">
        <v>59</v>
      </c>
      <c r="U2033" s="22">
        <v>2128</v>
      </c>
      <c r="V2033" s="10">
        <v>3655</v>
      </c>
      <c r="W2033" s="22">
        <v>1.07</v>
      </c>
    </row>
    <row r="2034" spans="1:23" s="5" customFormat="1" x14ac:dyDescent="0.3">
      <c r="A2034" s="20">
        <v>2032</v>
      </c>
      <c r="C2034" s="11" t="s">
        <v>148</v>
      </c>
      <c r="E2034" s="10">
        <f t="shared" si="369"/>
        <v>17956954773.16013</v>
      </c>
      <c r="F2034" s="10">
        <v>5</v>
      </c>
      <c r="G2034" s="22">
        <f t="shared" si="366"/>
        <v>3.0912904890408608E+29</v>
      </c>
      <c r="H2034" s="22">
        <f t="shared" si="367"/>
        <v>24190895.755325586</v>
      </c>
      <c r="I2034" s="22">
        <f t="shared" si="368"/>
        <v>2.6291902758275862E+20</v>
      </c>
      <c r="J2034" s="10">
        <v>1</v>
      </c>
      <c r="K2034" s="10">
        <v>11</v>
      </c>
      <c r="L2034" s="10">
        <v>5</v>
      </c>
      <c r="M2034" s="10">
        <v>10000</v>
      </c>
      <c r="N2034" s="10">
        <v>10000</v>
      </c>
      <c r="O2034" s="10">
        <v>30</v>
      </c>
      <c r="P2034" s="10" t="b">
        <v>1</v>
      </c>
      <c r="Q2034" s="10">
        <v>0</v>
      </c>
      <c r="R2034" s="10" t="b">
        <v>0</v>
      </c>
      <c r="S2034" s="10">
        <v>101.000000000008</v>
      </c>
      <c r="T2034" s="10" t="s">
        <v>59</v>
      </c>
      <c r="U2034" s="22">
        <v>2129</v>
      </c>
      <c r="V2034" s="10">
        <v>3657</v>
      </c>
      <c r="W2034" s="22">
        <v>1.07</v>
      </c>
    </row>
    <row r="2035" spans="1:23" s="5" customFormat="1" x14ac:dyDescent="0.3">
      <c r="A2035" s="20">
        <v>2033</v>
      </c>
      <c r="C2035" s="11" t="s">
        <v>148</v>
      </c>
      <c r="E2035" s="10">
        <f t="shared" si="369"/>
        <v>17984363007.265415</v>
      </c>
      <c r="F2035" s="10">
        <v>5</v>
      </c>
      <c r="G2035" s="22">
        <f t="shared" si="366"/>
        <v>3.1048793615552527E+29</v>
      </c>
      <c r="H2035" s="22">
        <f t="shared" si="367"/>
        <v>24216265.368951321</v>
      </c>
      <c r="I2035" s="22">
        <f t="shared" si="368"/>
        <v>2.6370695790901723E+20</v>
      </c>
      <c r="J2035" s="10">
        <v>1</v>
      </c>
      <c r="K2035" s="10">
        <v>11</v>
      </c>
      <c r="L2035" s="10">
        <v>5</v>
      </c>
      <c r="M2035" s="10">
        <v>10000</v>
      </c>
      <c r="N2035" s="10">
        <v>10000</v>
      </c>
      <c r="O2035" s="10">
        <v>30</v>
      </c>
      <c r="P2035" s="10" t="b">
        <v>1</v>
      </c>
      <c r="Q2035" s="10">
        <v>0</v>
      </c>
      <c r="R2035" s="10" t="b">
        <v>0</v>
      </c>
      <c r="S2035" s="10">
        <v>101.000000000008</v>
      </c>
      <c r="T2035" s="10" t="s">
        <v>59</v>
      </c>
      <c r="U2035" s="22">
        <v>2130</v>
      </c>
      <c r="V2035" s="10">
        <v>3659</v>
      </c>
      <c r="W2035" s="22">
        <v>1.07</v>
      </c>
    </row>
    <row r="2036" spans="1:23" s="5" customFormat="1" x14ac:dyDescent="0.3">
      <c r="A2036" s="20">
        <v>2034</v>
      </c>
      <c r="C2036" s="11" t="s">
        <v>148</v>
      </c>
      <c r="E2036" s="10">
        <f t="shared" si="369"/>
        <v>18011799566.154331</v>
      </c>
      <c r="F2036" s="10">
        <v>5</v>
      </c>
      <c r="G2036" s="22">
        <f t="shared" si="366"/>
        <v>3.1185212422136287E+29</v>
      </c>
      <c r="H2036" s="22">
        <f t="shared" si="367"/>
        <v>24241649.156427708</v>
      </c>
      <c r="I2036" s="22">
        <f t="shared" si="368"/>
        <v>2.6449686033096629E+20</v>
      </c>
      <c r="J2036" s="10">
        <v>1</v>
      </c>
      <c r="K2036" s="10">
        <v>11</v>
      </c>
      <c r="L2036" s="10">
        <v>5</v>
      </c>
      <c r="M2036" s="10">
        <v>10000</v>
      </c>
      <c r="N2036" s="10">
        <v>10000</v>
      </c>
      <c r="O2036" s="10">
        <v>30</v>
      </c>
      <c r="P2036" s="10" t="b">
        <v>1</v>
      </c>
      <c r="Q2036" s="10">
        <v>0</v>
      </c>
      <c r="R2036" s="10" t="b">
        <v>0</v>
      </c>
      <c r="S2036" s="10">
        <v>101.000000000008</v>
      </c>
      <c r="T2036" s="10" t="s">
        <v>59</v>
      </c>
      <c r="U2036" s="22">
        <v>2131</v>
      </c>
      <c r="V2036" s="10">
        <v>3661</v>
      </c>
      <c r="W2036" s="22">
        <v>1.07</v>
      </c>
    </row>
    <row r="2037" spans="1:23" s="5" customFormat="1" x14ac:dyDescent="0.3">
      <c r="A2037" s="20">
        <v>2035</v>
      </c>
      <c r="C2037" s="11" t="s">
        <v>148</v>
      </c>
      <c r="E2037" s="10">
        <f t="shared" si="369"/>
        <v>18039264465.151684</v>
      </c>
      <c r="F2037" s="10">
        <v>5</v>
      </c>
      <c r="G2037" s="22">
        <f t="shared" si="366"/>
        <v>3.132216311579133E+29</v>
      </c>
      <c r="H2037" s="22">
        <f t="shared" si="367"/>
        <v>24267047.118730541</v>
      </c>
      <c r="I2037" s="22">
        <f t="shared" si="368"/>
        <v>2.6528873881131637E+20</v>
      </c>
      <c r="J2037" s="10">
        <v>1</v>
      </c>
      <c r="K2037" s="10">
        <v>11</v>
      </c>
      <c r="L2037" s="10">
        <v>5</v>
      </c>
      <c r="M2037" s="10">
        <v>10000</v>
      </c>
      <c r="N2037" s="10">
        <v>10000</v>
      </c>
      <c r="O2037" s="10">
        <v>30</v>
      </c>
      <c r="P2037" s="10" t="b">
        <v>1</v>
      </c>
      <c r="Q2037" s="10">
        <v>0</v>
      </c>
      <c r="R2037" s="10" t="b">
        <v>0</v>
      </c>
      <c r="S2037" s="10">
        <v>101.000000000008</v>
      </c>
      <c r="T2037" s="10" t="s">
        <v>59</v>
      </c>
      <c r="U2037" s="22">
        <v>2132</v>
      </c>
      <c r="V2037" s="10">
        <v>3663</v>
      </c>
      <c r="W2037" s="22">
        <v>1.07</v>
      </c>
    </row>
    <row r="2038" spans="1:23" s="5" customFormat="1" x14ac:dyDescent="0.3">
      <c r="A2038" s="20">
        <v>2036</v>
      </c>
      <c r="C2038" s="11" t="s">
        <v>148</v>
      </c>
      <c r="E2038" s="10">
        <f t="shared" si="369"/>
        <v>18066757719.582886</v>
      </c>
      <c r="F2038" s="10">
        <v>5</v>
      </c>
      <c r="G2038" s="22">
        <f t="shared" si="366"/>
        <v>3.1459647507408022E+29</v>
      </c>
      <c r="H2038" s="22">
        <f t="shared" si="367"/>
        <v>24292459.256835405</v>
      </c>
      <c r="I2038" s="22">
        <f t="shared" si="368"/>
        <v>2.6608259731879467E+20</v>
      </c>
      <c r="J2038" s="10">
        <v>1</v>
      </c>
      <c r="K2038" s="10">
        <v>11</v>
      </c>
      <c r="L2038" s="10">
        <v>5</v>
      </c>
      <c r="M2038" s="10">
        <v>10000</v>
      </c>
      <c r="N2038" s="10">
        <v>10000</v>
      </c>
      <c r="O2038" s="10">
        <v>30</v>
      </c>
      <c r="P2038" s="10" t="b">
        <v>1</v>
      </c>
      <c r="Q2038" s="10">
        <v>0</v>
      </c>
      <c r="R2038" s="10" t="b">
        <v>0</v>
      </c>
      <c r="S2038" s="10">
        <v>101.000000000008</v>
      </c>
      <c r="T2038" s="10" t="s">
        <v>59</v>
      </c>
      <c r="U2038" s="22">
        <v>2133</v>
      </c>
      <c r="V2038" s="10">
        <v>3665</v>
      </c>
      <c r="W2038" s="22">
        <v>1.07</v>
      </c>
    </row>
    <row r="2039" spans="1:23" s="5" customFormat="1" x14ac:dyDescent="0.3">
      <c r="A2039" s="20">
        <v>2037</v>
      </c>
      <c r="C2039" s="11" t="s">
        <v>148</v>
      </c>
      <c r="E2039" s="10">
        <f t="shared" si="369"/>
        <v>18094279344.774189</v>
      </c>
      <c r="F2039" s="10">
        <v>5</v>
      </c>
      <c r="G2039" s="22">
        <f t="shared" si="366"/>
        <v>3.1597667413147321E+29</v>
      </c>
      <c r="H2039" s="22">
        <f t="shared" si="367"/>
        <v>24317885.571717173</v>
      </c>
      <c r="I2039" s="22">
        <f t="shared" si="368"/>
        <v>2.6687843982813702E+20</v>
      </c>
      <c r="J2039" s="10">
        <v>1</v>
      </c>
      <c r="K2039" s="10">
        <v>11</v>
      </c>
      <c r="L2039" s="10">
        <v>5</v>
      </c>
      <c r="M2039" s="10">
        <v>10000</v>
      </c>
      <c r="N2039" s="10">
        <v>10000</v>
      </c>
      <c r="O2039" s="10">
        <v>30</v>
      </c>
      <c r="P2039" s="10" t="b">
        <v>1</v>
      </c>
      <c r="Q2039" s="10">
        <v>0</v>
      </c>
      <c r="R2039" s="10" t="b">
        <v>0</v>
      </c>
      <c r="S2039" s="10">
        <v>101.000000000008</v>
      </c>
      <c r="T2039" s="10" t="s">
        <v>59</v>
      </c>
      <c r="U2039" s="22">
        <v>2134</v>
      </c>
      <c r="V2039" s="10">
        <v>3667</v>
      </c>
      <c r="W2039" s="22">
        <v>1.07</v>
      </c>
    </row>
    <row r="2040" spans="1:23" s="5" customFormat="1" x14ac:dyDescent="0.3">
      <c r="A2040" s="20">
        <v>2038</v>
      </c>
      <c r="C2040" s="11" t="s">
        <v>148</v>
      </c>
      <c r="E2040" s="10">
        <f t="shared" si="369"/>
        <v>18121829356.052708</v>
      </c>
      <c r="F2040" s="10">
        <v>5</v>
      </c>
      <c r="G2040" s="22">
        <f t="shared" si="366"/>
        <v>3.1736224654455076E+29</v>
      </c>
      <c r="H2040" s="22">
        <f t="shared" si="367"/>
        <v>24343326.064350691</v>
      </c>
      <c r="I2040" s="22">
        <f t="shared" si="368"/>
        <v>2.6767627032010398E+20</v>
      </c>
      <c r="J2040" s="10">
        <v>1</v>
      </c>
      <c r="K2040" s="10">
        <v>11</v>
      </c>
      <c r="L2040" s="10">
        <v>5</v>
      </c>
      <c r="M2040" s="10">
        <v>10000</v>
      </c>
      <c r="N2040" s="10">
        <v>10000</v>
      </c>
      <c r="O2040" s="10">
        <v>30</v>
      </c>
      <c r="P2040" s="10" t="b">
        <v>1</v>
      </c>
      <c r="Q2040" s="10">
        <v>0</v>
      </c>
      <c r="R2040" s="10" t="b">
        <v>0</v>
      </c>
      <c r="S2040" s="10">
        <v>101.000000000008</v>
      </c>
      <c r="T2040" s="10" t="s">
        <v>59</v>
      </c>
      <c r="U2040" s="22">
        <v>2135</v>
      </c>
      <c r="V2040" s="10">
        <v>3669</v>
      </c>
      <c r="W2040" s="22">
        <v>1.07</v>
      </c>
    </row>
    <row r="2041" spans="1:23" s="5" customFormat="1" x14ac:dyDescent="0.3">
      <c r="A2041" s="20">
        <v>2039</v>
      </c>
      <c r="C2041" s="11" t="s">
        <v>148</v>
      </c>
      <c r="E2041" s="10">
        <f t="shared" si="369"/>
        <v>18149407768.746052</v>
      </c>
      <c r="F2041" s="10">
        <v>5</v>
      </c>
      <c r="G2041" s="22">
        <f t="shared" si="366"/>
        <v>3.187532105807238E+29</v>
      </c>
      <c r="H2041" s="22">
        <f t="shared" si="367"/>
        <v>24368780.735709865</v>
      </c>
      <c r="I2041" s="22">
        <f t="shared" si="368"/>
        <v>2.6847609278148041E+20</v>
      </c>
      <c r="J2041" s="10">
        <v>1</v>
      </c>
      <c r="K2041" s="10">
        <v>11</v>
      </c>
      <c r="L2041" s="10">
        <v>5</v>
      </c>
      <c r="M2041" s="10">
        <v>10000</v>
      </c>
      <c r="N2041" s="10">
        <v>10000</v>
      </c>
      <c r="O2041" s="10">
        <v>30</v>
      </c>
      <c r="P2041" s="10" t="b">
        <v>1</v>
      </c>
      <c r="Q2041" s="10">
        <v>0</v>
      </c>
      <c r="R2041" s="10" t="b">
        <v>0</v>
      </c>
      <c r="S2041" s="10">
        <v>101.000000000008</v>
      </c>
      <c r="T2041" s="10" t="s">
        <v>59</v>
      </c>
      <c r="U2041" s="22">
        <v>2136</v>
      </c>
      <c r="V2041" s="10">
        <v>3671</v>
      </c>
      <c r="W2041" s="22">
        <v>1.07</v>
      </c>
    </row>
    <row r="2042" spans="1:23" s="5" customFormat="1" x14ac:dyDescent="0.3">
      <c r="A2042" s="20">
        <v>2040</v>
      </c>
      <c r="C2042" s="11" t="s">
        <v>148</v>
      </c>
      <c r="E2042" s="10">
        <f t="shared" si="369"/>
        <v>18177014598.182743</v>
      </c>
      <c r="F2042" s="10">
        <v>5</v>
      </c>
      <c r="G2042" s="22">
        <f t="shared" si="366"/>
        <v>3.2014958456052245E+29</v>
      </c>
      <c r="H2042" s="22">
        <f t="shared" si="367"/>
        <v>24394249.58676875</v>
      </c>
      <c r="I2042" s="22">
        <f t="shared" si="368"/>
        <v>2.6927791120508807E+20</v>
      </c>
      <c r="J2042" s="10">
        <v>1</v>
      </c>
      <c r="K2042" s="10">
        <v>11</v>
      </c>
      <c r="L2042" s="10">
        <v>5</v>
      </c>
      <c r="M2042" s="10">
        <v>10000</v>
      </c>
      <c r="N2042" s="10">
        <v>10000</v>
      </c>
      <c r="O2042" s="10">
        <v>30</v>
      </c>
      <c r="P2042" s="10" t="b">
        <v>1</v>
      </c>
      <c r="Q2042" s="10">
        <v>0</v>
      </c>
      <c r="R2042" s="10" t="b">
        <v>0</v>
      </c>
      <c r="S2042" s="10">
        <v>101.000000000008</v>
      </c>
      <c r="T2042" s="10" t="s">
        <v>59</v>
      </c>
      <c r="U2042" s="22">
        <v>2137</v>
      </c>
      <c r="V2042" s="10">
        <v>3673</v>
      </c>
      <c r="W2042" s="22">
        <v>1.07</v>
      </c>
    </row>
    <row r="2043" spans="1:23" s="5" customFormat="1" x14ac:dyDescent="0.3">
      <c r="A2043" s="20">
        <v>2041</v>
      </c>
      <c r="C2043" s="11" t="s">
        <v>148</v>
      </c>
      <c r="E2043" s="10">
        <f t="shared" si="369"/>
        <v>18204649859.692112</v>
      </c>
      <c r="F2043" s="10">
        <v>5</v>
      </c>
      <c r="G2043" s="22">
        <f t="shared" si="366"/>
        <v>3.2155138685767645E+29</v>
      </c>
      <c r="H2043" s="22">
        <f t="shared" si="367"/>
        <v>24419732.618500657</v>
      </c>
      <c r="I2043" s="22">
        <f t="shared" si="368"/>
        <v>2.7008172958978687E+20</v>
      </c>
      <c r="J2043" s="10">
        <v>1</v>
      </c>
      <c r="K2043" s="10">
        <v>11</v>
      </c>
      <c r="L2043" s="10">
        <v>5</v>
      </c>
      <c r="M2043" s="10">
        <v>10000</v>
      </c>
      <c r="N2043" s="10">
        <v>10000</v>
      </c>
      <c r="O2043" s="10">
        <v>30</v>
      </c>
      <c r="P2043" s="10" t="b">
        <v>1</v>
      </c>
      <c r="Q2043" s="10">
        <v>0</v>
      </c>
      <c r="R2043" s="10" t="b">
        <v>0</v>
      </c>
      <c r="S2043" s="10">
        <v>101.000000000008</v>
      </c>
      <c r="T2043" s="10" t="s">
        <v>59</v>
      </c>
      <c r="U2043" s="22">
        <v>2138</v>
      </c>
      <c r="V2043" s="10">
        <v>3675</v>
      </c>
      <c r="W2043" s="22">
        <v>1.07</v>
      </c>
    </row>
    <row r="2044" spans="1:23" s="5" customFormat="1" x14ac:dyDescent="0.3">
      <c r="A2044" s="20">
        <v>2042</v>
      </c>
      <c r="C2044" s="11" t="s">
        <v>148</v>
      </c>
      <c r="E2044" s="10">
        <f t="shared" si="369"/>
        <v>18232313568.604057</v>
      </c>
      <c r="F2044" s="10">
        <v>5</v>
      </c>
      <c r="G2044" s="22">
        <f t="shared" si="366"/>
        <v>3.2295863589928329E+29</v>
      </c>
      <c r="H2044" s="22">
        <f t="shared" si="367"/>
        <v>24445229.831878547</v>
      </c>
      <c r="I2044" s="22">
        <f t="shared" si="368"/>
        <v>2.7088755194048368E+20</v>
      </c>
      <c r="J2044" s="10">
        <v>1</v>
      </c>
      <c r="K2044" s="10">
        <v>11</v>
      </c>
      <c r="L2044" s="10">
        <v>5</v>
      </c>
      <c r="M2044" s="10">
        <v>10000</v>
      </c>
      <c r="N2044" s="10">
        <v>10000</v>
      </c>
      <c r="O2044" s="10">
        <v>30</v>
      </c>
      <c r="P2044" s="10" t="b">
        <v>1</v>
      </c>
      <c r="Q2044" s="10">
        <v>0</v>
      </c>
      <c r="R2044" s="10" t="b">
        <v>0</v>
      </c>
      <c r="S2044" s="10">
        <v>101.000000000008</v>
      </c>
      <c r="T2044" s="10" t="s">
        <v>59</v>
      </c>
      <c r="U2044" s="22">
        <v>2139</v>
      </c>
      <c r="V2044" s="10">
        <v>3677</v>
      </c>
      <c r="W2044" s="22">
        <v>1.07</v>
      </c>
    </row>
    <row r="2045" spans="1:23" s="5" customFormat="1" x14ac:dyDescent="0.3">
      <c r="A2045" s="20">
        <v>2043</v>
      </c>
      <c r="C2045" s="11" t="s">
        <v>148</v>
      </c>
      <c r="E2045" s="10">
        <f t="shared" si="369"/>
        <v>18260005740.249413</v>
      </c>
      <c r="F2045" s="10">
        <v>5</v>
      </c>
      <c r="G2045" s="22">
        <f t="shared" si="366"/>
        <v>3.2437135016591588E+29</v>
      </c>
      <c r="H2045" s="22">
        <f t="shared" si="367"/>
        <v>24470741.227874897</v>
      </c>
      <c r="I2045" s="22">
        <f t="shared" si="368"/>
        <v>2.716953822681376E+20</v>
      </c>
      <c r="J2045" s="10">
        <v>1</v>
      </c>
      <c r="K2045" s="10">
        <v>11</v>
      </c>
      <c r="L2045" s="10">
        <v>5</v>
      </c>
      <c r="M2045" s="10">
        <v>10000</v>
      </c>
      <c r="N2045" s="10">
        <v>10000</v>
      </c>
      <c r="O2045" s="10">
        <v>30</v>
      </c>
      <c r="P2045" s="10" t="b">
        <v>1</v>
      </c>
      <c r="Q2045" s="10">
        <v>0</v>
      </c>
      <c r="R2045" s="10" t="b">
        <v>0</v>
      </c>
      <c r="S2045" s="10">
        <v>101.000000000008</v>
      </c>
      <c r="T2045" s="10" t="s">
        <v>59</v>
      </c>
      <c r="U2045" s="22">
        <v>2140</v>
      </c>
      <c r="V2045" s="10">
        <v>3679</v>
      </c>
      <c r="W2045" s="22">
        <v>1.07</v>
      </c>
    </row>
    <row r="2046" spans="1:23" s="5" customFormat="1" x14ac:dyDescent="0.3">
      <c r="A2046" s="20">
        <v>2044</v>
      </c>
      <c r="C2046" s="11" t="s">
        <v>148</v>
      </c>
      <c r="E2046" s="10">
        <f t="shared" si="369"/>
        <v>18287726389.959633</v>
      </c>
      <c r="F2046" s="10">
        <v>5</v>
      </c>
      <c r="G2046" s="22">
        <f t="shared" si="366"/>
        <v>3.2578954819175472E+29</v>
      </c>
      <c r="H2046" s="22">
        <f t="shared" si="367"/>
        <v>24496266.807462119</v>
      </c>
      <c r="I2046" s="22">
        <f t="shared" si="368"/>
        <v>2.7250522458976466E+20</v>
      </c>
      <c r="J2046" s="10">
        <v>1</v>
      </c>
      <c r="K2046" s="10">
        <v>11</v>
      </c>
      <c r="L2046" s="10">
        <v>5</v>
      </c>
      <c r="M2046" s="10">
        <v>10000</v>
      </c>
      <c r="N2046" s="10">
        <v>10000</v>
      </c>
      <c r="O2046" s="10">
        <v>30</v>
      </c>
      <c r="P2046" s="10" t="b">
        <v>1</v>
      </c>
      <c r="Q2046" s="10">
        <v>0</v>
      </c>
      <c r="R2046" s="10" t="b">
        <v>0</v>
      </c>
      <c r="S2046" s="10">
        <v>101.000000000008</v>
      </c>
      <c r="T2046" s="10" t="s">
        <v>59</v>
      </c>
      <c r="U2046" s="22">
        <v>2141</v>
      </c>
      <c r="V2046" s="10">
        <v>3681</v>
      </c>
      <c r="W2046" s="22">
        <v>1.07</v>
      </c>
    </row>
    <row r="2047" spans="1:23" s="5" customFormat="1" x14ac:dyDescent="0.3">
      <c r="A2047" s="20">
        <v>2045</v>
      </c>
      <c r="C2047" s="11" t="s">
        <v>148</v>
      </c>
      <c r="E2047" s="10">
        <f t="shared" si="369"/>
        <v>18315475533.066959</v>
      </c>
      <c r="F2047" s="10">
        <v>5</v>
      </c>
      <c r="G2047" s="22">
        <f t="shared" si="366"/>
        <v>3.272132485647194E+29</v>
      </c>
      <c r="H2047" s="22">
        <f t="shared" si="367"/>
        <v>24521806.571611647</v>
      </c>
      <c r="I2047" s="22">
        <f t="shared" si="368"/>
        <v>2.7331708292844523E+20</v>
      </c>
      <c r="J2047" s="10">
        <v>1</v>
      </c>
      <c r="K2047" s="10">
        <v>11</v>
      </c>
      <c r="L2047" s="10">
        <v>5</v>
      </c>
      <c r="M2047" s="10">
        <v>10000</v>
      </c>
      <c r="N2047" s="10">
        <v>10000</v>
      </c>
      <c r="O2047" s="10">
        <v>30</v>
      </c>
      <c r="P2047" s="10" t="b">
        <v>1</v>
      </c>
      <c r="Q2047" s="10">
        <v>0</v>
      </c>
      <c r="R2047" s="10" t="b">
        <v>0</v>
      </c>
      <c r="S2047" s="10">
        <v>101.000000000008</v>
      </c>
      <c r="T2047" s="10" t="s">
        <v>59</v>
      </c>
      <c r="U2047" s="22">
        <v>2142</v>
      </c>
      <c r="V2047" s="10">
        <v>3683</v>
      </c>
      <c r="W2047" s="22">
        <v>1.07</v>
      </c>
    </row>
    <row r="2048" spans="1:23" s="5" customFormat="1" x14ac:dyDescent="0.3">
      <c r="A2048" s="20">
        <v>2046</v>
      </c>
      <c r="C2048" s="11" t="s">
        <v>148</v>
      </c>
      <c r="E2048" s="10">
        <f t="shared" si="369"/>
        <v>18343253184.904438</v>
      </c>
      <c r="F2048" s="10">
        <v>5</v>
      </c>
      <c r="G2048" s="22">
        <f t="shared" si="366"/>
        <v>3.2864246992660997E+29</v>
      </c>
      <c r="H2048" s="22">
        <f t="shared" si="367"/>
        <v>24547360.521295033</v>
      </c>
      <c r="I2048" s="22">
        <f t="shared" si="368"/>
        <v>2.7413096131333449E+20</v>
      </c>
      <c r="J2048" s="10">
        <v>1</v>
      </c>
      <c r="K2048" s="10">
        <v>11</v>
      </c>
      <c r="L2048" s="10">
        <v>5</v>
      </c>
      <c r="M2048" s="10">
        <v>10000</v>
      </c>
      <c r="N2048" s="10">
        <v>10000</v>
      </c>
      <c r="O2048" s="10">
        <v>30</v>
      </c>
      <c r="P2048" s="10" t="b">
        <v>1</v>
      </c>
      <c r="Q2048" s="10">
        <v>0</v>
      </c>
      <c r="R2048" s="10" t="b">
        <v>0</v>
      </c>
      <c r="S2048" s="10">
        <v>101.000000000008</v>
      </c>
      <c r="T2048" s="10" t="s">
        <v>59</v>
      </c>
      <c r="U2048" s="22">
        <v>2143</v>
      </c>
      <c r="V2048" s="10">
        <v>3685</v>
      </c>
      <c r="W2048" s="22">
        <v>1.07</v>
      </c>
    </row>
    <row r="2049" spans="1:23" s="5" customFormat="1" x14ac:dyDescent="0.3">
      <c r="A2049" s="20">
        <v>2047</v>
      </c>
      <c r="C2049" s="11" t="s">
        <v>148</v>
      </c>
      <c r="E2049" s="10">
        <f t="shared" si="369"/>
        <v>18371059360.805824</v>
      </c>
      <c r="F2049" s="10">
        <v>5</v>
      </c>
      <c r="G2049" s="22">
        <f t="shared" si="366"/>
        <v>3.3007723097320703E+29</v>
      </c>
      <c r="H2049" s="22">
        <f t="shared" si="367"/>
        <v>24572928.657483213</v>
      </c>
      <c r="I2049" s="22">
        <f t="shared" si="368"/>
        <v>2.7494686377965817E+20</v>
      </c>
      <c r="J2049" s="10">
        <v>1</v>
      </c>
      <c r="K2049" s="10">
        <v>11</v>
      </c>
      <c r="L2049" s="10">
        <v>5</v>
      </c>
      <c r="M2049" s="10">
        <v>10000</v>
      </c>
      <c r="N2049" s="10">
        <v>10000</v>
      </c>
      <c r="O2049" s="10">
        <v>30</v>
      </c>
      <c r="P2049" s="10" t="b">
        <v>1</v>
      </c>
      <c r="Q2049" s="10">
        <v>0</v>
      </c>
      <c r="R2049" s="10" t="b">
        <v>0</v>
      </c>
      <c r="S2049" s="10">
        <v>101.000000000008</v>
      </c>
      <c r="T2049" s="10" t="s">
        <v>59</v>
      </c>
      <c r="U2049" s="22">
        <v>2144</v>
      </c>
      <c r="V2049" s="10">
        <v>3687</v>
      </c>
      <c r="W2049" s="22">
        <v>1.07</v>
      </c>
    </row>
    <row r="2050" spans="1:23" s="5" customFormat="1" x14ac:dyDescent="0.3">
      <c r="A2050" s="20">
        <v>2048</v>
      </c>
      <c r="C2050" s="11" t="s">
        <v>148</v>
      </c>
      <c r="E2050" s="10">
        <f t="shared" si="369"/>
        <v>18398894076.105541</v>
      </c>
      <c r="F2050" s="10">
        <v>5</v>
      </c>
      <c r="G2050" s="22">
        <f t="shared" si="366"/>
        <v>3.315175504544272E+29</v>
      </c>
      <c r="H2050" s="22">
        <f t="shared" si="367"/>
        <v>24598510.981146645</v>
      </c>
      <c r="I2050" s="22">
        <f t="shared" si="368"/>
        <v>2.7576479436872899E+20</v>
      </c>
      <c r="J2050" s="10">
        <v>1</v>
      </c>
      <c r="K2050" s="10">
        <v>11</v>
      </c>
      <c r="L2050" s="10">
        <v>5</v>
      </c>
      <c r="M2050" s="10">
        <v>10000</v>
      </c>
      <c r="N2050" s="10">
        <v>10000</v>
      </c>
      <c r="O2050" s="10">
        <v>30</v>
      </c>
      <c r="P2050" s="10" t="b">
        <v>1</v>
      </c>
      <c r="Q2050" s="10">
        <v>0</v>
      </c>
      <c r="R2050" s="10" t="b">
        <v>0</v>
      </c>
      <c r="S2050" s="10">
        <v>101.000000000008</v>
      </c>
      <c r="T2050" s="10" t="s">
        <v>59</v>
      </c>
      <c r="U2050" s="22">
        <v>2145</v>
      </c>
      <c r="V2050" s="10">
        <v>3689</v>
      </c>
      <c r="W2050" s="22">
        <v>1.07</v>
      </c>
    </row>
    <row r="2051" spans="1:23" s="5" customFormat="1" x14ac:dyDescent="0.3">
      <c r="A2051" s="20">
        <v>2049</v>
      </c>
      <c r="C2051" s="11" t="s">
        <v>148</v>
      </c>
      <c r="E2051" s="10">
        <f t="shared" si="369"/>
        <v>18426757346.138905</v>
      </c>
      <c r="F2051" s="10">
        <v>5</v>
      </c>
      <c r="G2051" s="22">
        <f t="shared" si="366"/>
        <v>3.3296344717444218E+29</v>
      </c>
      <c r="H2051" s="22">
        <f t="shared" si="367"/>
        <v>24624107.493255381</v>
      </c>
      <c r="I2051" s="22">
        <f t="shared" si="368"/>
        <v>2.7658475712794994E+20</v>
      </c>
      <c r="J2051" s="10">
        <v>1</v>
      </c>
      <c r="K2051" s="10">
        <v>11</v>
      </c>
      <c r="L2051" s="10">
        <v>5</v>
      </c>
      <c r="M2051" s="10">
        <v>10000</v>
      </c>
      <c r="N2051" s="10">
        <v>10000</v>
      </c>
      <c r="O2051" s="10">
        <v>30</v>
      </c>
      <c r="P2051" s="10" t="b">
        <v>1</v>
      </c>
      <c r="Q2051" s="10">
        <v>0</v>
      </c>
      <c r="R2051" s="10" t="b">
        <v>0</v>
      </c>
      <c r="S2051" s="10">
        <v>101.000000000008</v>
      </c>
      <c r="T2051" s="10" t="s">
        <v>59</v>
      </c>
      <c r="U2051" s="22">
        <v>2146</v>
      </c>
      <c r="V2051" s="10">
        <v>3691</v>
      </c>
      <c r="W2051" s="22">
        <v>1.07</v>
      </c>
    </row>
    <row r="2052" spans="1:23" s="5" customFormat="1" x14ac:dyDescent="0.3">
      <c r="A2052" s="20">
        <v>2050</v>
      </c>
      <c r="C2052" s="11" t="s">
        <v>148</v>
      </c>
      <c r="E2052" s="10">
        <f t="shared" si="369"/>
        <v>18454649186.241814</v>
      </c>
      <c r="F2052" s="10">
        <v>5</v>
      </c>
      <c r="G2052" s="22">
        <f t="shared" si="366"/>
        <v>3.3441493999181674E+29</v>
      </c>
      <c r="H2052" s="22">
        <f t="shared" si="367"/>
        <v>24649718.194779262</v>
      </c>
      <c r="I2052" s="22">
        <f t="shared" si="368"/>
        <v>2.7740675611081353E+20</v>
      </c>
      <c r="J2052" s="10">
        <v>1</v>
      </c>
      <c r="K2052" s="10">
        <v>11</v>
      </c>
      <c r="L2052" s="10">
        <v>5</v>
      </c>
      <c r="M2052" s="10">
        <v>10000</v>
      </c>
      <c r="N2052" s="10">
        <v>10000</v>
      </c>
      <c r="O2052" s="10">
        <v>30</v>
      </c>
      <c r="P2052" s="10" t="b">
        <v>1</v>
      </c>
      <c r="Q2052" s="10">
        <v>0</v>
      </c>
      <c r="R2052" s="10" t="b">
        <v>0</v>
      </c>
      <c r="S2052" s="10">
        <v>101.000000000008</v>
      </c>
      <c r="T2052" s="10" t="s">
        <v>59</v>
      </c>
      <c r="U2052" s="22">
        <v>2147</v>
      </c>
      <c r="V2052" s="10">
        <v>3693</v>
      </c>
      <c r="W2052" s="22">
        <v>1.07</v>
      </c>
    </row>
    <row r="2053" spans="1:23" s="15" customFormat="1" x14ac:dyDescent="0.3">
      <c r="A2053" s="19">
        <v>2051</v>
      </c>
      <c r="C2053" s="17" t="s">
        <v>148</v>
      </c>
      <c r="E2053" s="16">
        <f t="shared" si="369"/>
        <v>18482569611.751186</v>
      </c>
      <c r="F2053" s="16">
        <v>5</v>
      </c>
      <c r="G2053" s="22">
        <f>A2053^8.92+A2053^4+100*A2053+100</f>
        <v>3.4892628815381254E+29</v>
      </c>
      <c r="H2053" s="18">
        <f t="shared" si="367"/>
        <v>24675343.086687472</v>
      </c>
      <c r="I2053" s="18">
        <f t="shared" si="368"/>
        <v>2.7823079537692239E+20</v>
      </c>
      <c r="J2053" s="16">
        <v>1</v>
      </c>
      <c r="K2053" s="16">
        <v>11</v>
      </c>
      <c r="L2053" s="16">
        <v>5</v>
      </c>
      <c r="M2053" s="16">
        <v>10000</v>
      </c>
      <c r="N2053" s="16">
        <v>10000</v>
      </c>
      <c r="O2053" s="16">
        <v>30</v>
      </c>
      <c r="P2053" s="16" t="b">
        <v>1</v>
      </c>
      <c r="Q2053" s="16">
        <v>0</v>
      </c>
      <c r="R2053" s="16" t="b">
        <v>0</v>
      </c>
      <c r="S2053" s="16">
        <v>101.000000000008</v>
      </c>
      <c r="T2053" s="16" t="s">
        <v>59</v>
      </c>
      <c r="U2053" s="18">
        <v>2148</v>
      </c>
      <c r="V2053" s="16">
        <v>3695</v>
      </c>
      <c r="W2053" s="18">
        <v>1.07</v>
      </c>
    </row>
    <row r="2054" spans="1:23" s="15" customFormat="1" x14ac:dyDescent="0.3">
      <c r="A2054" s="19">
        <v>2052</v>
      </c>
      <c r="C2054" s="17" t="s">
        <v>148</v>
      </c>
      <c r="E2054" s="16">
        <f t="shared" si="369"/>
        <v>18510518638.004379</v>
      </c>
      <c r="F2054" s="16">
        <v>5</v>
      </c>
      <c r="G2054" s="22">
        <f t="shared" ref="G2054:G2102" si="370">A2054^8.92+A2054^4+100*A2054+100</f>
        <v>3.5044673603854105E+29</v>
      </c>
      <c r="H2054" s="18">
        <f t="shared" si="367"/>
        <v>24700982.169949099</v>
      </c>
      <c r="I2054" s="18">
        <f t="shared" si="368"/>
        <v>2.7905687899198072E+20</v>
      </c>
      <c r="J2054" s="16">
        <v>1</v>
      </c>
      <c r="K2054" s="16">
        <v>11</v>
      </c>
      <c r="L2054" s="16">
        <v>5</v>
      </c>
      <c r="M2054" s="16">
        <v>10000</v>
      </c>
      <c r="N2054" s="16">
        <v>10000</v>
      </c>
      <c r="O2054" s="16">
        <v>30</v>
      </c>
      <c r="P2054" s="16" t="b">
        <v>1</v>
      </c>
      <c r="Q2054" s="16">
        <v>0</v>
      </c>
      <c r="R2054" s="16" t="b">
        <v>0</v>
      </c>
      <c r="S2054" s="16">
        <v>101.000000000008</v>
      </c>
      <c r="T2054" s="16" t="s">
        <v>59</v>
      </c>
      <c r="U2054" s="18">
        <v>2149</v>
      </c>
      <c r="V2054" s="16">
        <v>3697</v>
      </c>
      <c r="W2054" s="18">
        <v>1.07</v>
      </c>
    </row>
    <row r="2055" spans="1:23" s="15" customFormat="1" x14ac:dyDescent="0.3">
      <c r="A2055" s="19">
        <v>2053</v>
      </c>
      <c r="C2055" s="17" t="s">
        <v>148</v>
      </c>
      <c r="E2055" s="16">
        <f t="shared" si="369"/>
        <v>18538496280.339691</v>
      </c>
      <c r="F2055" s="16">
        <v>5</v>
      </c>
      <c r="G2055" s="22">
        <f t="shared" si="370"/>
        <v>3.5197306365747404E+29</v>
      </c>
      <c r="H2055" s="18">
        <f t="shared" si="367"/>
        <v>24726635.445532426</v>
      </c>
      <c r="I2055" s="18">
        <f t="shared" si="368"/>
        <v>2.7988501102780927E+20</v>
      </c>
      <c r="J2055" s="16">
        <v>1</v>
      </c>
      <c r="K2055" s="16">
        <v>11</v>
      </c>
      <c r="L2055" s="16">
        <v>5</v>
      </c>
      <c r="M2055" s="16">
        <v>10000</v>
      </c>
      <c r="N2055" s="16">
        <v>10000</v>
      </c>
      <c r="O2055" s="16">
        <v>30</v>
      </c>
      <c r="P2055" s="16" t="b">
        <v>1</v>
      </c>
      <c r="Q2055" s="16">
        <v>0</v>
      </c>
      <c r="R2055" s="16" t="b">
        <v>0</v>
      </c>
      <c r="S2055" s="16">
        <v>101.000000000008</v>
      </c>
      <c r="T2055" s="16" t="s">
        <v>59</v>
      </c>
      <c r="U2055" s="18">
        <v>2150</v>
      </c>
      <c r="V2055" s="16">
        <v>3699</v>
      </c>
      <c r="W2055" s="18">
        <v>1.07</v>
      </c>
    </row>
    <row r="2056" spans="1:23" s="15" customFormat="1" x14ac:dyDescent="0.3">
      <c r="A2056" s="19">
        <v>2054</v>
      </c>
      <c r="C2056" s="17" t="s">
        <v>148</v>
      </c>
      <c r="E2056" s="16">
        <f t="shared" si="369"/>
        <v>18566502554.095985</v>
      </c>
      <c r="F2056" s="16">
        <v>5</v>
      </c>
      <c r="G2056" s="22">
        <f t="shared" si="370"/>
        <v>3.5350529086758457E+29</v>
      </c>
      <c r="H2056" s="18">
        <f t="shared" si="367"/>
        <v>24752302.914405558</v>
      </c>
      <c r="I2056" s="18">
        <f t="shared" si="368"/>
        <v>2.8071519556234831E+20</v>
      </c>
      <c r="J2056" s="16">
        <v>1</v>
      </c>
      <c r="K2056" s="16">
        <v>11</v>
      </c>
      <c r="L2056" s="16">
        <v>5</v>
      </c>
      <c r="M2056" s="16">
        <v>10000</v>
      </c>
      <c r="N2056" s="16">
        <v>10000</v>
      </c>
      <c r="O2056" s="16">
        <v>30</v>
      </c>
      <c r="P2056" s="16" t="b">
        <v>1</v>
      </c>
      <c r="Q2056" s="16">
        <v>0</v>
      </c>
      <c r="R2056" s="16" t="b">
        <v>0</v>
      </c>
      <c r="S2056" s="16">
        <v>101.000000000008</v>
      </c>
      <c r="T2056" s="16" t="s">
        <v>59</v>
      </c>
      <c r="U2056" s="18">
        <v>2151</v>
      </c>
      <c r="V2056" s="16">
        <v>3701</v>
      </c>
      <c r="W2056" s="18">
        <v>1.07</v>
      </c>
    </row>
    <row r="2057" spans="1:23" s="15" customFormat="1" x14ac:dyDescent="0.3">
      <c r="A2057" s="19">
        <v>2055</v>
      </c>
      <c r="C2057" s="17" t="s">
        <v>148</v>
      </c>
      <c r="E2057" s="16">
        <f t="shared" si="369"/>
        <v>18594537474.613113</v>
      </c>
      <c r="F2057" s="16">
        <v>5</v>
      </c>
      <c r="G2057" s="22">
        <f t="shared" si="370"/>
        <v>3.5504343758317741E+29</v>
      </c>
      <c r="H2057" s="18">
        <f t="shared" si="367"/>
        <v>24777984.577536333</v>
      </c>
      <c r="I2057" s="18">
        <f t="shared" si="368"/>
        <v>2.8154743667966489E+20</v>
      </c>
      <c r="J2057" s="16">
        <v>1</v>
      </c>
      <c r="K2057" s="16">
        <v>11</v>
      </c>
      <c r="L2057" s="16">
        <v>5</v>
      </c>
      <c r="M2057" s="16">
        <v>10000</v>
      </c>
      <c r="N2057" s="16">
        <v>10000</v>
      </c>
      <c r="O2057" s="16">
        <v>30</v>
      </c>
      <c r="P2057" s="16" t="b">
        <v>1</v>
      </c>
      <c r="Q2057" s="16">
        <v>0</v>
      </c>
      <c r="R2057" s="16" t="b">
        <v>0</v>
      </c>
      <c r="S2057" s="16">
        <v>101.000000000008</v>
      </c>
      <c r="T2057" s="16" t="s">
        <v>59</v>
      </c>
      <c r="U2057" s="18">
        <v>2152</v>
      </c>
      <c r="V2057" s="16">
        <v>3703</v>
      </c>
      <c r="W2057" s="18">
        <v>1.07</v>
      </c>
    </row>
    <row r="2058" spans="1:23" s="15" customFormat="1" x14ac:dyDescent="0.3">
      <c r="A2058" s="19">
        <v>2056</v>
      </c>
      <c r="C2058" s="17" t="s">
        <v>148</v>
      </c>
      <c r="E2058" s="16">
        <f t="shared" si="369"/>
        <v>18622601057.231556</v>
      </c>
      <c r="F2058" s="16">
        <v>5</v>
      </c>
      <c r="G2058" s="22">
        <f t="shared" si="370"/>
        <v>3.5658752377603988E+29</v>
      </c>
      <c r="H2058" s="18">
        <f t="shared" si="367"/>
        <v>24803680.435891837</v>
      </c>
      <c r="I2058" s="18">
        <f t="shared" si="368"/>
        <v>2.8238173846995766E+20</v>
      </c>
      <c r="J2058" s="16">
        <v>1</v>
      </c>
      <c r="K2058" s="16">
        <v>11</v>
      </c>
      <c r="L2058" s="16">
        <v>5</v>
      </c>
      <c r="M2058" s="16">
        <v>10000</v>
      </c>
      <c r="N2058" s="16">
        <v>10000</v>
      </c>
      <c r="O2058" s="16">
        <v>30</v>
      </c>
      <c r="P2058" s="16" t="b">
        <v>1</v>
      </c>
      <c r="Q2058" s="16">
        <v>0</v>
      </c>
      <c r="R2058" s="16" t="b">
        <v>0</v>
      </c>
      <c r="S2058" s="16">
        <v>101.000000000008</v>
      </c>
      <c r="T2058" s="16" t="s">
        <v>59</v>
      </c>
      <c r="U2058" s="18">
        <v>2153</v>
      </c>
      <c r="V2058" s="16">
        <v>3705</v>
      </c>
      <c r="W2058" s="18">
        <v>1.07</v>
      </c>
    </row>
    <row r="2059" spans="1:23" s="15" customFormat="1" x14ac:dyDescent="0.3">
      <c r="A2059" s="19">
        <v>2057</v>
      </c>
      <c r="C2059" s="17" t="s">
        <v>148</v>
      </c>
      <c r="E2059" s="16">
        <f t="shared" si="369"/>
        <v>18650693317.292507</v>
      </c>
      <c r="F2059" s="16">
        <v>5</v>
      </c>
      <c r="G2059" s="22">
        <f t="shared" si="370"/>
        <v>3.5813756947557224E+29</v>
      </c>
      <c r="H2059" s="18">
        <f t="shared" si="367"/>
        <v>24829390.490439158</v>
      </c>
      <c r="I2059" s="18">
        <f t="shared" si="368"/>
        <v>2.832181050295684E+20</v>
      </c>
      <c r="J2059" s="16">
        <v>1</v>
      </c>
      <c r="K2059" s="16">
        <v>11</v>
      </c>
      <c r="L2059" s="16">
        <v>5</v>
      </c>
      <c r="M2059" s="16">
        <v>10000</v>
      </c>
      <c r="N2059" s="16">
        <v>10000</v>
      </c>
      <c r="O2059" s="16">
        <v>30</v>
      </c>
      <c r="P2059" s="16" t="b">
        <v>1</v>
      </c>
      <c r="Q2059" s="16">
        <v>0</v>
      </c>
      <c r="R2059" s="16" t="b">
        <v>0</v>
      </c>
      <c r="S2059" s="16">
        <v>101.000000000008</v>
      </c>
      <c r="T2059" s="16" t="s">
        <v>59</v>
      </c>
      <c r="U2059" s="18">
        <v>2154</v>
      </c>
      <c r="V2059" s="16">
        <v>3707</v>
      </c>
      <c r="W2059" s="18">
        <v>1.07</v>
      </c>
    </row>
    <row r="2060" spans="1:23" s="15" customFormat="1" x14ac:dyDescent="0.3">
      <c r="A2060" s="19">
        <v>2058</v>
      </c>
      <c r="C2060" s="17" t="s">
        <v>148</v>
      </c>
      <c r="E2060" s="16">
        <f t="shared" si="369"/>
        <v>18678814270.137901</v>
      </c>
      <c r="F2060" s="16">
        <v>5</v>
      </c>
      <c r="G2060" s="22">
        <f t="shared" si="370"/>
        <v>3.5969359476892397E+29</v>
      </c>
      <c r="H2060" s="18">
        <f t="shared" si="367"/>
        <v>24855114.742144473</v>
      </c>
      <c r="I2060" s="18">
        <f t="shared" si="368"/>
        <v>2.8405654046097654E+20</v>
      </c>
      <c r="J2060" s="16">
        <v>1</v>
      </c>
      <c r="K2060" s="16">
        <v>11</v>
      </c>
      <c r="L2060" s="16">
        <v>5</v>
      </c>
      <c r="M2060" s="16">
        <v>10000</v>
      </c>
      <c r="N2060" s="16">
        <v>10000</v>
      </c>
      <c r="O2060" s="16">
        <v>30</v>
      </c>
      <c r="P2060" s="16" t="b">
        <v>1</v>
      </c>
      <c r="Q2060" s="16">
        <v>0</v>
      </c>
      <c r="R2060" s="16" t="b">
        <v>0</v>
      </c>
      <c r="S2060" s="16">
        <v>101.000000000008</v>
      </c>
      <c r="T2060" s="16" t="s">
        <v>59</v>
      </c>
      <c r="U2060" s="18">
        <v>2155</v>
      </c>
      <c r="V2060" s="16">
        <v>3709</v>
      </c>
      <c r="W2060" s="18">
        <v>1.07</v>
      </c>
    </row>
    <row r="2061" spans="1:23" s="15" customFormat="1" x14ac:dyDescent="0.3">
      <c r="A2061" s="19">
        <v>2059</v>
      </c>
      <c r="C2061" s="17" t="s">
        <v>148</v>
      </c>
      <c r="E2061" s="16">
        <f t="shared" si="369"/>
        <v>18706963931.110447</v>
      </c>
      <c r="F2061" s="16">
        <v>5</v>
      </c>
      <c r="G2061" s="22">
        <f t="shared" si="370"/>
        <v>3.6125561980116008E+29</v>
      </c>
      <c r="H2061" s="18">
        <f t="shared" si="367"/>
        <v>24880853.191974074</v>
      </c>
      <c r="I2061" s="18">
        <f t="shared" si="368"/>
        <v>2.848970488728187E+20</v>
      </c>
      <c r="J2061" s="16">
        <v>1</v>
      </c>
      <c r="K2061" s="16">
        <v>11</v>
      </c>
      <c r="L2061" s="16">
        <v>5</v>
      </c>
      <c r="M2061" s="16">
        <v>10000</v>
      </c>
      <c r="N2061" s="16">
        <v>10000</v>
      </c>
      <c r="O2061" s="16">
        <v>30</v>
      </c>
      <c r="P2061" s="16" t="b">
        <v>1</v>
      </c>
      <c r="Q2061" s="16">
        <v>0</v>
      </c>
      <c r="R2061" s="16" t="b">
        <v>0</v>
      </c>
      <c r="S2061" s="16">
        <v>101.000000000008</v>
      </c>
      <c r="T2061" s="16" t="s">
        <v>59</v>
      </c>
      <c r="U2061" s="18">
        <v>2156</v>
      </c>
      <c r="V2061" s="16">
        <v>3711</v>
      </c>
      <c r="W2061" s="18">
        <v>1.07</v>
      </c>
    </row>
    <row r="2062" spans="1:23" s="15" customFormat="1" x14ac:dyDescent="0.3">
      <c r="A2062" s="19">
        <v>2060</v>
      </c>
      <c r="C2062" s="17" t="s">
        <v>148</v>
      </c>
      <c r="E2062" s="16">
        <f t="shared" si="369"/>
        <v>18735142315.553658</v>
      </c>
      <c r="F2062" s="16">
        <v>5</v>
      </c>
      <c r="G2062" s="22">
        <f t="shared" si="370"/>
        <v>3.6282366477536262E+29</v>
      </c>
      <c r="H2062" s="18">
        <f t="shared" si="367"/>
        <v>24906605.840893537</v>
      </c>
      <c r="I2062" s="18">
        <f t="shared" si="368"/>
        <v>2.857396343798899E+20</v>
      </c>
      <c r="J2062" s="16">
        <v>1</v>
      </c>
      <c r="K2062" s="16">
        <v>11</v>
      </c>
      <c r="L2062" s="16">
        <v>5</v>
      </c>
      <c r="M2062" s="16">
        <v>10000</v>
      </c>
      <c r="N2062" s="16">
        <v>10000</v>
      </c>
      <c r="O2062" s="16">
        <v>30</v>
      </c>
      <c r="P2062" s="16" t="b">
        <v>1</v>
      </c>
      <c r="Q2062" s="16">
        <v>0</v>
      </c>
      <c r="R2062" s="16" t="b">
        <v>0</v>
      </c>
      <c r="S2062" s="16">
        <v>101.000000000008</v>
      </c>
      <c r="T2062" s="16" t="s">
        <v>59</v>
      </c>
      <c r="U2062" s="18">
        <v>2157</v>
      </c>
      <c r="V2062" s="16">
        <v>3713</v>
      </c>
      <c r="W2062" s="18">
        <v>1.07</v>
      </c>
    </row>
    <row r="2063" spans="1:23" s="15" customFormat="1" x14ac:dyDescent="0.3">
      <c r="A2063" s="19">
        <v>2061</v>
      </c>
      <c r="C2063" s="17" t="s">
        <v>148</v>
      </c>
      <c r="E2063" s="16">
        <f t="shared" si="369"/>
        <v>18763349438.811676</v>
      </c>
      <c r="F2063" s="16">
        <v>5</v>
      </c>
      <c r="G2063" s="22">
        <f t="shared" si="370"/>
        <v>3.6439774995277181E+29</v>
      </c>
      <c r="H2063" s="18">
        <f t="shared" si="367"/>
        <v>24932372.689868137</v>
      </c>
      <c r="I2063" s="18">
        <f t="shared" si="368"/>
        <v>2.8658430110314214E+20</v>
      </c>
      <c r="J2063" s="16">
        <v>1</v>
      </c>
      <c r="K2063" s="16">
        <v>11</v>
      </c>
      <c r="L2063" s="16">
        <v>5</v>
      </c>
      <c r="M2063" s="16">
        <v>10000</v>
      </c>
      <c r="N2063" s="16">
        <v>10000</v>
      </c>
      <c r="O2063" s="16">
        <v>30</v>
      </c>
      <c r="P2063" s="16" t="b">
        <v>1</v>
      </c>
      <c r="Q2063" s="16">
        <v>0</v>
      </c>
      <c r="R2063" s="16" t="b">
        <v>0</v>
      </c>
      <c r="S2063" s="16">
        <v>101.000000000008</v>
      </c>
      <c r="T2063" s="16" t="s">
        <v>59</v>
      </c>
      <c r="U2063" s="18">
        <v>2158</v>
      </c>
      <c r="V2063" s="16">
        <v>3715</v>
      </c>
      <c r="W2063" s="18">
        <v>1.07</v>
      </c>
    </row>
    <row r="2064" spans="1:23" s="15" customFormat="1" x14ac:dyDescent="0.3">
      <c r="A2064" s="19">
        <v>2062</v>
      </c>
      <c r="C2064" s="17" t="s">
        <v>148</v>
      </c>
      <c r="E2064" s="16">
        <f t="shared" si="369"/>
        <v>18791585316.229568</v>
      </c>
      <c r="F2064" s="16">
        <v>5</v>
      </c>
      <c r="G2064" s="22">
        <f t="shared" si="370"/>
        <v>3.6597789565296996E+29</v>
      </c>
      <c r="H2064" s="18">
        <f t="shared" si="367"/>
        <v>24958153.739862625</v>
      </c>
      <c r="I2064" s="18">
        <f t="shared" si="368"/>
        <v>2.8743105316970604E+20</v>
      </c>
      <c r="J2064" s="16">
        <v>1</v>
      </c>
      <c r="K2064" s="16">
        <v>11</v>
      </c>
      <c r="L2064" s="16">
        <v>5</v>
      </c>
      <c r="M2064" s="16">
        <v>10000</v>
      </c>
      <c r="N2064" s="16">
        <v>10000</v>
      </c>
      <c r="O2064" s="16">
        <v>30</v>
      </c>
      <c r="P2064" s="16" t="b">
        <v>1</v>
      </c>
      <c r="Q2064" s="16">
        <v>0</v>
      </c>
      <c r="R2064" s="16" t="b">
        <v>0</v>
      </c>
      <c r="S2064" s="16">
        <v>101.000000000008</v>
      </c>
      <c r="T2064" s="16" t="s">
        <v>59</v>
      </c>
      <c r="U2064" s="18">
        <v>2159</v>
      </c>
      <c r="V2064" s="16">
        <v>3717</v>
      </c>
      <c r="W2064" s="18">
        <v>1.07</v>
      </c>
    </row>
    <row r="2065" spans="1:23" s="15" customFormat="1" x14ac:dyDescent="0.3">
      <c r="A2065" s="19">
        <v>2063</v>
      </c>
      <c r="C2065" s="17" t="s">
        <v>148</v>
      </c>
      <c r="E2065" s="16">
        <f t="shared" si="369"/>
        <v>18819849963.152821</v>
      </c>
      <c r="F2065" s="16">
        <v>5</v>
      </c>
      <c r="G2065" s="22">
        <f t="shared" si="370"/>
        <v>3.675641222539616E+29</v>
      </c>
      <c r="H2065" s="18">
        <f t="shared" si="367"/>
        <v>24983948.991841551</v>
      </c>
      <c r="I2065" s="18">
        <f t="shared" si="368"/>
        <v>2.8827989471288177E+20</v>
      </c>
      <c r="J2065" s="16">
        <v>1</v>
      </c>
      <c r="K2065" s="16">
        <v>11</v>
      </c>
      <c r="L2065" s="16">
        <v>5</v>
      </c>
      <c r="M2065" s="16">
        <v>10000</v>
      </c>
      <c r="N2065" s="16">
        <v>10000</v>
      </c>
      <c r="O2065" s="16">
        <v>30</v>
      </c>
      <c r="P2065" s="16" t="b">
        <v>1</v>
      </c>
      <c r="Q2065" s="16">
        <v>0</v>
      </c>
      <c r="R2065" s="16" t="b">
        <v>0</v>
      </c>
      <c r="S2065" s="16">
        <v>101.000000000008</v>
      </c>
      <c r="T2065" s="16" t="s">
        <v>59</v>
      </c>
      <c r="U2065" s="18">
        <v>2160</v>
      </c>
      <c r="V2065" s="16">
        <v>3719</v>
      </c>
      <c r="W2065" s="18">
        <v>1.07</v>
      </c>
    </row>
    <row r="2066" spans="1:23" s="15" customFormat="1" x14ac:dyDescent="0.3">
      <c r="A2066" s="19">
        <v>2064</v>
      </c>
      <c r="C2066" s="17" t="s">
        <v>148</v>
      </c>
      <c r="E2066" s="16">
        <f t="shared" si="369"/>
        <v>18848143394.928036</v>
      </c>
      <c r="F2066" s="16">
        <v>5</v>
      </c>
      <c r="G2066" s="22">
        <f t="shared" si="370"/>
        <v>3.6915645019235798E+29</v>
      </c>
      <c r="H2066" s="18">
        <f t="shared" si="367"/>
        <v>25009758.446769059</v>
      </c>
      <c r="I2066" s="18">
        <f t="shared" si="368"/>
        <v>2.8913082987215615E+20</v>
      </c>
      <c r="J2066" s="16">
        <v>1</v>
      </c>
      <c r="K2066" s="16">
        <v>11</v>
      </c>
      <c r="L2066" s="16">
        <v>5</v>
      </c>
      <c r="M2066" s="16">
        <v>10000</v>
      </c>
      <c r="N2066" s="16">
        <v>10000</v>
      </c>
      <c r="O2066" s="16">
        <v>30</v>
      </c>
      <c r="P2066" s="16" t="b">
        <v>1</v>
      </c>
      <c r="Q2066" s="16">
        <v>0</v>
      </c>
      <c r="R2066" s="16" t="b">
        <v>0</v>
      </c>
      <c r="S2066" s="16">
        <v>101.000000000008</v>
      </c>
      <c r="T2066" s="16" t="s">
        <v>59</v>
      </c>
      <c r="U2066" s="18">
        <v>2161</v>
      </c>
      <c r="V2066" s="16">
        <v>3721</v>
      </c>
      <c r="W2066" s="18">
        <v>1.07</v>
      </c>
    </row>
    <row r="2067" spans="1:23" s="15" customFormat="1" x14ac:dyDescent="0.3">
      <c r="A2067" s="19">
        <v>2065</v>
      </c>
      <c r="C2067" s="17" t="s">
        <v>148</v>
      </c>
      <c r="E2067" s="16">
        <f t="shared" si="369"/>
        <v>18876465626.902302</v>
      </c>
      <c r="F2067" s="16">
        <v>5</v>
      </c>
      <c r="G2067" s="22">
        <f t="shared" si="370"/>
        <v>3.7075489996348338E+29</v>
      </c>
      <c r="H2067" s="18">
        <f t="shared" si="367"/>
        <v>25035582.105608586</v>
      </c>
      <c r="I2067" s="18">
        <f t="shared" si="368"/>
        <v>2.8998386279319978E+20</v>
      </c>
      <c r="J2067" s="16">
        <v>1</v>
      </c>
      <c r="K2067" s="16">
        <v>11</v>
      </c>
      <c r="L2067" s="16">
        <v>5</v>
      </c>
      <c r="M2067" s="16">
        <v>10000</v>
      </c>
      <c r="N2067" s="16">
        <v>10000</v>
      </c>
      <c r="O2067" s="16">
        <v>30</v>
      </c>
      <c r="P2067" s="16" t="b">
        <v>1</v>
      </c>
      <c r="Q2067" s="16">
        <v>0</v>
      </c>
      <c r="R2067" s="16" t="b">
        <v>0</v>
      </c>
      <c r="S2067" s="16">
        <v>101.000000000008</v>
      </c>
      <c r="T2067" s="16" t="s">
        <v>59</v>
      </c>
      <c r="U2067" s="18">
        <v>2162</v>
      </c>
      <c r="V2067" s="16">
        <v>3723</v>
      </c>
      <c r="W2067" s="18">
        <v>1.07</v>
      </c>
    </row>
    <row r="2068" spans="1:23" s="15" customFormat="1" x14ac:dyDescent="0.3">
      <c r="A2068" s="19">
        <v>2066</v>
      </c>
      <c r="C2068" s="17" t="s">
        <v>148</v>
      </c>
      <c r="E2068" s="16">
        <f t="shared" si="369"/>
        <v>18904816674.423668</v>
      </c>
      <c r="F2068" s="16">
        <v>5</v>
      </c>
      <c r="G2068" s="22">
        <f t="shared" si="370"/>
        <v>3.7235949212155013E+29</v>
      </c>
      <c r="H2068" s="18">
        <f t="shared" si="367"/>
        <v>25061419.969323445</v>
      </c>
      <c r="I2068" s="18">
        <f t="shared" si="368"/>
        <v>2.908389976278885E+20</v>
      </c>
      <c r="J2068" s="16">
        <v>1</v>
      </c>
      <c r="K2068" s="16">
        <v>11</v>
      </c>
      <c r="L2068" s="16">
        <v>5</v>
      </c>
      <c r="M2068" s="16">
        <v>10000</v>
      </c>
      <c r="N2068" s="16">
        <v>10000</v>
      </c>
      <c r="O2068" s="16">
        <v>30</v>
      </c>
      <c r="P2068" s="16" t="b">
        <v>1</v>
      </c>
      <c r="Q2068" s="16">
        <v>0</v>
      </c>
      <c r="R2068" s="16" t="b">
        <v>0</v>
      </c>
      <c r="S2068" s="16">
        <v>101.000000000008</v>
      </c>
      <c r="T2068" s="16" t="s">
        <v>59</v>
      </c>
      <c r="U2068" s="18">
        <v>2163</v>
      </c>
      <c r="V2068" s="16">
        <v>3725</v>
      </c>
      <c r="W2068" s="18">
        <v>1.07</v>
      </c>
    </row>
    <row r="2069" spans="1:23" s="15" customFormat="1" x14ac:dyDescent="0.3">
      <c r="A2069" s="19">
        <v>2067</v>
      </c>
      <c r="C2069" s="17" t="s">
        <v>148</v>
      </c>
      <c r="E2069" s="16">
        <f t="shared" si="369"/>
        <v>18933196552.840595</v>
      </c>
      <c r="F2069" s="16">
        <v>5</v>
      </c>
      <c r="G2069" s="22">
        <f t="shared" si="370"/>
        <v>3.7397024727975981E+29</v>
      </c>
      <c r="H2069" s="18">
        <f t="shared" si="367"/>
        <v>25087272.038876522</v>
      </c>
      <c r="I2069" s="18">
        <f t="shared" si="368"/>
        <v>2.9169623853428389E+20</v>
      </c>
      <c r="J2069" s="16">
        <v>1</v>
      </c>
      <c r="K2069" s="16">
        <v>11</v>
      </c>
      <c r="L2069" s="16">
        <v>5</v>
      </c>
      <c r="M2069" s="16">
        <v>10000</v>
      </c>
      <c r="N2069" s="16">
        <v>10000</v>
      </c>
      <c r="O2069" s="16">
        <v>30</v>
      </c>
      <c r="P2069" s="16" t="b">
        <v>1</v>
      </c>
      <c r="Q2069" s="16">
        <v>0</v>
      </c>
      <c r="R2069" s="16" t="b">
        <v>0</v>
      </c>
      <c r="S2069" s="16">
        <v>101.000000000008</v>
      </c>
      <c r="T2069" s="16" t="s">
        <v>59</v>
      </c>
      <c r="U2069" s="18">
        <v>2164</v>
      </c>
      <c r="V2069" s="16">
        <v>3727</v>
      </c>
      <c r="W2069" s="18">
        <v>1.07</v>
      </c>
    </row>
    <row r="2070" spans="1:23" s="15" customFormat="1" x14ac:dyDescent="0.3">
      <c r="A2070" s="19">
        <v>2068</v>
      </c>
      <c r="C2070" s="17" t="s">
        <v>148</v>
      </c>
      <c r="E2070" s="16">
        <f t="shared" si="369"/>
        <v>18961605277.502647</v>
      </c>
      <c r="F2070" s="16">
        <v>5</v>
      </c>
      <c r="G2070" s="22">
        <f t="shared" si="370"/>
        <v>3.7558718611048977E+29</v>
      </c>
      <c r="H2070" s="18">
        <f t="shared" si="367"/>
        <v>25113138.315230254</v>
      </c>
      <c r="I2070" s="18">
        <f t="shared" si="368"/>
        <v>2.9255558967667134E+20</v>
      </c>
      <c r="J2070" s="16">
        <v>1</v>
      </c>
      <c r="K2070" s="16">
        <v>11</v>
      </c>
      <c r="L2070" s="16">
        <v>5</v>
      </c>
      <c r="M2070" s="16">
        <v>10000</v>
      </c>
      <c r="N2070" s="16">
        <v>10000</v>
      </c>
      <c r="O2070" s="16">
        <v>30</v>
      </c>
      <c r="P2070" s="16" t="b">
        <v>1</v>
      </c>
      <c r="Q2070" s="16">
        <v>0</v>
      </c>
      <c r="R2070" s="16" t="b">
        <v>0</v>
      </c>
      <c r="S2070" s="16">
        <v>101.000000000008</v>
      </c>
      <c r="T2070" s="16" t="s">
        <v>59</v>
      </c>
      <c r="U2070" s="18">
        <v>2165</v>
      </c>
      <c r="V2070" s="16">
        <v>3729</v>
      </c>
      <c r="W2070" s="18">
        <v>1.07</v>
      </c>
    </row>
    <row r="2071" spans="1:23" s="15" customFormat="1" x14ac:dyDescent="0.3">
      <c r="A2071" s="19">
        <v>2069</v>
      </c>
      <c r="C2071" s="17" t="s">
        <v>148</v>
      </c>
      <c r="E2071" s="16">
        <f t="shared" si="369"/>
        <v>18990042863.759903</v>
      </c>
      <c r="F2071" s="16">
        <v>5</v>
      </c>
      <c r="G2071" s="22">
        <f t="shared" si="370"/>
        <v>3.7721032934537865E+29</v>
      </c>
      <c r="H2071" s="18">
        <f t="shared" si="367"/>
        <v>25139018.799346667</v>
      </c>
      <c r="I2071" s="18">
        <f t="shared" si="368"/>
        <v>2.9341705522553822E+20</v>
      </c>
      <c r="J2071" s="16">
        <v>1</v>
      </c>
      <c r="K2071" s="16">
        <v>11</v>
      </c>
      <c r="L2071" s="16">
        <v>5</v>
      </c>
      <c r="M2071" s="16">
        <v>10000</v>
      </c>
      <c r="N2071" s="16">
        <v>10000</v>
      </c>
      <c r="O2071" s="16">
        <v>30</v>
      </c>
      <c r="P2071" s="16" t="b">
        <v>1</v>
      </c>
      <c r="Q2071" s="16">
        <v>0</v>
      </c>
      <c r="R2071" s="16" t="b">
        <v>0</v>
      </c>
      <c r="S2071" s="16">
        <v>101.000000000008</v>
      </c>
      <c r="T2071" s="16" t="s">
        <v>59</v>
      </c>
      <c r="U2071" s="18">
        <v>2166</v>
      </c>
      <c r="V2071" s="16">
        <v>3731</v>
      </c>
      <c r="W2071" s="18">
        <v>1.07</v>
      </c>
    </row>
    <row r="2072" spans="1:23" s="15" customFormat="1" x14ac:dyDescent="0.3">
      <c r="A2072" s="19">
        <v>2070</v>
      </c>
      <c r="C2072" s="17" t="s">
        <v>148</v>
      </c>
      <c r="E2072" s="16">
        <f t="shared" si="369"/>
        <v>19018509326.963215</v>
      </c>
      <c r="F2072" s="16">
        <v>5</v>
      </c>
      <c r="G2072" s="22">
        <f t="shared" si="370"/>
        <v>3.7883969777552426E+29</v>
      </c>
      <c r="H2072" s="18">
        <f t="shared" si="367"/>
        <v>25164913.492187362</v>
      </c>
      <c r="I2072" s="18">
        <f t="shared" si="368"/>
        <v>2.9428063935759794E+20</v>
      </c>
      <c r="J2072" s="16">
        <v>1</v>
      </c>
      <c r="K2072" s="16">
        <v>11</v>
      </c>
      <c r="L2072" s="16">
        <v>5</v>
      </c>
      <c r="M2072" s="16">
        <v>10000</v>
      </c>
      <c r="N2072" s="16">
        <v>10000</v>
      </c>
      <c r="O2072" s="16">
        <v>30</v>
      </c>
      <c r="P2072" s="16" t="b">
        <v>1</v>
      </c>
      <c r="Q2072" s="16">
        <v>0</v>
      </c>
      <c r="R2072" s="16" t="b">
        <v>0</v>
      </c>
      <c r="S2072" s="16">
        <v>101.000000000008</v>
      </c>
      <c r="T2072" s="16" t="s">
        <v>59</v>
      </c>
      <c r="U2072" s="18">
        <v>2167</v>
      </c>
      <c r="V2072" s="16">
        <v>3733</v>
      </c>
      <c r="W2072" s="18">
        <v>1.07</v>
      </c>
    </row>
    <row r="2073" spans="1:23" s="15" customFormat="1" x14ac:dyDescent="0.3">
      <c r="A2073" s="19">
        <v>2071</v>
      </c>
      <c r="C2073" s="17" t="s">
        <v>148</v>
      </c>
      <c r="E2073" s="16">
        <f t="shared" si="369"/>
        <v>19047004682.464344</v>
      </c>
      <c r="F2073" s="16">
        <v>5</v>
      </c>
      <c r="G2073" s="22">
        <f t="shared" si="370"/>
        <v>3.8047531225159081E+29</v>
      </c>
      <c r="H2073" s="18">
        <f t="shared" si="367"/>
        <v>25190822.394713733</v>
      </c>
      <c r="I2073" s="18">
        <f t="shared" si="368"/>
        <v>2.9514634625579067E+20</v>
      </c>
      <c r="J2073" s="16">
        <v>1</v>
      </c>
      <c r="K2073" s="16">
        <v>11</v>
      </c>
      <c r="L2073" s="16">
        <v>5</v>
      </c>
      <c r="M2073" s="16">
        <v>10000</v>
      </c>
      <c r="N2073" s="16">
        <v>10000</v>
      </c>
      <c r="O2073" s="16">
        <v>30</v>
      </c>
      <c r="P2073" s="16" t="b">
        <v>1</v>
      </c>
      <c r="Q2073" s="16">
        <v>0</v>
      </c>
      <c r="R2073" s="16" t="b">
        <v>0</v>
      </c>
      <c r="S2073" s="16">
        <v>101.000000000008</v>
      </c>
      <c r="T2073" s="16" t="s">
        <v>59</v>
      </c>
      <c r="U2073" s="18">
        <v>2168</v>
      </c>
      <c r="V2073" s="16">
        <v>3735</v>
      </c>
      <c r="W2073" s="18">
        <v>1.07</v>
      </c>
    </row>
    <row r="2074" spans="1:23" s="15" customFormat="1" x14ac:dyDescent="0.3">
      <c r="A2074" s="19">
        <v>2072</v>
      </c>
      <c r="C2074" s="17" t="s">
        <v>148</v>
      </c>
      <c r="E2074" s="16">
        <f t="shared" si="369"/>
        <v>19075528945.615475</v>
      </c>
      <c r="F2074" s="16">
        <v>5</v>
      </c>
      <c r="G2074" s="22">
        <f t="shared" si="370"/>
        <v>3.8211719368394886E+29</v>
      </c>
      <c r="H2074" s="18">
        <f t="shared" si="367"/>
        <v>25216745.50788632</v>
      </c>
      <c r="I2074" s="18">
        <f t="shared" si="368"/>
        <v>2.9601418010928015E+20</v>
      </c>
      <c r="J2074" s="16">
        <v>1</v>
      </c>
      <c r="K2074" s="16">
        <v>11</v>
      </c>
      <c r="L2074" s="16">
        <v>5</v>
      </c>
      <c r="M2074" s="16">
        <v>10000</v>
      </c>
      <c r="N2074" s="16">
        <v>10000</v>
      </c>
      <c r="O2074" s="16">
        <v>30</v>
      </c>
      <c r="P2074" s="16" t="b">
        <v>1</v>
      </c>
      <c r="Q2074" s="16">
        <v>0</v>
      </c>
      <c r="R2074" s="16" t="b">
        <v>0</v>
      </c>
      <c r="S2074" s="16">
        <v>101.000000000008</v>
      </c>
      <c r="T2074" s="16" t="s">
        <v>59</v>
      </c>
      <c r="U2074" s="18">
        <v>2169</v>
      </c>
      <c r="V2074" s="16">
        <v>3737</v>
      </c>
      <c r="W2074" s="18">
        <v>1.07</v>
      </c>
    </row>
    <row r="2075" spans="1:23" s="15" customFormat="1" x14ac:dyDescent="0.3">
      <c r="A2075" s="19">
        <v>2073</v>
      </c>
      <c r="C2075" s="17" t="s">
        <v>148</v>
      </c>
      <c r="E2075" s="16">
        <f t="shared" si="369"/>
        <v>19104082131.769905</v>
      </c>
      <c r="F2075" s="16">
        <v>5</v>
      </c>
      <c r="G2075" s="22">
        <f t="shared" si="370"/>
        <v>3.8376536304283623E+29</v>
      </c>
      <c r="H2075" s="18">
        <f t="shared" ref="H2075:H2102" si="371">(A2075^2.14+50+50*A2075)*2</f>
        <v>25242682.832665835</v>
      </c>
      <c r="I2075" s="18">
        <f t="shared" si="368"/>
        <v>2.9688414511347984E+20</v>
      </c>
      <c r="J2075" s="16">
        <v>1</v>
      </c>
      <c r="K2075" s="16">
        <v>11</v>
      </c>
      <c r="L2075" s="16">
        <v>5</v>
      </c>
      <c r="M2075" s="16">
        <v>10000</v>
      </c>
      <c r="N2075" s="16">
        <v>10000</v>
      </c>
      <c r="O2075" s="16">
        <v>30</v>
      </c>
      <c r="P2075" s="16" t="b">
        <v>1</v>
      </c>
      <c r="Q2075" s="16">
        <v>0</v>
      </c>
      <c r="R2075" s="16" t="b">
        <v>0</v>
      </c>
      <c r="S2075" s="16">
        <v>101.000000000008</v>
      </c>
      <c r="T2075" s="16" t="s">
        <v>59</v>
      </c>
      <c r="U2075" s="18">
        <v>2170</v>
      </c>
      <c r="V2075" s="16">
        <v>3739</v>
      </c>
      <c r="W2075" s="18">
        <v>1.07</v>
      </c>
    </row>
    <row r="2076" spans="1:23" s="15" customFormat="1" x14ac:dyDescent="0.3">
      <c r="A2076" s="19">
        <v>2074</v>
      </c>
      <c r="C2076" s="17" t="s">
        <v>148</v>
      </c>
      <c r="E2076" s="16">
        <f t="shared" si="369"/>
        <v>19132664256.281403</v>
      </c>
      <c r="F2076" s="16">
        <v>5</v>
      </c>
      <c r="G2076" s="22">
        <f t="shared" si="370"/>
        <v>3.8541984135849895E+29</v>
      </c>
      <c r="H2076" s="18">
        <f t="shared" si="371"/>
        <v>25268634.370012332</v>
      </c>
      <c r="I2076" s="18">
        <f t="shared" ref="I2076:I2102" si="372">(A2076^6.082+A2076^4+1000*A2076+100)*2</f>
        <v>2.977562454700477E+20</v>
      </c>
      <c r="J2076" s="16">
        <v>1</v>
      </c>
      <c r="K2076" s="16">
        <v>11</v>
      </c>
      <c r="L2076" s="16">
        <v>5</v>
      </c>
      <c r="M2076" s="16">
        <v>10000</v>
      </c>
      <c r="N2076" s="16">
        <v>10000</v>
      </c>
      <c r="O2076" s="16">
        <v>30</v>
      </c>
      <c r="P2076" s="16" t="b">
        <v>1</v>
      </c>
      <c r="Q2076" s="16">
        <v>0</v>
      </c>
      <c r="R2076" s="16" t="b">
        <v>0</v>
      </c>
      <c r="S2076" s="16">
        <v>101.000000000008</v>
      </c>
      <c r="T2076" s="16" t="s">
        <v>59</v>
      </c>
      <c r="U2076" s="18">
        <v>2171</v>
      </c>
      <c r="V2076" s="16">
        <v>3741</v>
      </c>
      <c r="W2076" s="18">
        <v>1.07</v>
      </c>
    </row>
    <row r="2077" spans="1:23" s="15" customFormat="1" x14ac:dyDescent="0.3">
      <c r="A2077" s="19">
        <v>2075</v>
      </c>
      <c r="C2077" s="17" t="s">
        <v>148</v>
      </c>
      <c r="E2077" s="16">
        <f t="shared" si="369"/>
        <v>19161275334.504444</v>
      </c>
      <c r="F2077" s="16">
        <v>5</v>
      </c>
      <c r="G2077" s="22">
        <f t="shared" si="370"/>
        <v>3.8708064972130392E+29</v>
      </c>
      <c r="H2077" s="18">
        <f t="shared" si="371"/>
        <v>25294600.120885178</v>
      </c>
      <c r="I2077" s="18">
        <f t="shared" si="372"/>
        <v>2.9863048538688258E+20</v>
      </c>
      <c r="J2077" s="16">
        <v>1</v>
      </c>
      <c r="K2077" s="16">
        <v>11</v>
      </c>
      <c r="L2077" s="16">
        <v>5</v>
      </c>
      <c r="M2077" s="16">
        <v>10000</v>
      </c>
      <c r="N2077" s="16">
        <v>10000</v>
      </c>
      <c r="O2077" s="16">
        <v>30</v>
      </c>
      <c r="P2077" s="16" t="b">
        <v>1</v>
      </c>
      <c r="Q2077" s="16">
        <v>0</v>
      </c>
      <c r="R2077" s="16" t="b">
        <v>0</v>
      </c>
      <c r="S2077" s="16">
        <v>101.000000000008</v>
      </c>
      <c r="T2077" s="16" t="s">
        <v>59</v>
      </c>
      <c r="U2077" s="18">
        <v>2172</v>
      </c>
      <c r="V2077" s="16">
        <v>3743</v>
      </c>
      <c r="W2077" s="18">
        <v>1.07</v>
      </c>
    </row>
    <row r="2078" spans="1:23" s="15" customFormat="1" x14ac:dyDescent="0.3">
      <c r="A2078" s="19">
        <v>2076</v>
      </c>
      <c r="C2078" s="17" t="s">
        <v>148</v>
      </c>
      <c r="E2078" s="16">
        <f t="shared" si="369"/>
        <v>19189915381.794586</v>
      </c>
      <c r="F2078" s="16">
        <v>5</v>
      </c>
      <c r="G2078" s="22">
        <f t="shared" si="370"/>
        <v>3.8874780928192914E+29</v>
      </c>
      <c r="H2078" s="18">
        <f t="shared" si="371"/>
        <v>25320580.086243991</v>
      </c>
      <c r="I2078" s="18">
        <f t="shared" si="372"/>
        <v>2.9950686907815284E+20</v>
      </c>
      <c r="J2078" s="16">
        <v>1</v>
      </c>
      <c r="K2078" s="16">
        <v>11</v>
      </c>
      <c r="L2078" s="16">
        <v>5</v>
      </c>
      <c r="M2078" s="16">
        <v>10000</v>
      </c>
      <c r="N2078" s="16">
        <v>10000</v>
      </c>
      <c r="O2078" s="16">
        <v>30</v>
      </c>
      <c r="P2078" s="16" t="b">
        <v>1</v>
      </c>
      <c r="Q2078" s="16">
        <v>0</v>
      </c>
      <c r="R2078" s="16" t="b">
        <v>0</v>
      </c>
      <c r="S2078" s="16">
        <v>101.000000000008</v>
      </c>
      <c r="T2078" s="16" t="s">
        <v>59</v>
      </c>
      <c r="U2078" s="18">
        <v>2173</v>
      </c>
      <c r="V2078" s="16">
        <v>3745</v>
      </c>
      <c r="W2078" s="18">
        <v>1.07</v>
      </c>
    </row>
    <row r="2079" spans="1:23" s="15" customFormat="1" x14ac:dyDescent="0.3">
      <c r="A2079" s="19">
        <v>2077</v>
      </c>
      <c r="C2079" s="17" t="s">
        <v>148</v>
      </c>
      <c r="E2079" s="16">
        <f t="shared" ref="E2079:E2142" si="373">A2079^3.0999</f>
        <v>19218584413.507664</v>
      </c>
      <c r="F2079" s="16">
        <v>5</v>
      </c>
      <c r="G2079" s="22">
        <f t="shared" si="370"/>
        <v>3.904213412514605E+29</v>
      </c>
      <c r="H2079" s="18">
        <f t="shared" si="371"/>
        <v>25346574.267047275</v>
      </c>
      <c r="I2079" s="18">
        <f t="shared" si="372"/>
        <v>3.0038540076428244E+20</v>
      </c>
      <c r="J2079" s="16">
        <v>1</v>
      </c>
      <c r="K2079" s="16">
        <v>11</v>
      </c>
      <c r="L2079" s="16">
        <v>5</v>
      </c>
      <c r="M2079" s="16">
        <v>10000</v>
      </c>
      <c r="N2079" s="16">
        <v>10000</v>
      </c>
      <c r="O2079" s="16">
        <v>30</v>
      </c>
      <c r="P2079" s="16" t="b">
        <v>1</v>
      </c>
      <c r="Q2079" s="16">
        <v>0</v>
      </c>
      <c r="R2079" s="16" t="b">
        <v>0</v>
      </c>
      <c r="S2079" s="16">
        <v>101.000000000008</v>
      </c>
      <c r="T2079" s="16" t="s">
        <v>59</v>
      </c>
      <c r="U2079" s="18">
        <v>2174</v>
      </c>
      <c r="V2079" s="16">
        <v>3747</v>
      </c>
      <c r="W2079" s="18">
        <v>1.07</v>
      </c>
    </row>
    <row r="2080" spans="1:23" s="15" customFormat="1" x14ac:dyDescent="0.3">
      <c r="A2080" s="19">
        <v>2078</v>
      </c>
      <c r="C2080" s="17" t="s">
        <v>148</v>
      </c>
      <c r="E2080" s="16">
        <f t="shared" si="373"/>
        <v>19247282445.000729</v>
      </c>
      <c r="F2080" s="16">
        <v>5</v>
      </c>
      <c r="G2080" s="22">
        <f t="shared" si="370"/>
        <v>3.9210126690157764E+29</v>
      </c>
      <c r="H2080" s="18">
        <f t="shared" si="371"/>
        <v>25372582.664253812</v>
      </c>
      <c r="I2080" s="18">
        <f t="shared" si="372"/>
        <v>3.0126608467197506E+20</v>
      </c>
      <c r="J2080" s="16">
        <v>1</v>
      </c>
      <c r="K2080" s="16">
        <v>11</v>
      </c>
      <c r="L2080" s="16">
        <v>5</v>
      </c>
      <c r="M2080" s="16">
        <v>10000</v>
      </c>
      <c r="N2080" s="16">
        <v>10000</v>
      </c>
      <c r="O2080" s="16">
        <v>30</v>
      </c>
      <c r="P2080" s="16" t="b">
        <v>1</v>
      </c>
      <c r="Q2080" s="16">
        <v>0</v>
      </c>
      <c r="R2080" s="16" t="b">
        <v>0</v>
      </c>
      <c r="S2080" s="16">
        <v>101.000000000008</v>
      </c>
      <c r="T2080" s="16" t="s">
        <v>59</v>
      </c>
      <c r="U2080" s="18">
        <v>2175</v>
      </c>
      <c r="V2080" s="16">
        <v>3749</v>
      </c>
      <c r="W2080" s="18">
        <v>1.07</v>
      </c>
    </row>
    <row r="2081" spans="1:23" s="15" customFormat="1" x14ac:dyDescent="0.3">
      <c r="A2081" s="19">
        <v>2079</v>
      </c>
      <c r="C2081" s="17" t="s">
        <v>148</v>
      </c>
      <c r="E2081" s="16">
        <f t="shared" si="373"/>
        <v>19276009491.631115</v>
      </c>
      <c r="F2081" s="16">
        <v>5</v>
      </c>
      <c r="G2081" s="22">
        <f t="shared" si="370"/>
        <v>3.9378760756465621E+29</v>
      </c>
      <c r="H2081" s="18">
        <f t="shared" si="371"/>
        <v>25398605.27882139</v>
      </c>
      <c r="I2081" s="18">
        <f t="shared" si="372"/>
        <v>3.0214892503419807E+20</v>
      </c>
      <c r="J2081" s="16">
        <v>1</v>
      </c>
      <c r="K2081" s="16">
        <v>11</v>
      </c>
      <c r="L2081" s="16">
        <v>5</v>
      </c>
      <c r="M2081" s="16">
        <v>10000</v>
      </c>
      <c r="N2081" s="16">
        <v>10000</v>
      </c>
      <c r="O2081" s="16">
        <v>30</v>
      </c>
      <c r="P2081" s="16" t="b">
        <v>1</v>
      </c>
      <c r="Q2081" s="16">
        <v>0</v>
      </c>
      <c r="R2081" s="16" t="b">
        <v>0</v>
      </c>
      <c r="S2081" s="16">
        <v>101.000000000008</v>
      </c>
      <c r="T2081" s="16" t="s">
        <v>59</v>
      </c>
      <c r="U2081" s="18">
        <v>2176</v>
      </c>
      <c r="V2081" s="16">
        <v>3751</v>
      </c>
      <c r="W2081" s="18">
        <v>1.07</v>
      </c>
    </row>
    <row r="2082" spans="1:23" s="15" customFormat="1" x14ac:dyDescent="0.3">
      <c r="A2082" s="19">
        <v>2080</v>
      </c>
      <c r="C2082" s="17" t="s">
        <v>148</v>
      </c>
      <c r="E2082" s="16">
        <f t="shared" si="373"/>
        <v>19304765568.757214</v>
      </c>
      <c r="F2082" s="16">
        <v>5</v>
      </c>
      <c r="G2082" s="22">
        <f t="shared" si="370"/>
        <v>3.9548038463394336E+29</v>
      </c>
      <c r="H2082" s="18">
        <f t="shared" si="371"/>
        <v>25424642.111707818</v>
      </c>
      <c r="I2082" s="18">
        <f t="shared" si="372"/>
        <v>3.0303392609021349E+20</v>
      </c>
      <c r="J2082" s="16">
        <v>1</v>
      </c>
      <c r="K2082" s="16">
        <v>11</v>
      </c>
      <c r="L2082" s="16">
        <v>5</v>
      </c>
      <c r="M2082" s="16">
        <v>10000</v>
      </c>
      <c r="N2082" s="16">
        <v>10000</v>
      </c>
      <c r="O2082" s="16">
        <v>30</v>
      </c>
      <c r="P2082" s="16" t="b">
        <v>1</v>
      </c>
      <c r="Q2082" s="16">
        <v>0</v>
      </c>
      <c r="R2082" s="16" t="b">
        <v>0</v>
      </c>
      <c r="S2082" s="16">
        <v>101.000000000008</v>
      </c>
      <c r="T2082" s="16" t="s">
        <v>59</v>
      </c>
      <c r="U2082" s="18">
        <v>2177</v>
      </c>
      <c r="V2082" s="16">
        <v>3753</v>
      </c>
      <c r="W2082" s="18">
        <v>1.07</v>
      </c>
    </row>
    <row r="2083" spans="1:23" s="15" customFormat="1" x14ac:dyDescent="0.3">
      <c r="A2083" s="19">
        <v>2081</v>
      </c>
      <c r="C2083" s="17" t="s">
        <v>148</v>
      </c>
      <c r="E2083" s="16">
        <f t="shared" si="373"/>
        <v>19333550691.737968</v>
      </c>
      <c r="F2083" s="16">
        <v>5</v>
      </c>
      <c r="G2083" s="22">
        <f t="shared" si="370"/>
        <v>3.9717961956368845E+29</v>
      </c>
      <c r="H2083" s="18">
        <f t="shared" si="371"/>
        <v>25450693.163870204</v>
      </c>
      <c r="I2083" s="18">
        <f t="shared" si="372"/>
        <v>3.0392109208556333E+20</v>
      </c>
      <c r="J2083" s="16">
        <v>1</v>
      </c>
      <c r="K2083" s="16">
        <v>11</v>
      </c>
      <c r="L2083" s="16">
        <v>5</v>
      </c>
      <c r="M2083" s="16">
        <v>10000</v>
      </c>
      <c r="N2083" s="16">
        <v>10000</v>
      </c>
      <c r="O2083" s="16">
        <v>30</v>
      </c>
      <c r="P2083" s="16" t="b">
        <v>1</v>
      </c>
      <c r="Q2083" s="16">
        <v>0</v>
      </c>
      <c r="R2083" s="16" t="b">
        <v>0</v>
      </c>
      <c r="S2083" s="16">
        <v>101.000000000008</v>
      </c>
      <c r="T2083" s="16" t="s">
        <v>59</v>
      </c>
      <c r="U2083" s="18">
        <v>2178</v>
      </c>
      <c r="V2083" s="16">
        <v>3755</v>
      </c>
      <c r="W2083" s="18">
        <v>1.07</v>
      </c>
    </row>
    <row r="2084" spans="1:23" s="15" customFormat="1" x14ac:dyDescent="0.3">
      <c r="A2084" s="19">
        <v>2082</v>
      </c>
      <c r="C2084" s="17" t="s">
        <v>148</v>
      </c>
      <c r="E2084" s="16">
        <f t="shared" si="373"/>
        <v>19362364875.933247</v>
      </c>
      <c r="F2084" s="16">
        <v>5</v>
      </c>
      <c r="G2084" s="22">
        <f t="shared" si="370"/>
        <v>3.9888533386929096E+29</v>
      </c>
      <c r="H2084" s="18">
        <f t="shared" si="371"/>
        <v>25476758.436265614</v>
      </c>
      <c r="I2084" s="18">
        <f t="shared" si="372"/>
        <v>3.0481042727209265E+20</v>
      </c>
      <c r="J2084" s="16">
        <v>1</v>
      </c>
      <c r="K2084" s="16">
        <v>11</v>
      </c>
      <c r="L2084" s="16">
        <v>5</v>
      </c>
      <c r="M2084" s="16">
        <v>10000</v>
      </c>
      <c r="N2084" s="16">
        <v>10000</v>
      </c>
      <c r="O2084" s="16">
        <v>30</v>
      </c>
      <c r="P2084" s="16" t="b">
        <v>1</v>
      </c>
      <c r="Q2084" s="16">
        <v>0</v>
      </c>
      <c r="R2084" s="16" t="b">
        <v>0</v>
      </c>
      <c r="S2084" s="16">
        <v>101.000000000008</v>
      </c>
      <c r="T2084" s="16" t="s">
        <v>59</v>
      </c>
      <c r="U2084" s="18">
        <v>2179</v>
      </c>
      <c r="V2084" s="16">
        <v>3757</v>
      </c>
      <c r="W2084" s="18">
        <v>1.07</v>
      </c>
    </row>
    <row r="2085" spans="1:23" s="15" customFormat="1" x14ac:dyDescent="0.3">
      <c r="A2085" s="19">
        <v>2083</v>
      </c>
      <c r="C2085" s="17" t="s">
        <v>148</v>
      </c>
      <c r="E2085" s="16">
        <f t="shared" si="373"/>
        <v>19391208136.703529</v>
      </c>
      <c r="F2085" s="16">
        <v>5</v>
      </c>
      <c r="G2085" s="22">
        <f t="shared" si="370"/>
        <v>4.00597549127449E+29</v>
      </c>
      <c r="H2085" s="18">
        <f t="shared" si="371"/>
        <v>25502837.929850526</v>
      </c>
      <c r="I2085" s="18">
        <f t="shared" si="372"/>
        <v>3.0570193590794322E+20</v>
      </c>
      <c r="J2085" s="16">
        <v>1</v>
      </c>
      <c r="K2085" s="16">
        <v>11</v>
      </c>
      <c r="L2085" s="16">
        <v>5</v>
      </c>
      <c r="M2085" s="16">
        <v>10000</v>
      </c>
      <c r="N2085" s="16">
        <v>10000</v>
      </c>
      <c r="O2085" s="16">
        <v>30</v>
      </c>
      <c r="P2085" s="16" t="b">
        <v>1</v>
      </c>
      <c r="Q2085" s="16">
        <v>0</v>
      </c>
      <c r="R2085" s="16" t="b">
        <v>0</v>
      </c>
      <c r="S2085" s="16">
        <v>101.000000000008</v>
      </c>
      <c r="T2085" s="16" t="s">
        <v>59</v>
      </c>
      <c r="U2085" s="18">
        <v>2180</v>
      </c>
      <c r="V2085" s="16">
        <v>3759</v>
      </c>
      <c r="W2085" s="18">
        <v>1.07</v>
      </c>
    </row>
    <row r="2086" spans="1:23" s="15" customFormat="1" x14ac:dyDescent="0.3">
      <c r="A2086" s="19">
        <v>2084</v>
      </c>
      <c r="C2086" s="17" t="s">
        <v>148</v>
      </c>
      <c r="E2086" s="16">
        <f t="shared" si="373"/>
        <v>19420080489.41</v>
      </c>
      <c r="F2086" s="16">
        <v>5</v>
      </c>
      <c r="G2086" s="22">
        <f t="shared" si="370"/>
        <v>4.0231628697629076E+29</v>
      </c>
      <c r="H2086" s="18">
        <f t="shared" si="371"/>
        <v>25528931.645580865</v>
      </c>
      <c r="I2086" s="18">
        <f t="shared" si="372"/>
        <v>3.0659562225756806E+20</v>
      </c>
      <c r="J2086" s="16">
        <v>1</v>
      </c>
      <c r="K2086" s="16">
        <v>11</v>
      </c>
      <c r="L2086" s="16">
        <v>5</v>
      </c>
      <c r="M2086" s="16">
        <v>10000</v>
      </c>
      <c r="N2086" s="16">
        <v>10000</v>
      </c>
      <c r="O2086" s="16">
        <v>30</v>
      </c>
      <c r="P2086" s="16" t="b">
        <v>1</v>
      </c>
      <c r="Q2086" s="16">
        <v>0</v>
      </c>
      <c r="R2086" s="16" t="b">
        <v>0</v>
      </c>
      <c r="S2086" s="16">
        <v>101.000000000008</v>
      </c>
      <c r="T2086" s="16" t="s">
        <v>59</v>
      </c>
      <c r="U2086" s="18">
        <v>2181</v>
      </c>
      <c r="V2086" s="16">
        <v>3761</v>
      </c>
      <c r="W2086" s="18">
        <v>1.07</v>
      </c>
    </row>
    <row r="2087" spans="1:23" s="15" customFormat="1" x14ac:dyDescent="0.3">
      <c r="A2087" s="19">
        <v>2085</v>
      </c>
      <c r="C2087" s="17" t="s">
        <v>148</v>
      </c>
      <c r="E2087" s="16">
        <f t="shared" si="373"/>
        <v>19448981949.414661</v>
      </c>
      <c r="F2087" s="16">
        <v>5</v>
      </c>
      <c r="G2087" s="22">
        <f t="shared" si="370"/>
        <v>4.0404156911552312E+29</v>
      </c>
      <c r="H2087" s="18">
        <f t="shared" si="371"/>
        <v>25555039.584412351</v>
      </c>
      <c r="I2087" s="18">
        <f t="shared" si="372"/>
        <v>3.0749149059172958E+20</v>
      </c>
      <c r="J2087" s="16">
        <v>1</v>
      </c>
      <c r="K2087" s="16">
        <v>11</v>
      </c>
      <c r="L2087" s="16">
        <v>5</v>
      </c>
      <c r="M2087" s="16">
        <v>10000</v>
      </c>
      <c r="N2087" s="16">
        <v>10000</v>
      </c>
      <c r="O2087" s="16">
        <v>30</v>
      </c>
      <c r="P2087" s="16" t="b">
        <v>1</v>
      </c>
      <c r="Q2087" s="16">
        <v>0</v>
      </c>
      <c r="R2087" s="16" t="b">
        <v>0</v>
      </c>
      <c r="S2087" s="16">
        <v>101.000000000008</v>
      </c>
      <c r="T2087" s="16" t="s">
        <v>59</v>
      </c>
      <c r="U2087" s="18">
        <v>2182</v>
      </c>
      <c r="V2087" s="16">
        <v>3763</v>
      </c>
      <c r="W2087" s="18">
        <v>1.07</v>
      </c>
    </row>
    <row r="2088" spans="1:23" s="15" customFormat="1" x14ac:dyDescent="0.3">
      <c r="A2088" s="19">
        <v>2086</v>
      </c>
      <c r="C2088" s="17" t="s">
        <v>148</v>
      </c>
      <c r="E2088" s="16">
        <f t="shared" si="373"/>
        <v>19477912532.080223</v>
      </c>
      <c r="F2088" s="16">
        <v>5</v>
      </c>
      <c r="G2088" s="22">
        <f t="shared" si="370"/>
        <v>4.0577341730660359E+29</v>
      </c>
      <c r="H2088" s="18">
        <f t="shared" si="371"/>
        <v>25581161.74730026</v>
      </c>
      <c r="I2088" s="18">
        <f t="shared" si="372"/>
        <v>3.0838954518751819E+20</v>
      </c>
      <c r="J2088" s="16">
        <v>1</v>
      </c>
      <c r="K2088" s="16">
        <v>11</v>
      </c>
      <c r="L2088" s="16">
        <v>5</v>
      </c>
      <c r="M2088" s="16">
        <v>10000</v>
      </c>
      <c r="N2088" s="16">
        <v>10000</v>
      </c>
      <c r="O2088" s="16">
        <v>30</v>
      </c>
      <c r="P2088" s="16" t="b">
        <v>1</v>
      </c>
      <c r="Q2088" s="16">
        <v>0</v>
      </c>
      <c r="R2088" s="16" t="b">
        <v>0</v>
      </c>
      <c r="S2088" s="16">
        <v>101.000000000008</v>
      </c>
      <c r="T2088" s="16" t="s">
        <v>59</v>
      </c>
      <c r="U2088" s="18">
        <v>2183</v>
      </c>
      <c r="V2088" s="16">
        <v>3765</v>
      </c>
      <c r="W2088" s="18">
        <v>1.07</v>
      </c>
    </row>
    <row r="2089" spans="1:23" s="15" customFormat="1" x14ac:dyDescent="0.3">
      <c r="A2089" s="19">
        <v>2087</v>
      </c>
      <c r="C2089" s="17" t="s">
        <v>148</v>
      </c>
      <c r="E2089" s="16">
        <f t="shared" si="373"/>
        <v>19506872252.770054</v>
      </c>
      <c r="F2089" s="16">
        <v>5</v>
      </c>
      <c r="G2089" s="22">
        <f t="shared" si="370"/>
        <v>4.0751185337284416E+29</v>
      </c>
      <c r="H2089" s="18">
        <f t="shared" si="371"/>
        <v>25607298.135199595</v>
      </c>
      <c r="I2089" s="18">
        <f t="shared" si="372"/>
        <v>3.0928979032834376E+20</v>
      </c>
      <c r="J2089" s="16">
        <v>1</v>
      </c>
      <c r="K2089" s="16">
        <v>11</v>
      </c>
      <c r="L2089" s="16">
        <v>5</v>
      </c>
      <c r="M2089" s="16">
        <v>10000</v>
      </c>
      <c r="N2089" s="16">
        <v>10000</v>
      </c>
      <c r="O2089" s="16">
        <v>30</v>
      </c>
      <c r="P2089" s="16" t="b">
        <v>1</v>
      </c>
      <c r="Q2089" s="16">
        <v>0</v>
      </c>
      <c r="R2089" s="16" t="b">
        <v>0</v>
      </c>
      <c r="S2089" s="16">
        <v>101.000000000008</v>
      </c>
      <c r="T2089" s="16" t="s">
        <v>59</v>
      </c>
      <c r="U2089" s="18">
        <v>2184</v>
      </c>
      <c r="V2089" s="16">
        <v>3767</v>
      </c>
      <c r="W2089" s="18">
        <v>1.07</v>
      </c>
    </row>
    <row r="2090" spans="1:23" s="15" customFormat="1" x14ac:dyDescent="0.3">
      <c r="A2090" s="19">
        <v>2088</v>
      </c>
      <c r="C2090" s="17" t="s">
        <v>148</v>
      </c>
      <c r="E2090" s="16">
        <f t="shared" si="373"/>
        <v>19535861126.848434</v>
      </c>
      <c r="F2090" s="16">
        <v>5</v>
      </c>
      <c r="G2090" s="22">
        <f t="shared" si="370"/>
        <v>4.0925689919959551E+29</v>
      </c>
      <c r="H2090" s="18">
        <f t="shared" si="371"/>
        <v>25633448.74906477</v>
      </c>
      <c r="I2090" s="18">
        <f t="shared" si="372"/>
        <v>3.1019223030395267E+20</v>
      </c>
      <c r="J2090" s="16">
        <v>1</v>
      </c>
      <c r="K2090" s="16">
        <v>11</v>
      </c>
      <c r="L2090" s="16">
        <v>5</v>
      </c>
      <c r="M2090" s="16">
        <v>10000</v>
      </c>
      <c r="N2090" s="16">
        <v>10000</v>
      </c>
      <c r="O2090" s="16">
        <v>30</v>
      </c>
      <c r="P2090" s="16" t="b">
        <v>1</v>
      </c>
      <c r="Q2090" s="16">
        <v>0</v>
      </c>
      <c r="R2090" s="16" t="b">
        <v>0</v>
      </c>
      <c r="S2090" s="16">
        <v>101.000000000008</v>
      </c>
      <c r="T2090" s="16" t="s">
        <v>59</v>
      </c>
      <c r="U2090" s="18">
        <v>2185</v>
      </c>
      <c r="V2090" s="16">
        <v>3769</v>
      </c>
      <c r="W2090" s="18">
        <v>1.07</v>
      </c>
    </row>
    <row r="2091" spans="1:23" s="15" customFormat="1" x14ac:dyDescent="0.3">
      <c r="A2091" s="19">
        <v>2089</v>
      </c>
      <c r="C2091" s="17" t="s">
        <v>148</v>
      </c>
      <c r="E2091" s="16">
        <f t="shared" si="373"/>
        <v>19564879169.680252</v>
      </c>
      <c r="F2091" s="16">
        <v>5</v>
      </c>
      <c r="G2091" s="22">
        <f t="shared" si="370"/>
        <v>4.1100857673436778E+29</v>
      </c>
      <c r="H2091" s="18">
        <f t="shared" si="371"/>
        <v>25659613.589849945</v>
      </c>
      <c r="I2091" s="18">
        <f t="shared" si="372"/>
        <v>3.1109686941043425E+20</v>
      </c>
      <c r="J2091" s="16">
        <v>1</v>
      </c>
      <c r="K2091" s="16">
        <v>11</v>
      </c>
      <c r="L2091" s="16">
        <v>5</v>
      </c>
      <c r="M2091" s="16">
        <v>10000</v>
      </c>
      <c r="N2091" s="16">
        <v>10000</v>
      </c>
      <c r="O2091" s="16">
        <v>30</v>
      </c>
      <c r="P2091" s="16" t="b">
        <v>1</v>
      </c>
      <c r="Q2091" s="16">
        <v>0</v>
      </c>
      <c r="R2091" s="16" t="b">
        <v>0</v>
      </c>
      <c r="S2091" s="16">
        <v>101.000000000008</v>
      </c>
      <c r="T2091" s="16" t="s">
        <v>59</v>
      </c>
      <c r="U2091" s="18">
        <v>2186</v>
      </c>
      <c r="V2091" s="16">
        <v>3771</v>
      </c>
      <c r="W2091" s="18">
        <v>1.07</v>
      </c>
    </row>
    <row r="2092" spans="1:23" s="15" customFormat="1" x14ac:dyDescent="0.3">
      <c r="A2092" s="19">
        <v>2090</v>
      </c>
      <c r="C2092" s="17" t="s">
        <v>148</v>
      </c>
      <c r="E2092" s="16">
        <f t="shared" si="373"/>
        <v>19593926396.631138</v>
      </c>
      <c r="F2092" s="16">
        <v>5</v>
      </c>
      <c r="G2092" s="22">
        <f t="shared" si="370"/>
        <v>4.1276690798698117E+29</v>
      </c>
      <c r="H2092" s="18">
        <f t="shared" si="371"/>
        <v>25685792.658508804</v>
      </c>
      <c r="I2092" s="18">
        <f t="shared" si="372"/>
        <v>3.120037119502201E+20</v>
      </c>
      <c r="J2092" s="16">
        <v>1</v>
      </c>
      <c r="K2092" s="16">
        <v>11</v>
      </c>
      <c r="L2092" s="16">
        <v>5</v>
      </c>
      <c r="M2092" s="16">
        <v>10000</v>
      </c>
      <c r="N2092" s="16">
        <v>10000</v>
      </c>
      <c r="O2092" s="16">
        <v>30</v>
      </c>
      <c r="P2092" s="16" t="b">
        <v>1</v>
      </c>
      <c r="Q2092" s="16">
        <v>0</v>
      </c>
      <c r="R2092" s="16" t="b">
        <v>0</v>
      </c>
      <c r="S2092" s="16">
        <v>101.000000000008</v>
      </c>
      <c r="T2092" s="16" t="s">
        <v>59</v>
      </c>
      <c r="U2092" s="18">
        <v>2187</v>
      </c>
      <c r="V2092" s="16">
        <v>3773</v>
      </c>
      <c r="W2092" s="18">
        <v>1.07</v>
      </c>
    </row>
    <row r="2093" spans="1:23" s="15" customFormat="1" x14ac:dyDescent="0.3">
      <c r="A2093" s="19">
        <v>2091</v>
      </c>
      <c r="C2093" s="17" t="s">
        <v>148</v>
      </c>
      <c r="E2093" s="16">
        <f t="shared" si="373"/>
        <v>19623002823.067471</v>
      </c>
      <c r="F2093" s="16">
        <v>5</v>
      </c>
      <c r="G2093" s="22">
        <f t="shared" si="370"/>
        <v>4.1453191502972811E+29</v>
      </c>
      <c r="H2093" s="18">
        <f t="shared" si="371"/>
        <v>25711985.955994628</v>
      </c>
      <c r="I2093" s="18">
        <f t="shared" si="372"/>
        <v>3.1291276223209105E+20</v>
      </c>
      <c r="J2093" s="16">
        <v>1</v>
      </c>
      <c r="K2093" s="16">
        <v>11</v>
      </c>
      <c r="L2093" s="16">
        <v>5</v>
      </c>
      <c r="M2093" s="16">
        <v>10000</v>
      </c>
      <c r="N2093" s="16">
        <v>10000</v>
      </c>
      <c r="O2093" s="16">
        <v>30</v>
      </c>
      <c r="P2093" s="16" t="b">
        <v>1</v>
      </c>
      <c r="Q2093" s="16">
        <v>0</v>
      </c>
      <c r="R2093" s="16" t="b">
        <v>0</v>
      </c>
      <c r="S2093" s="16">
        <v>101.000000000008</v>
      </c>
      <c r="T2093" s="16" t="s">
        <v>59</v>
      </c>
      <c r="U2093" s="18">
        <v>2188</v>
      </c>
      <c r="V2093" s="16">
        <v>3775</v>
      </c>
      <c r="W2093" s="18">
        <v>1.07</v>
      </c>
    </row>
    <row r="2094" spans="1:23" s="15" customFormat="1" x14ac:dyDescent="0.3">
      <c r="A2094" s="19">
        <v>2092</v>
      </c>
      <c r="C2094" s="17" t="s">
        <v>148</v>
      </c>
      <c r="E2094" s="16">
        <f t="shared" si="373"/>
        <v>19652108464.356377</v>
      </c>
      <c r="F2094" s="16">
        <v>5</v>
      </c>
      <c r="G2094" s="22">
        <f t="shared" si="370"/>
        <v>4.1630361999750049E+29</v>
      </c>
      <c r="H2094" s="18">
        <f t="shared" si="371"/>
        <v>25738193.48326043</v>
      </c>
      <c r="I2094" s="18">
        <f t="shared" si="372"/>
        <v>3.1382402457119352E+20</v>
      </c>
      <c r="J2094" s="16">
        <v>1</v>
      </c>
      <c r="K2094" s="16">
        <v>11</v>
      </c>
      <c r="L2094" s="16">
        <v>5</v>
      </c>
      <c r="M2094" s="16">
        <v>10000</v>
      </c>
      <c r="N2094" s="16">
        <v>10000</v>
      </c>
      <c r="O2094" s="16">
        <v>30</v>
      </c>
      <c r="P2094" s="16" t="b">
        <v>1</v>
      </c>
      <c r="Q2094" s="16">
        <v>0</v>
      </c>
      <c r="R2094" s="16" t="b">
        <v>0</v>
      </c>
      <c r="S2094" s="16">
        <v>101.000000000008</v>
      </c>
      <c r="T2094" s="16" t="s">
        <v>59</v>
      </c>
      <c r="U2094" s="18">
        <v>2189</v>
      </c>
      <c r="V2094" s="16">
        <v>3777</v>
      </c>
      <c r="W2094" s="18">
        <v>1.07</v>
      </c>
    </row>
    <row r="2095" spans="1:23" s="15" customFormat="1" x14ac:dyDescent="0.3">
      <c r="A2095" s="19">
        <v>2093</v>
      </c>
      <c r="C2095" s="17" t="s">
        <v>148</v>
      </c>
      <c r="E2095" s="16">
        <f t="shared" si="373"/>
        <v>19681243335.865784</v>
      </c>
      <c r="F2095" s="16">
        <v>5</v>
      </c>
      <c r="G2095" s="22">
        <f t="shared" si="370"/>
        <v>4.1808204508796485E+29</v>
      </c>
      <c r="H2095" s="18">
        <f t="shared" si="371"/>
        <v>25764415.241258737</v>
      </c>
      <c r="I2095" s="18">
        <f t="shared" si="372"/>
        <v>3.1473750328903375E+20</v>
      </c>
      <c r="J2095" s="16">
        <v>1</v>
      </c>
      <c r="K2095" s="16">
        <v>11</v>
      </c>
      <c r="L2095" s="16">
        <v>5</v>
      </c>
      <c r="M2095" s="16">
        <v>10000</v>
      </c>
      <c r="N2095" s="16">
        <v>10000</v>
      </c>
      <c r="O2095" s="16">
        <v>30</v>
      </c>
      <c r="P2095" s="16" t="b">
        <v>1</v>
      </c>
      <c r="Q2095" s="16">
        <v>0</v>
      </c>
      <c r="R2095" s="16" t="b">
        <v>0</v>
      </c>
      <c r="S2095" s="16">
        <v>101.000000000008</v>
      </c>
      <c r="T2095" s="16" t="s">
        <v>59</v>
      </c>
      <c r="U2095" s="18">
        <v>2190</v>
      </c>
      <c r="V2095" s="16">
        <v>3779</v>
      </c>
      <c r="W2095" s="18">
        <v>1.07</v>
      </c>
    </row>
    <row r="2096" spans="1:23" s="15" customFormat="1" x14ac:dyDescent="0.3">
      <c r="A2096" s="19">
        <v>2094</v>
      </c>
      <c r="C2096" s="17" t="s">
        <v>148</v>
      </c>
      <c r="E2096" s="16">
        <f t="shared" si="373"/>
        <v>19710407452.964237</v>
      </c>
      <c r="F2096" s="16">
        <v>5</v>
      </c>
      <c r="G2096" s="22">
        <f t="shared" si="370"/>
        <v>4.1986721256166633E+29</v>
      </c>
      <c r="H2096" s="18">
        <f t="shared" si="371"/>
        <v>25790651.230941668</v>
      </c>
      <c r="I2096" s="18">
        <f t="shared" si="372"/>
        <v>3.1565320271349396E+20</v>
      </c>
      <c r="J2096" s="16">
        <v>1</v>
      </c>
      <c r="K2096" s="16">
        <v>11</v>
      </c>
      <c r="L2096" s="16">
        <v>5</v>
      </c>
      <c r="M2096" s="16">
        <v>10000</v>
      </c>
      <c r="N2096" s="16">
        <v>10000</v>
      </c>
      <c r="O2096" s="16">
        <v>30</v>
      </c>
      <c r="P2096" s="16" t="b">
        <v>1</v>
      </c>
      <c r="Q2096" s="16">
        <v>0</v>
      </c>
      <c r="R2096" s="16" t="b">
        <v>0</v>
      </c>
      <c r="S2096" s="16">
        <v>101.000000000008</v>
      </c>
      <c r="T2096" s="16" t="s">
        <v>59</v>
      </c>
      <c r="U2096" s="18">
        <v>2191</v>
      </c>
      <c r="V2096" s="16">
        <v>3781</v>
      </c>
      <c r="W2096" s="18">
        <v>1.07</v>
      </c>
    </row>
    <row r="2097" spans="1:23" s="15" customFormat="1" x14ac:dyDescent="0.3">
      <c r="A2097" s="19">
        <v>2095</v>
      </c>
      <c r="C2097" s="17" t="s">
        <v>148</v>
      </c>
      <c r="E2097" s="16">
        <f t="shared" si="373"/>
        <v>19739600831.020996</v>
      </c>
      <c r="F2097" s="16">
        <v>5</v>
      </c>
      <c r="G2097" s="22">
        <f t="shared" si="370"/>
        <v>4.2165914474222181E+29</v>
      </c>
      <c r="H2097" s="18">
        <f t="shared" si="371"/>
        <v>25816901.453260981</v>
      </c>
      <c r="I2097" s="18">
        <f t="shared" si="372"/>
        <v>3.1657112717882642E+20</v>
      </c>
      <c r="J2097" s="16">
        <v>1</v>
      </c>
      <c r="K2097" s="16">
        <v>11</v>
      </c>
      <c r="L2097" s="16">
        <v>5</v>
      </c>
      <c r="M2097" s="16">
        <v>10000</v>
      </c>
      <c r="N2097" s="16">
        <v>10000</v>
      </c>
      <c r="O2097" s="16">
        <v>30</v>
      </c>
      <c r="P2097" s="16" t="b">
        <v>1</v>
      </c>
      <c r="Q2097" s="16">
        <v>0</v>
      </c>
      <c r="R2097" s="16" t="b">
        <v>0</v>
      </c>
      <c r="S2097" s="16">
        <v>101.000000000008</v>
      </c>
      <c r="T2097" s="16" t="s">
        <v>59</v>
      </c>
      <c r="U2097" s="18">
        <v>2192</v>
      </c>
      <c r="V2097" s="16">
        <v>3783</v>
      </c>
      <c r="W2097" s="18">
        <v>1.07</v>
      </c>
    </row>
    <row r="2098" spans="1:23" s="15" customFormat="1" x14ac:dyDescent="0.3">
      <c r="A2098" s="19">
        <v>2096</v>
      </c>
      <c r="C2098" s="17" t="s">
        <v>148</v>
      </c>
      <c r="E2098" s="16">
        <f t="shared" si="373"/>
        <v>19768823485.406147</v>
      </c>
      <c r="F2098" s="16">
        <v>5</v>
      </c>
      <c r="G2098" s="22">
        <f t="shared" si="370"/>
        <v>4.2345786401644258E+29</v>
      </c>
      <c r="H2098" s="18">
        <f t="shared" si="371"/>
        <v>25843165.909168031</v>
      </c>
      <c r="I2098" s="18">
        <f t="shared" si="372"/>
        <v>3.1749128102567661E+20</v>
      </c>
      <c r="J2098" s="16">
        <v>1</v>
      </c>
      <c r="K2098" s="16">
        <v>11</v>
      </c>
      <c r="L2098" s="16">
        <v>5</v>
      </c>
      <c r="M2098" s="16">
        <v>10000</v>
      </c>
      <c r="N2098" s="16">
        <v>10000</v>
      </c>
      <c r="O2098" s="16">
        <v>30</v>
      </c>
      <c r="P2098" s="16" t="b">
        <v>1</v>
      </c>
      <c r="Q2098" s="16">
        <v>0</v>
      </c>
      <c r="R2098" s="16" t="b">
        <v>0</v>
      </c>
      <c r="S2098" s="16">
        <v>101.000000000008</v>
      </c>
      <c r="T2098" s="16" t="s">
        <v>59</v>
      </c>
      <c r="U2098" s="18">
        <v>2193</v>
      </c>
      <c r="V2098" s="16">
        <v>3785</v>
      </c>
      <c r="W2098" s="18">
        <v>1.07</v>
      </c>
    </row>
    <row r="2099" spans="1:23" s="15" customFormat="1" x14ac:dyDescent="0.3">
      <c r="A2099" s="19">
        <v>2097</v>
      </c>
      <c r="C2099" s="17" t="s">
        <v>148</v>
      </c>
      <c r="E2099" s="16">
        <f t="shared" si="373"/>
        <v>19798075431.490498</v>
      </c>
      <c r="F2099" s="16">
        <v>5</v>
      </c>
      <c r="G2099" s="22">
        <f t="shared" si="370"/>
        <v>4.2526339283449245E+29</v>
      </c>
      <c r="H2099" s="18">
        <f t="shared" si="371"/>
        <v>25869444.599613756</v>
      </c>
      <c r="I2099" s="18">
        <f t="shared" si="372"/>
        <v>3.1841366860107042E+20</v>
      </c>
      <c r="J2099" s="16">
        <v>1</v>
      </c>
      <c r="K2099" s="16">
        <v>11</v>
      </c>
      <c r="L2099" s="16">
        <v>5</v>
      </c>
      <c r="M2099" s="16">
        <v>10000</v>
      </c>
      <c r="N2099" s="16">
        <v>10000</v>
      </c>
      <c r="O2099" s="16">
        <v>30</v>
      </c>
      <c r="P2099" s="16" t="b">
        <v>1</v>
      </c>
      <c r="Q2099" s="16">
        <v>0</v>
      </c>
      <c r="R2099" s="16" t="b">
        <v>0</v>
      </c>
      <c r="S2099" s="16">
        <v>101.000000000008</v>
      </c>
      <c r="T2099" s="16" t="s">
        <v>59</v>
      </c>
      <c r="U2099" s="18">
        <v>2194</v>
      </c>
      <c r="V2099" s="16">
        <v>3787</v>
      </c>
      <c r="W2099" s="18">
        <v>1.07</v>
      </c>
    </row>
    <row r="2100" spans="1:23" s="15" customFormat="1" x14ac:dyDescent="0.3">
      <c r="A2100" s="19">
        <v>2098</v>
      </c>
      <c r="C2100" s="17" t="s">
        <v>148</v>
      </c>
      <c r="E2100" s="16">
        <f t="shared" si="373"/>
        <v>19827356684.645599</v>
      </c>
      <c r="F2100" s="16">
        <v>5</v>
      </c>
      <c r="G2100" s="22">
        <f t="shared" si="370"/>
        <v>4.2707575371002237E+29</v>
      </c>
      <c r="H2100" s="18">
        <f t="shared" si="371"/>
        <v>25895737.525548819</v>
      </c>
      <c r="I2100" s="18">
        <f t="shared" si="372"/>
        <v>3.1933829425843975E+20</v>
      </c>
      <c r="J2100" s="16">
        <v>1</v>
      </c>
      <c r="K2100" s="16">
        <v>11</v>
      </c>
      <c r="L2100" s="16">
        <v>5</v>
      </c>
      <c r="M2100" s="16">
        <v>10000</v>
      </c>
      <c r="N2100" s="16">
        <v>10000</v>
      </c>
      <c r="O2100" s="16">
        <v>30</v>
      </c>
      <c r="P2100" s="16" t="b">
        <v>1</v>
      </c>
      <c r="Q2100" s="16">
        <v>0</v>
      </c>
      <c r="R2100" s="16" t="b">
        <v>0</v>
      </c>
      <c r="S2100" s="16">
        <v>101.000000000008</v>
      </c>
      <c r="T2100" s="16" t="s">
        <v>59</v>
      </c>
      <c r="U2100" s="18">
        <v>2195</v>
      </c>
      <c r="V2100" s="16">
        <v>3789</v>
      </c>
      <c r="W2100" s="18">
        <v>1.07</v>
      </c>
    </row>
    <row r="2101" spans="1:23" s="15" customFormat="1" x14ac:dyDescent="0.3">
      <c r="A2101" s="19">
        <v>2099</v>
      </c>
      <c r="C2101" s="17" t="s">
        <v>148</v>
      </c>
      <c r="E2101" s="16">
        <f t="shared" si="373"/>
        <v>19856667260.243652</v>
      </c>
      <c r="F2101" s="16">
        <v>5</v>
      </c>
      <c r="G2101" s="22">
        <f t="shared" si="370"/>
        <v>4.2889496922035387E+29</v>
      </c>
      <c r="H2101" s="18">
        <f t="shared" si="371"/>
        <v>25922044.687923476</v>
      </c>
      <c r="I2101" s="18">
        <f t="shared" si="372"/>
        <v>3.2026516235761392E+20</v>
      </c>
      <c r="J2101" s="16">
        <v>1</v>
      </c>
      <c r="K2101" s="16">
        <v>11</v>
      </c>
      <c r="L2101" s="16">
        <v>5</v>
      </c>
      <c r="M2101" s="16">
        <v>10000</v>
      </c>
      <c r="N2101" s="16">
        <v>10000</v>
      </c>
      <c r="O2101" s="16">
        <v>30</v>
      </c>
      <c r="P2101" s="16" t="b">
        <v>1</v>
      </c>
      <c r="Q2101" s="16">
        <v>0</v>
      </c>
      <c r="R2101" s="16" t="b">
        <v>0</v>
      </c>
      <c r="S2101" s="16">
        <v>101.000000000008</v>
      </c>
      <c r="T2101" s="16" t="s">
        <v>59</v>
      </c>
      <c r="U2101" s="18">
        <v>2196</v>
      </c>
      <c r="V2101" s="16">
        <v>3791</v>
      </c>
      <c r="W2101" s="18">
        <v>1.07</v>
      </c>
    </row>
    <row r="2102" spans="1:23" s="15" customFormat="1" x14ac:dyDescent="0.3">
      <c r="A2102" s="19">
        <v>2100</v>
      </c>
      <c r="C2102" s="17" t="s">
        <v>148</v>
      </c>
      <c r="E2102" s="16">
        <f t="shared" si="373"/>
        <v>19886007173.6576</v>
      </c>
      <c r="F2102" s="16">
        <v>5</v>
      </c>
      <c r="G2102" s="22">
        <f t="shared" si="370"/>
        <v>4.3072106200657747E+29</v>
      </c>
      <c r="H2102" s="18">
        <f t="shared" si="371"/>
        <v>25948366.087687377</v>
      </c>
      <c r="I2102" s="18">
        <f t="shared" si="372"/>
        <v>3.21194277264832E+20</v>
      </c>
      <c r="J2102" s="16">
        <v>1</v>
      </c>
      <c r="K2102" s="16">
        <v>11</v>
      </c>
      <c r="L2102" s="16">
        <v>5</v>
      </c>
      <c r="M2102" s="16">
        <v>10000</v>
      </c>
      <c r="N2102" s="16">
        <v>10000</v>
      </c>
      <c r="O2102" s="16">
        <v>30</v>
      </c>
      <c r="P2102" s="16" t="b">
        <v>1</v>
      </c>
      <c r="Q2102" s="16">
        <v>0</v>
      </c>
      <c r="R2102" s="16" t="b">
        <v>0</v>
      </c>
      <c r="S2102" s="16">
        <v>101.000000000008</v>
      </c>
      <c r="T2102" s="16" t="s">
        <v>59</v>
      </c>
      <c r="U2102" s="18">
        <v>2197</v>
      </c>
      <c r="V2102" s="16">
        <v>3793</v>
      </c>
      <c r="W2102" s="18">
        <v>1.07</v>
      </c>
    </row>
    <row r="2103" spans="1:23" s="5" customFormat="1" x14ac:dyDescent="0.3">
      <c r="A2103" s="20">
        <v>2101</v>
      </c>
      <c r="C2103" s="11" t="s">
        <v>151</v>
      </c>
      <c r="E2103" s="10">
        <f t="shared" si="373"/>
        <v>19915376440.261307</v>
      </c>
      <c r="F2103" s="10">
        <v>5</v>
      </c>
      <c r="G2103" s="22">
        <f>A2103^8.925+A2103^4+100*A2103+100</f>
        <v>4.4942012658303069E+29</v>
      </c>
      <c r="H2103" s="22">
        <f t="shared" ref="H2103:H2166" si="374">(A2103^2.14+50+50*A2103)*2</f>
        <v>25974701.725789983</v>
      </c>
      <c r="I2103" s="22">
        <f t="shared" ref="I2103:I2166" si="375">(A2103^6.082+A2103^4+1000*A2103+100)*2</f>
        <v>3.2212564335275219E+20</v>
      </c>
      <c r="J2103" s="10">
        <v>1</v>
      </c>
      <c r="K2103" s="10">
        <v>11</v>
      </c>
      <c r="L2103" s="10">
        <v>5</v>
      </c>
      <c r="M2103" s="10">
        <v>10000</v>
      </c>
      <c r="N2103" s="10">
        <v>10000</v>
      </c>
      <c r="O2103" s="10">
        <v>30</v>
      </c>
      <c r="P2103" s="10" t="b">
        <v>1</v>
      </c>
      <c r="Q2103" s="10">
        <v>0</v>
      </c>
      <c r="R2103" s="10" t="b">
        <v>0</v>
      </c>
      <c r="S2103" s="10">
        <v>101.000000000008</v>
      </c>
      <c r="T2103" s="10" t="s">
        <v>59</v>
      </c>
      <c r="U2103" s="22">
        <v>2198</v>
      </c>
      <c r="V2103" s="10">
        <v>3795</v>
      </c>
      <c r="W2103" s="22">
        <v>1.07</v>
      </c>
    </row>
    <row r="2104" spans="1:23" s="5" customFormat="1" x14ac:dyDescent="0.3">
      <c r="A2104" s="20">
        <v>2102</v>
      </c>
      <c r="C2104" s="11" t="s">
        <v>151</v>
      </c>
      <c r="E2104" s="10">
        <f t="shared" si="373"/>
        <v>19944775075.429108</v>
      </c>
      <c r="F2104" s="10">
        <v>5</v>
      </c>
      <c r="G2104" s="22">
        <f t="shared" ref="G2104:G2152" si="376">A2104^8.925+A2104^4+100*A2104+100</f>
        <v>4.5133285759709198E+29</v>
      </c>
      <c r="H2104" s="22">
        <f t="shared" si="374"/>
        <v>26001051.603180438</v>
      </c>
      <c r="I2104" s="22">
        <f t="shared" si="375"/>
        <v>3.2305926500045278E+20</v>
      </c>
      <c r="J2104" s="10">
        <v>1</v>
      </c>
      <c r="K2104" s="10">
        <v>11</v>
      </c>
      <c r="L2104" s="10">
        <v>5</v>
      </c>
      <c r="M2104" s="10">
        <v>10000</v>
      </c>
      <c r="N2104" s="10">
        <v>10000</v>
      </c>
      <c r="O2104" s="10">
        <v>30</v>
      </c>
      <c r="P2104" s="10" t="b">
        <v>1</v>
      </c>
      <c r="Q2104" s="10">
        <v>0</v>
      </c>
      <c r="R2104" s="10" t="b">
        <v>0</v>
      </c>
      <c r="S2104" s="10">
        <v>101.000000000008</v>
      </c>
      <c r="T2104" s="10" t="s">
        <v>59</v>
      </c>
      <c r="U2104" s="22">
        <v>2199</v>
      </c>
      <c r="V2104" s="10">
        <v>3797</v>
      </c>
      <c r="W2104" s="22">
        <v>1.07</v>
      </c>
    </row>
    <row r="2105" spans="1:23" s="5" customFormat="1" x14ac:dyDescent="0.3">
      <c r="A2105" s="20">
        <v>2103</v>
      </c>
      <c r="C2105" s="11" t="s">
        <v>150</v>
      </c>
      <c r="E2105" s="10">
        <f t="shared" si="373"/>
        <v>19974203094.536182</v>
      </c>
      <c r="F2105" s="10">
        <v>5</v>
      </c>
      <c r="G2105" s="22">
        <f t="shared" si="376"/>
        <v>4.5325281363625413E+29</v>
      </c>
      <c r="H2105" s="22">
        <f t="shared" si="374"/>
        <v>26027415.72080718</v>
      </c>
      <c r="I2105" s="22">
        <f t="shared" si="375"/>
        <v>3.2399514659343506E+20</v>
      </c>
      <c r="J2105" s="10">
        <v>1</v>
      </c>
      <c r="K2105" s="10">
        <v>11</v>
      </c>
      <c r="L2105" s="10">
        <v>5</v>
      </c>
      <c r="M2105" s="10">
        <v>10000</v>
      </c>
      <c r="N2105" s="10">
        <v>10000</v>
      </c>
      <c r="O2105" s="10">
        <v>30</v>
      </c>
      <c r="P2105" s="10" t="b">
        <v>1</v>
      </c>
      <c r="Q2105" s="10">
        <v>0</v>
      </c>
      <c r="R2105" s="10" t="b">
        <v>0</v>
      </c>
      <c r="S2105" s="10">
        <v>101.000000000008</v>
      </c>
      <c r="T2105" s="10" t="s">
        <v>59</v>
      </c>
      <c r="U2105" s="22">
        <v>2200</v>
      </c>
      <c r="V2105" s="10">
        <v>3799</v>
      </c>
      <c r="W2105" s="22">
        <v>1.07</v>
      </c>
    </row>
    <row r="2106" spans="1:23" s="5" customFormat="1" x14ac:dyDescent="0.3">
      <c r="A2106" s="20">
        <v>2104</v>
      </c>
      <c r="C2106" s="11" t="s">
        <v>150</v>
      </c>
      <c r="E2106" s="10">
        <f t="shared" si="373"/>
        <v>20003660512.958519</v>
      </c>
      <c r="F2106" s="10">
        <v>5</v>
      </c>
      <c r="G2106" s="22">
        <f t="shared" si="376"/>
        <v>4.5518001853679488E+29</v>
      </c>
      <c r="H2106" s="22">
        <f t="shared" si="374"/>
        <v>26053794.079618726</v>
      </c>
      <c r="I2106" s="22">
        <f t="shared" si="375"/>
        <v>3.2493329252364668E+20</v>
      </c>
      <c r="J2106" s="10">
        <v>1</v>
      </c>
      <c r="K2106" s="10">
        <v>11</v>
      </c>
      <c r="L2106" s="10">
        <v>5</v>
      </c>
      <c r="M2106" s="10">
        <v>10000</v>
      </c>
      <c r="N2106" s="10">
        <v>10000</v>
      </c>
      <c r="O2106" s="10">
        <v>30</v>
      </c>
      <c r="P2106" s="10" t="b">
        <v>1</v>
      </c>
      <c r="Q2106" s="10">
        <v>0</v>
      </c>
      <c r="R2106" s="10" t="b">
        <v>0</v>
      </c>
      <c r="S2106" s="10">
        <v>101.000000000008</v>
      </c>
      <c r="T2106" s="10" t="s">
        <v>59</v>
      </c>
      <c r="U2106" s="22">
        <v>2201</v>
      </c>
      <c r="V2106" s="10">
        <v>3801</v>
      </c>
      <c r="W2106" s="22">
        <v>1.07</v>
      </c>
    </row>
    <row r="2107" spans="1:23" s="5" customFormat="1" x14ac:dyDescent="0.3">
      <c r="A2107" s="20">
        <v>2105</v>
      </c>
      <c r="C2107" s="11" t="s">
        <v>150</v>
      </c>
      <c r="E2107" s="10">
        <f t="shared" si="373"/>
        <v>20033147346.072613</v>
      </c>
      <c r="F2107" s="10">
        <v>5</v>
      </c>
      <c r="G2107" s="22">
        <f t="shared" si="376"/>
        <v>4.5711449620224093E+29</v>
      </c>
      <c r="H2107" s="22">
        <f t="shared" si="374"/>
        <v>26080186.680562634</v>
      </c>
      <c r="I2107" s="22">
        <f t="shared" si="375"/>
        <v>3.2587370718946643E+20</v>
      </c>
      <c r="J2107" s="10">
        <v>1</v>
      </c>
      <c r="K2107" s="10">
        <v>11</v>
      </c>
      <c r="L2107" s="10">
        <v>5</v>
      </c>
      <c r="M2107" s="10">
        <v>10000</v>
      </c>
      <c r="N2107" s="10">
        <v>10000</v>
      </c>
      <c r="O2107" s="10">
        <v>30</v>
      </c>
      <c r="P2107" s="10" t="b">
        <v>1</v>
      </c>
      <c r="Q2107" s="10">
        <v>0</v>
      </c>
      <c r="R2107" s="10" t="b">
        <v>0</v>
      </c>
      <c r="S2107" s="10">
        <v>101.000000000008</v>
      </c>
      <c r="T2107" s="10" t="s">
        <v>59</v>
      </c>
      <c r="U2107" s="22">
        <v>2202</v>
      </c>
      <c r="V2107" s="10">
        <v>3803</v>
      </c>
      <c r="W2107" s="22">
        <v>1.07</v>
      </c>
    </row>
    <row r="2108" spans="1:23" s="5" customFormat="1" x14ac:dyDescent="0.3">
      <c r="A2108" s="20">
        <v>2106</v>
      </c>
      <c r="C2108" s="11" t="s">
        <v>150</v>
      </c>
      <c r="E2108" s="10">
        <f t="shared" si="373"/>
        <v>20062663609.255966</v>
      </c>
      <c r="F2108" s="10">
        <v>5</v>
      </c>
      <c r="G2108" s="22">
        <f t="shared" si="376"/>
        <v>4.590562706035361E+29</v>
      </c>
      <c r="H2108" s="22">
        <f t="shared" si="374"/>
        <v>26106593.524586577</v>
      </c>
      <c r="I2108" s="22">
        <f t="shared" si="375"/>
        <v>3.2681639499572537E+20</v>
      </c>
      <c r="J2108" s="10">
        <v>1</v>
      </c>
      <c r="K2108" s="10">
        <v>11</v>
      </c>
      <c r="L2108" s="10">
        <v>5</v>
      </c>
      <c r="M2108" s="10">
        <v>10000</v>
      </c>
      <c r="N2108" s="10">
        <v>10000</v>
      </c>
      <c r="O2108" s="10">
        <v>30</v>
      </c>
      <c r="P2108" s="10" t="b">
        <v>1</v>
      </c>
      <c r="Q2108" s="10">
        <v>0</v>
      </c>
      <c r="R2108" s="10" t="b">
        <v>0</v>
      </c>
      <c r="S2108" s="10">
        <v>101.000000000008</v>
      </c>
      <c r="T2108" s="10" t="s">
        <v>59</v>
      </c>
      <c r="U2108" s="22">
        <v>2203</v>
      </c>
      <c r="V2108" s="10">
        <v>3805</v>
      </c>
      <c r="W2108" s="22">
        <v>1.07</v>
      </c>
    </row>
    <row r="2109" spans="1:23" s="5" customFormat="1" x14ac:dyDescent="0.3">
      <c r="A2109" s="20">
        <v>2107</v>
      </c>
      <c r="C2109" s="11" t="s">
        <v>150</v>
      </c>
      <c r="E2109" s="10">
        <f t="shared" si="373"/>
        <v>20092209317.886585</v>
      </c>
      <c r="F2109" s="10">
        <v>5</v>
      </c>
      <c r="G2109" s="22">
        <f t="shared" si="376"/>
        <v>4.6100536577919038E+29</v>
      </c>
      <c r="H2109" s="22">
        <f t="shared" si="374"/>
        <v>26133014.612637658</v>
      </c>
      <c r="I2109" s="22">
        <f t="shared" si="375"/>
        <v>3.2776136035370769E+20</v>
      </c>
      <c r="J2109" s="10">
        <v>1</v>
      </c>
      <c r="K2109" s="10">
        <v>11</v>
      </c>
      <c r="L2109" s="10">
        <v>5</v>
      </c>
      <c r="M2109" s="10">
        <v>10000</v>
      </c>
      <c r="N2109" s="10">
        <v>10000</v>
      </c>
      <c r="O2109" s="10">
        <v>30</v>
      </c>
      <c r="P2109" s="10" t="b">
        <v>1</v>
      </c>
      <c r="Q2109" s="10">
        <v>0</v>
      </c>
      <c r="R2109" s="10" t="b">
        <v>0</v>
      </c>
      <c r="S2109" s="10">
        <v>101.000000000008</v>
      </c>
      <c r="T2109" s="10" t="s">
        <v>59</v>
      </c>
      <c r="U2109" s="22">
        <v>2204</v>
      </c>
      <c r="V2109" s="10">
        <v>3807</v>
      </c>
      <c r="W2109" s="22">
        <v>1.07</v>
      </c>
    </row>
    <row r="2110" spans="1:23" s="5" customFormat="1" x14ac:dyDescent="0.3">
      <c r="A2110" s="20">
        <v>2108</v>
      </c>
      <c r="C2110" s="11" t="s">
        <v>150</v>
      </c>
      <c r="E2110" s="10">
        <f t="shared" si="373"/>
        <v>20121784487.343502</v>
      </c>
      <c r="F2110" s="10">
        <v>5</v>
      </c>
      <c r="G2110" s="22">
        <f t="shared" si="376"/>
        <v>4.6296180583542276E+29</v>
      </c>
      <c r="H2110" s="22">
        <f t="shared" si="374"/>
        <v>26159449.945662484</v>
      </c>
      <c r="I2110" s="22">
        <f t="shared" si="375"/>
        <v>3.2870860768115799E+20</v>
      </c>
      <c r="J2110" s="10">
        <v>1</v>
      </c>
      <c r="K2110" s="10">
        <v>11</v>
      </c>
      <c r="L2110" s="10">
        <v>5</v>
      </c>
      <c r="M2110" s="10">
        <v>10000</v>
      </c>
      <c r="N2110" s="10">
        <v>10000</v>
      </c>
      <c r="O2110" s="10">
        <v>30</v>
      </c>
      <c r="P2110" s="10" t="b">
        <v>1</v>
      </c>
      <c r="Q2110" s="10">
        <v>0</v>
      </c>
      <c r="R2110" s="10" t="b">
        <v>0</v>
      </c>
      <c r="S2110" s="10">
        <v>101.000000000008</v>
      </c>
      <c r="T2110" s="10" t="s">
        <v>59</v>
      </c>
      <c r="U2110" s="22">
        <v>2205</v>
      </c>
      <c r="V2110" s="10">
        <v>3809</v>
      </c>
      <c r="W2110" s="22">
        <v>1.07</v>
      </c>
    </row>
    <row r="2111" spans="1:23" s="5" customFormat="1" x14ac:dyDescent="0.3">
      <c r="A2111" s="20">
        <v>2109</v>
      </c>
      <c r="C2111" s="11" t="s">
        <v>150</v>
      </c>
      <c r="E2111" s="10">
        <f t="shared" si="373"/>
        <v>20151389133.005939</v>
      </c>
      <c r="F2111" s="10">
        <v>5</v>
      </c>
      <c r="G2111" s="22">
        <f t="shared" si="376"/>
        <v>4.6492561494635654E+29</v>
      </c>
      <c r="H2111" s="22">
        <f t="shared" si="374"/>
        <v>26185899.524607394</v>
      </c>
      <c r="I2111" s="22">
        <f t="shared" si="375"/>
        <v>3.2965814140228678E+20</v>
      </c>
      <c r="J2111" s="10">
        <v>1</v>
      </c>
      <c r="K2111" s="10">
        <v>11</v>
      </c>
      <c r="L2111" s="10">
        <v>5</v>
      </c>
      <c r="M2111" s="10">
        <v>10000</v>
      </c>
      <c r="N2111" s="10">
        <v>10000</v>
      </c>
      <c r="O2111" s="10">
        <v>30</v>
      </c>
      <c r="P2111" s="10" t="b">
        <v>1</v>
      </c>
      <c r="Q2111" s="10">
        <v>0</v>
      </c>
      <c r="R2111" s="10" t="b">
        <v>0</v>
      </c>
      <c r="S2111" s="10">
        <v>101.000000000008</v>
      </c>
      <c r="T2111" s="10" t="s">
        <v>59</v>
      </c>
      <c r="U2111" s="22">
        <v>2206</v>
      </c>
      <c r="V2111" s="10">
        <v>3811</v>
      </c>
      <c r="W2111" s="22">
        <v>1.07</v>
      </c>
    </row>
    <row r="2112" spans="1:23" s="5" customFormat="1" x14ac:dyDescent="0.3">
      <c r="A2112" s="20">
        <v>2110</v>
      </c>
      <c r="C2112" s="11" t="s">
        <v>150</v>
      </c>
      <c r="E2112" s="10">
        <f t="shared" si="373"/>
        <v>20181023270.254513</v>
      </c>
      <c r="F2112" s="10">
        <v>5</v>
      </c>
      <c r="G2112" s="22">
        <f t="shared" si="376"/>
        <v>4.6689681735414316E+29</v>
      </c>
      <c r="H2112" s="22">
        <f t="shared" si="374"/>
        <v>26212363.350418348</v>
      </c>
      <c r="I2112" s="22">
        <f t="shared" si="375"/>
        <v>3.3060996594778256E+20</v>
      </c>
      <c r="J2112" s="10">
        <v>1</v>
      </c>
      <c r="K2112" s="10">
        <v>11</v>
      </c>
      <c r="L2112" s="10">
        <v>5</v>
      </c>
      <c r="M2112" s="10">
        <v>10000</v>
      </c>
      <c r="N2112" s="10">
        <v>10000</v>
      </c>
      <c r="O2112" s="10">
        <v>30</v>
      </c>
      <c r="P2112" s="10" t="b">
        <v>1</v>
      </c>
      <c r="Q2112" s="10">
        <v>0</v>
      </c>
      <c r="R2112" s="10" t="b">
        <v>0</v>
      </c>
      <c r="S2112" s="10">
        <v>101.000000000008</v>
      </c>
      <c r="T2112" s="10" t="s">
        <v>59</v>
      </c>
      <c r="U2112" s="22">
        <v>2207</v>
      </c>
      <c r="V2112" s="10">
        <v>3813</v>
      </c>
      <c r="W2112" s="22">
        <v>1.07</v>
      </c>
    </row>
    <row r="2113" spans="1:23" s="5" customFormat="1" x14ac:dyDescent="0.3">
      <c r="A2113" s="20">
        <v>2111</v>
      </c>
      <c r="C2113" s="11" t="s">
        <v>150</v>
      </c>
      <c r="E2113" s="10">
        <f t="shared" si="373"/>
        <v>20210686914.470036</v>
      </c>
      <c r="F2113" s="10">
        <v>5</v>
      </c>
      <c r="G2113" s="22">
        <f t="shared" si="376"/>
        <v>4.6887543736913839E+29</v>
      </c>
      <c r="H2113" s="22">
        <f t="shared" si="374"/>
        <v>26238841.424040895</v>
      </c>
      <c r="I2113" s="22">
        <f t="shared" si="375"/>
        <v>3.3156408575480064E+20</v>
      </c>
      <c r="J2113" s="10">
        <v>1</v>
      </c>
      <c r="K2113" s="10">
        <v>11</v>
      </c>
      <c r="L2113" s="10">
        <v>5</v>
      </c>
      <c r="M2113" s="10">
        <v>10000</v>
      </c>
      <c r="N2113" s="10">
        <v>10000</v>
      </c>
      <c r="O2113" s="10">
        <v>30</v>
      </c>
      <c r="P2113" s="10" t="b">
        <v>1</v>
      </c>
      <c r="Q2113" s="10">
        <v>0</v>
      </c>
      <c r="R2113" s="10" t="b">
        <v>0</v>
      </c>
      <c r="S2113" s="10">
        <v>101.000000000008</v>
      </c>
      <c r="T2113" s="10" t="s">
        <v>59</v>
      </c>
      <c r="U2113" s="22">
        <v>2208</v>
      </c>
      <c r="V2113" s="10">
        <v>3815</v>
      </c>
      <c r="W2113" s="22">
        <v>1.07</v>
      </c>
    </row>
    <row r="2114" spans="1:23" s="5" customFormat="1" x14ac:dyDescent="0.3">
      <c r="A2114" s="20">
        <v>2112</v>
      </c>
      <c r="C2114" s="11" t="s">
        <v>150</v>
      </c>
      <c r="E2114" s="10">
        <f t="shared" si="373"/>
        <v>20240380081.03434</v>
      </c>
      <c r="F2114" s="10">
        <v>5</v>
      </c>
      <c r="G2114" s="22">
        <f t="shared" si="376"/>
        <v>4.7086149937006623E+29</v>
      </c>
      <c r="H2114" s="22">
        <f t="shared" si="374"/>
        <v>26265333.74642013</v>
      </c>
      <c r="I2114" s="22">
        <f t="shared" si="375"/>
        <v>3.325205052669992E+20</v>
      </c>
      <c r="J2114" s="10">
        <v>1</v>
      </c>
      <c r="K2114" s="10">
        <v>11</v>
      </c>
      <c r="L2114" s="10">
        <v>5</v>
      </c>
      <c r="M2114" s="10">
        <v>10000</v>
      </c>
      <c r="N2114" s="10">
        <v>10000</v>
      </c>
      <c r="O2114" s="10">
        <v>30</v>
      </c>
      <c r="P2114" s="10" t="b">
        <v>1</v>
      </c>
      <c r="Q2114" s="10">
        <v>0</v>
      </c>
      <c r="R2114" s="10" t="b">
        <v>0</v>
      </c>
      <c r="S2114" s="10">
        <v>101.000000000008</v>
      </c>
      <c r="T2114" s="10" t="s">
        <v>59</v>
      </c>
      <c r="U2114" s="22">
        <v>2209</v>
      </c>
      <c r="V2114" s="10">
        <v>3817</v>
      </c>
      <c r="W2114" s="22">
        <v>1.07</v>
      </c>
    </row>
    <row r="2115" spans="1:23" s="5" customFormat="1" x14ac:dyDescent="0.3">
      <c r="A2115" s="20">
        <v>2113</v>
      </c>
      <c r="C2115" s="11" t="s">
        <v>150</v>
      </c>
      <c r="E2115" s="10">
        <f t="shared" si="373"/>
        <v>20270102785.329826</v>
      </c>
      <c r="F2115" s="10">
        <v>5</v>
      </c>
      <c r="G2115" s="22">
        <f t="shared" si="376"/>
        <v>4.7285502780416298E+29</v>
      </c>
      <c r="H2115" s="22">
        <f t="shared" si="374"/>
        <v>26291840.318500951</v>
      </c>
      <c r="I2115" s="22">
        <f t="shared" si="375"/>
        <v>3.3347922893451579E+20</v>
      </c>
      <c r="J2115" s="10">
        <v>1</v>
      </c>
      <c r="K2115" s="10">
        <v>11</v>
      </c>
      <c r="L2115" s="10">
        <v>5</v>
      </c>
      <c r="M2115" s="10">
        <v>10000</v>
      </c>
      <c r="N2115" s="10">
        <v>10000</v>
      </c>
      <c r="O2115" s="10">
        <v>30</v>
      </c>
      <c r="P2115" s="10" t="b">
        <v>1</v>
      </c>
      <c r="Q2115" s="10">
        <v>0</v>
      </c>
      <c r="R2115" s="10" t="b">
        <v>0</v>
      </c>
      <c r="S2115" s="10">
        <v>101.000000000008</v>
      </c>
      <c r="T2115" s="10" t="s">
        <v>59</v>
      </c>
      <c r="U2115" s="22">
        <v>2210</v>
      </c>
      <c r="V2115" s="10">
        <v>3819</v>
      </c>
      <c r="W2115" s="22">
        <v>1.07</v>
      </c>
    </row>
    <row r="2116" spans="1:23" s="5" customFormat="1" x14ac:dyDescent="0.3">
      <c r="A2116" s="20">
        <v>2114</v>
      </c>
      <c r="C2116" s="11" t="s">
        <v>150</v>
      </c>
      <c r="E2116" s="10">
        <f t="shared" si="373"/>
        <v>20299855042.739838</v>
      </c>
      <c r="F2116" s="10">
        <v>5</v>
      </c>
      <c r="G2116" s="22">
        <f t="shared" si="376"/>
        <v>4.7485604718734114E+29</v>
      </c>
      <c r="H2116" s="22">
        <f t="shared" si="374"/>
        <v>26318361.141227659</v>
      </c>
      <c r="I2116" s="22">
        <f t="shared" si="375"/>
        <v>3.3444026121399422E+20</v>
      </c>
      <c r="J2116" s="10">
        <v>1</v>
      </c>
      <c r="K2116" s="10">
        <v>11</v>
      </c>
      <c r="L2116" s="10">
        <v>5</v>
      </c>
      <c r="M2116" s="10">
        <v>10000</v>
      </c>
      <c r="N2116" s="10">
        <v>10000</v>
      </c>
      <c r="O2116" s="10">
        <v>30</v>
      </c>
      <c r="P2116" s="10" t="b">
        <v>1</v>
      </c>
      <c r="Q2116" s="10">
        <v>0</v>
      </c>
      <c r="R2116" s="10" t="b">
        <v>0</v>
      </c>
      <c r="S2116" s="10">
        <v>101.000000000008</v>
      </c>
      <c r="T2116" s="10" t="s">
        <v>59</v>
      </c>
      <c r="U2116" s="22">
        <v>2211</v>
      </c>
      <c r="V2116" s="10">
        <v>3821</v>
      </c>
      <c r="W2116" s="22">
        <v>1.07</v>
      </c>
    </row>
    <row r="2117" spans="1:23" s="5" customFormat="1" x14ac:dyDescent="0.3">
      <c r="A2117" s="20">
        <v>2115</v>
      </c>
      <c r="C2117" s="11" t="s">
        <v>150</v>
      </c>
      <c r="E2117" s="10">
        <f t="shared" si="373"/>
        <v>20329636868.648056</v>
      </c>
      <c r="F2117" s="10">
        <v>5</v>
      </c>
      <c r="G2117" s="22">
        <f t="shared" si="376"/>
        <v>4.7686458210436786E+29</v>
      </c>
      <c r="H2117" s="22">
        <f t="shared" si="374"/>
        <v>26344896.215544276</v>
      </c>
      <c r="I2117" s="22">
        <f t="shared" si="375"/>
        <v>3.3540360656857543E+20</v>
      </c>
      <c r="J2117" s="10">
        <v>1</v>
      </c>
      <c r="K2117" s="10">
        <v>11</v>
      </c>
      <c r="L2117" s="10">
        <v>5</v>
      </c>
      <c r="M2117" s="10">
        <v>10000</v>
      </c>
      <c r="N2117" s="10">
        <v>10000</v>
      </c>
      <c r="O2117" s="10">
        <v>30</v>
      </c>
      <c r="P2117" s="10" t="b">
        <v>1</v>
      </c>
      <c r="Q2117" s="10">
        <v>0</v>
      </c>
      <c r="R2117" s="10" t="b">
        <v>0</v>
      </c>
      <c r="S2117" s="10">
        <v>101.000000000008</v>
      </c>
      <c r="T2117" s="10" t="s">
        <v>59</v>
      </c>
      <c r="U2117" s="22">
        <v>2212</v>
      </c>
      <c r="V2117" s="10">
        <v>3823</v>
      </c>
      <c r="W2117" s="22">
        <v>1.07</v>
      </c>
    </row>
    <row r="2118" spans="1:23" s="5" customFormat="1" x14ac:dyDescent="0.3">
      <c r="A2118" s="20">
        <v>2116</v>
      </c>
      <c r="C2118" s="11" t="s">
        <v>150</v>
      </c>
      <c r="E2118" s="10">
        <f t="shared" si="373"/>
        <v>20359448278.439415</v>
      </c>
      <c r="F2118" s="10">
        <v>5</v>
      </c>
      <c r="G2118" s="22">
        <f t="shared" si="376"/>
        <v>4.788806572090095E+29</v>
      </c>
      <c r="H2118" s="22">
        <f t="shared" si="374"/>
        <v>26371445.542394362</v>
      </c>
      <c r="I2118" s="22">
        <f t="shared" si="375"/>
        <v>3.3636926946792427E+20</v>
      </c>
      <c r="J2118" s="10">
        <v>1</v>
      </c>
      <c r="K2118" s="10">
        <v>11</v>
      </c>
      <c r="L2118" s="10">
        <v>5</v>
      </c>
      <c r="M2118" s="10">
        <v>10000</v>
      </c>
      <c r="N2118" s="10">
        <v>10000</v>
      </c>
      <c r="O2118" s="10">
        <v>30</v>
      </c>
      <c r="P2118" s="10" t="b">
        <v>1</v>
      </c>
      <c r="Q2118" s="10">
        <v>0</v>
      </c>
      <c r="R2118" s="10" t="b">
        <v>0</v>
      </c>
      <c r="S2118" s="10">
        <v>101.000000000008</v>
      </c>
      <c r="T2118" s="10" t="s">
        <v>59</v>
      </c>
      <c r="U2118" s="22">
        <v>2213</v>
      </c>
      <c r="V2118" s="10">
        <v>3825</v>
      </c>
      <c r="W2118" s="22">
        <v>1.07</v>
      </c>
    </row>
    <row r="2119" spans="1:23" s="5" customFormat="1" x14ac:dyDescent="0.3">
      <c r="A2119" s="20">
        <v>2117</v>
      </c>
      <c r="C2119" s="11" t="s">
        <v>150</v>
      </c>
      <c r="E2119" s="10">
        <f t="shared" si="373"/>
        <v>20389289287.499111</v>
      </c>
      <c r="F2119" s="10">
        <v>5</v>
      </c>
      <c r="G2119" s="22">
        <f t="shared" si="376"/>
        <v>4.8090429722417668E+29</v>
      </c>
      <c r="H2119" s="22">
        <f t="shared" si="374"/>
        <v>26398009.122721322</v>
      </c>
      <c r="I2119" s="22">
        <f t="shared" si="375"/>
        <v>3.3733725438821309E+20</v>
      </c>
      <c r="J2119" s="10">
        <v>1</v>
      </c>
      <c r="K2119" s="10">
        <v>11</v>
      </c>
      <c r="L2119" s="10">
        <v>5</v>
      </c>
      <c r="M2119" s="10">
        <v>10000</v>
      </c>
      <c r="N2119" s="10">
        <v>10000</v>
      </c>
      <c r="O2119" s="10">
        <v>30</v>
      </c>
      <c r="P2119" s="10" t="b">
        <v>1</v>
      </c>
      <c r="Q2119" s="10">
        <v>0</v>
      </c>
      <c r="R2119" s="10" t="b">
        <v>0</v>
      </c>
      <c r="S2119" s="10">
        <v>101.000000000008</v>
      </c>
      <c r="T2119" s="10" t="s">
        <v>59</v>
      </c>
      <c r="U2119" s="22">
        <v>2214</v>
      </c>
      <c r="V2119" s="10">
        <v>3827</v>
      </c>
      <c r="W2119" s="22">
        <v>1.07</v>
      </c>
    </row>
    <row r="2120" spans="1:23" s="5" customFormat="1" x14ac:dyDescent="0.3">
      <c r="A2120" s="20">
        <v>2118</v>
      </c>
      <c r="C2120" s="11" t="s">
        <v>150</v>
      </c>
      <c r="E2120" s="10">
        <f t="shared" si="373"/>
        <v>20419159911.213287</v>
      </c>
      <c r="F2120" s="10">
        <v>5</v>
      </c>
      <c r="G2120" s="22">
        <f t="shared" si="376"/>
        <v>4.8293552694212343E+29</v>
      </c>
      <c r="H2120" s="22">
        <f t="shared" si="374"/>
        <v>26424586.957467847</v>
      </c>
      <c r="I2120" s="22">
        <f t="shared" si="375"/>
        <v>3.3830756581213929E+20</v>
      </c>
      <c r="J2120" s="10">
        <v>1</v>
      </c>
      <c r="K2120" s="10">
        <v>11</v>
      </c>
      <c r="L2120" s="10">
        <v>5</v>
      </c>
      <c r="M2120" s="10">
        <v>10000</v>
      </c>
      <c r="N2120" s="10">
        <v>10000</v>
      </c>
      <c r="O2120" s="10">
        <v>30</v>
      </c>
      <c r="P2120" s="10" t="b">
        <v>1</v>
      </c>
      <c r="Q2120" s="10">
        <v>0</v>
      </c>
      <c r="R2120" s="10" t="b">
        <v>0</v>
      </c>
      <c r="S2120" s="10">
        <v>101.000000000008</v>
      </c>
      <c r="T2120" s="10" t="s">
        <v>59</v>
      </c>
      <c r="U2120" s="22">
        <v>2215</v>
      </c>
      <c r="V2120" s="10">
        <v>3829</v>
      </c>
      <c r="W2120" s="22">
        <v>1.07</v>
      </c>
    </row>
    <row r="2121" spans="1:23" s="5" customFormat="1" x14ac:dyDescent="0.3">
      <c r="A2121" s="20">
        <v>2119</v>
      </c>
      <c r="C2121" s="11" t="s">
        <v>150</v>
      </c>
      <c r="E2121" s="10">
        <f t="shared" si="373"/>
        <v>20449060164.968868</v>
      </c>
      <c r="F2121" s="10">
        <v>5</v>
      </c>
      <c r="G2121" s="22">
        <f t="shared" si="376"/>
        <v>4.8497437122458643E+29</v>
      </c>
      <c r="H2121" s="22">
        <f t="shared" si="374"/>
        <v>26451179.047576498</v>
      </c>
      <c r="I2121" s="22">
        <f t="shared" si="375"/>
        <v>3.392802082289373E+20</v>
      </c>
      <c r="J2121" s="10">
        <v>1</v>
      </c>
      <c r="K2121" s="10">
        <v>11</v>
      </c>
      <c r="L2121" s="10">
        <v>5</v>
      </c>
      <c r="M2121" s="10">
        <v>10000</v>
      </c>
      <c r="N2121" s="10">
        <v>10000</v>
      </c>
      <c r="O2121" s="10">
        <v>30</v>
      </c>
      <c r="P2121" s="10" t="b">
        <v>1</v>
      </c>
      <c r="Q2121" s="10">
        <v>0</v>
      </c>
      <c r="R2121" s="10" t="b">
        <v>0</v>
      </c>
      <c r="S2121" s="10">
        <v>101.000000000008</v>
      </c>
      <c r="T2121" s="10" t="s">
        <v>59</v>
      </c>
      <c r="U2121" s="22">
        <v>2216</v>
      </c>
      <c r="V2121" s="10">
        <v>3831</v>
      </c>
      <c r="W2121" s="22">
        <v>1.07</v>
      </c>
    </row>
    <row r="2122" spans="1:23" s="5" customFormat="1" x14ac:dyDescent="0.3">
      <c r="A2122" s="20">
        <v>2120</v>
      </c>
      <c r="C2122" s="11" t="s">
        <v>150</v>
      </c>
      <c r="E2122" s="10">
        <f t="shared" si="373"/>
        <v>20478990064.153294</v>
      </c>
      <c r="F2122" s="10">
        <v>5</v>
      </c>
      <c r="G2122" s="22">
        <f t="shared" si="376"/>
        <v>4.8702085500293703E+29</v>
      </c>
      <c r="H2122" s="22">
        <f t="shared" si="374"/>
        <v>26477785.393989246</v>
      </c>
      <c r="I2122" s="22">
        <f t="shared" si="375"/>
        <v>3.4025518613437232E+20</v>
      </c>
      <c r="J2122" s="10">
        <v>1</v>
      </c>
      <c r="K2122" s="10">
        <v>11</v>
      </c>
      <c r="L2122" s="10">
        <v>5</v>
      </c>
      <c r="M2122" s="10">
        <v>10000</v>
      </c>
      <c r="N2122" s="10">
        <v>10000</v>
      </c>
      <c r="O2122" s="10">
        <v>30</v>
      </c>
      <c r="P2122" s="10" t="b">
        <v>1</v>
      </c>
      <c r="Q2122" s="10">
        <v>0</v>
      </c>
      <c r="R2122" s="10" t="b">
        <v>0</v>
      </c>
      <c r="S2122" s="10">
        <v>101.000000000008</v>
      </c>
      <c r="T2122" s="10" t="s">
        <v>59</v>
      </c>
      <c r="U2122" s="22">
        <v>2217</v>
      </c>
      <c r="V2122" s="10">
        <v>3833</v>
      </c>
      <c r="W2122" s="22">
        <v>1.07</v>
      </c>
    </row>
    <row r="2123" spans="1:23" s="5" customFormat="1" x14ac:dyDescent="0.3">
      <c r="A2123" s="20">
        <v>2121</v>
      </c>
      <c r="C2123" s="11" t="s">
        <v>150</v>
      </c>
      <c r="E2123" s="10">
        <f t="shared" si="373"/>
        <v>20508949624.154854</v>
      </c>
      <c r="F2123" s="10">
        <v>5</v>
      </c>
      <c r="G2123" s="22">
        <f t="shared" si="376"/>
        <v>4.8907500327836179E+29</v>
      </c>
      <c r="H2123" s="22">
        <f t="shared" si="374"/>
        <v>26504405.997647982</v>
      </c>
      <c r="I2123" s="22">
        <f t="shared" si="375"/>
        <v>3.4123250403075713E+20</v>
      </c>
      <c r="J2123" s="10">
        <v>1</v>
      </c>
      <c r="K2123" s="10">
        <v>11</v>
      </c>
      <c r="L2123" s="10">
        <v>5</v>
      </c>
      <c r="M2123" s="10">
        <v>10000</v>
      </c>
      <c r="N2123" s="10">
        <v>10000</v>
      </c>
      <c r="O2123" s="10">
        <v>30</v>
      </c>
      <c r="P2123" s="10" t="b">
        <v>1</v>
      </c>
      <c r="Q2123" s="10">
        <v>0</v>
      </c>
      <c r="R2123" s="10" t="b">
        <v>0</v>
      </c>
      <c r="S2123" s="10">
        <v>101.000000000008</v>
      </c>
      <c r="T2123" s="10" t="s">
        <v>59</v>
      </c>
      <c r="U2123" s="22">
        <v>2218</v>
      </c>
      <c r="V2123" s="10">
        <v>3835</v>
      </c>
      <c r="W2123" s="22">
        <v>1.07</v>
      </c>
    </row>
    <row r="2124" spans="1:23" s="5" customFormat="1" x14ac:dyDescent="0.3">
      <c r="A2124" s="20">
        <v>2122</v>
      </c>
      <c r="C2124" s="11" t="s">
        <v>150</v>
      </c>
      <c r="E2124" s="10">
        <f t="shared" si="373"/>
        <v>20538938860.362644</v>
      </c>
      <c r="F2124" s="10">
        <v>5</v>
      </c>
      <c r="G2124" s="22">
        <f t="shared" si="376"/>
        <v>4.911368411220292E+29</v>
      </c>
      <c r="H2124" s="22">
        <f t="shared" si="374"/>
        <v>26531040.859493826</v>
      </c>
      <c r="I2124" s="22">
        <f t="shared" si="375"/>
        <v>3.4221216642695548E+20</v>
      </c>
      <c r="J2124" s="10">
        <v>1</v>
      </c>
      <c r="K2124" s="10">
        <v>11</v>
      </c>
      <c r="L2124" s="10">
        <v>5</v>
      </c>
      <c r="M2124" s="10">
        <v>10000</v>
      </c>
      <c r="N2124" s="10">
        <v>10000</v>
      </c>
      <c r="O2124" s="10">
        <v>30</v>
      </c>
      <c r="P2124" s="10" t="b">
        <v>1</v>
      </c>
      <c r="Q2124" s="10">
        <v>0</v>
      </c>
      <c r="R2124" s="10" t="b">
        <v>0</v>
      </c>
      <c r="S2124" s="10">
        <v>101.000000000008</v>
      </c>
      <c r="T2124" s="10" t="s">
        <v>59</v>
      </c>
      <c r="U2124" s="22">
        <v>2219</v>
      </c>
      <c r="V2124" s="10">
        <v>3837</v>
      </c>
      <c r="W2124" s="22">
        <v>1.07</v>
      </c>
    </row>
    <row r="2125" spans="1:23" s="5" customFormat="1" x14ac:dyDescent="0.3">
      <c r="A2125" s="20">
        <v>2123</v>
      </c>
      <c r="C2125" s="11" t="s">
        <v>150</v>
      </c>
      <c r="E2125" s="10">
        <f t="shared" si="373"/>
        <v>20568957788.166397</v>
      </c>
      <c r="F2125" s="10">
        <v>5</v>
      </c>
      <c r="G2125" s="22">
        <f t="shared" si="376"/>
        <v>4.9320639367522254E+29</v>
      </c>
      <c r="H2125" s="22">
        <f t="shared" si="374"/>
        <v>26557689.980467949</v>
      </c>
      <c r="I2125" s="22">
        <f t="shared" si="375"/>
        <v>3.4319417783838448E+20</v>
      </c>
      <c r="J2125" s="10">
        <v>1</v>
      </c>
      <c r="K2125" s="10">
        <v>11</v>
      </c>
      <c r="L2125" s="10">
        <v>5</v>
      </c>
      <c r="M2125" s="10">
        <v>10000</v>
      </c>
      <c r="N2125" s="10">
        <v>10000</v>
      </c>
      <c r="O2125" s="10">
        <v>30</v>
      </c>
      <c r="P2125" s="10" t="b">
        <v>1</v>
      </c>
      <c r="Q2125" s="10">
        <v>0</v>
      </c>
      <c r="R2125" s="10" t="b">
        <v>0</v>
      </c>
      <c r="S2125" s="10">
        <v>101.000000000008</v>
      </c>
      <c r="T2125" s="10" t="s">
        <v>59</v>
      </c>
      <c r="U2125" s="22">
        <v>2220</v>
      </c>
      <c r="V2125" s="10">
        <v>3839</v>
      </c>
      <c r="W2125" s="22">
        <v>1.07</v>
      </c>
    </row>
    <row r="2126" spans="1:23" s="5" customFormat="1" x14ac:dyDescent="0.3">
      <c r="A2126" s="20">
        <v>2124</v>
      </c>
      <c r="C2126" s="11" t="s">
        <v>150</v>
      </c>
      <c r="E2126" s="10">
        <f t="shared" si="373"/>
        <v>20599006422.956505</v>
      </c>
      <c r="F2126" s="10">
        <v>5</v>
      </c>
      <c r="G2126" s="22">
        <f t="shared" si="376"/>
        <v>4.952836861495417E+29</v>
      </c>
      <c r="H2126" s="22">
        <f t="shared" si="374"/>
        <v>26584353.361510795</v>
      </c>
      <c r="I2126" s="22">
        <f t="shared" si="375"/>
        <v>3.4417854278702517E+20</v>
      </c>
      <c r="J2126" s="10">
        <v>1</v>
      </c>
      <c r="K2126" s="10">
        <v>11</v>
      </c>
      <c r="L2126" s="10">
        <v>5</v>
      </c>
      <c r="M2126" s="10">
        <v>10000</v>
      </c>
      <c r="N2126" s="10">
        <v>10000</v>
      </c>
      <c r="O2126" s="10">
        <v>30</v>
      </c>
      <c r="P2126" s="10" t="b">
        <v>1</v>
      </c>
      <c r="Q2126" s="10">
        <v>0</v>
      </c>
      <c r="R2126" s="10" t="b">
        <v>0</v>
      </c>
      <c r="S2126" s="10">
        <v>101.000000000008</v>
      </c>
      <c r="T2126" s="10" t="s">
        <v>59</v>
      </c>
      <c r="U2126" s="22">
        <v>2221</v>
      </c>
      <c r="V2126" s="10">
        <v>3841</v>
      </c>
      <c r="W2126" s="22">
        <v>1.07</v>
      </c>
    </row>
    <row r="2127" spans="1:23" s="5" customFormat="1" x14ac:dyDescent="0.3">
      <c r="A2127" s="20">
        <v>2125</v>
      </c>
      <c r="C2127" s="11" t="s">
        <v>150</v>
      </c>
      <c r="E2127" s="10">
        <f t="shared" si="373"/>
        <v>20629084780.124134</v>
      </c>
      <c r="F2127" s="10">
        <v>5</v>
      </c>
      <c r="G2127" s="22">
        <f t="shared" si="376"/>
        <v>4.9736874382702967E+29</v>
      </c>
      <c r="H2127" s="22">
        <f t="shared" si="374"/>
        <v>26611031.003562503</v>
      </c>
      <c r="I2127" s="22">
        <f t="shared" si="375"/>
        <v>3.4516526580142735E+20</v>
      </c>
      <c r="J2127" s="10">
        <v>1</v>
      </c>
      <c r="K2127" s="10">
        <v>11</v>
      </c>
      <c r="L2127" s="10">
        <v>5</v>
      </c>
      <c r="M2127" s="10">
        <v>10000</v>
      </c>
      <c r="N2127" s="10">
        <v>10000</v>
      </c>
      <c r="O2127" s="10">
        <v>30</v>
      </c>
      <c r="P2127" s="10" t="b">
        <v>1</v>
      </c>
      <c r="Q2127" s="10">
        <v>0</v>
      </c>
      <c r="R2127" s="10" t="b">
        <v>0</v>
      </c>
      <c r="S2127" s="10">
        <v>101.000000000008</v>
      </c>
      <c r="T2127" s="10" t="s">
        <v>59</v>
      </c>
      <c r="U2127" s="22">
        <v>2222</v>
      </c>
      <c r="V2127" s="10">
        <v>3843</v>
      </c>
      <c r="W2127" s="22">
        <v>1.07</v>
      </c>
    </row>
    <row r="2128" spans="1:23" s="5" customFormat="1" x14ac:dyDescent="0.3">
      <c r="A2128" s="20">
        <v>2126</v>
      </c>
      <c r="C2128" s="11" t="s">
        <v>150</v>
      </c>
      <c r="E2128" s="10">
        <f t="shared" si="373"/>
        <v>20659192875.061272</v>
      </c>
      <c r="F2128" s="10">
        <v>5</v>
      </c>
      <c r="G2128" s="22">
        <f t="shared" si="376"/>
        <v>4.9946159206036826E+29</v>
      </c>
      <c r="H2128" s="22">
        <f t="shared" si="374"/>
        <v>26637722.907562897</v>
      </c>
      <c r="I2128" s="22">
        <f t="shared" si="375"/>
        <v>3.4615435141672246E+20</v>
      </c>
      <c r="J2128" s="10">
        <v>1</v>
      </c>
      <c r="K2128" s="10">
        <v>11</v>
      </c>
      <c r="L2128" s="10">
        <v>5</v>
      </c>
      <c r="M2128" s="10">
        <v>10000</v>
      </c>
      <c r="N2128" s="10">
        <v>10000</v>
      </c>
      <c r="O2128" s="10">
        <v>30</v>
      </c>
      <c r="P2128" s="10" t="b">
        <v>1</v>
      </c>
      <c r="Q2128" s="10">
        <v>0</v>
      </c>
      <c r="R2128" s="10" t="b">
        <v>0</v>
      </c>
      <c r="S2128" s="10">
        <v>101.000000000008</v>
      </c>
      <c r="T2128" s="10" t="s">
        <v>59</v>
      </c>
      <c r="U2128" s="22">
        <v>2223</v>
      </c>
      <c r="V2128" s="10">
        <v>3845</v>
      </c>
      <c r="W2128" s="22">
        <v>1.07</v>
      </c>
    </row>
    <row r="2129" spans="1:23" s="5" customFormat="1" x14ac:dyDescent="0.3">
      <c r="A2129" s="20">
        <v>2127</v>
      </c>
      <c r="C2129" s="11" t="s">
        <v>150</v>
      </c>
      <c r="E2129" s="10">
        <f t="shared" si="373"/>
        <v>20689330723.160534</v>
      </c>
      <c r="F2129" s="10">
        <v>5</v>
      </c>
      <c r="G2129" s="22">
        <f t="shared" si="376"/>
        <v>5.0156225627301162E+29</v>
      </c>
      <c r="H2129" s="22">
        <f t="shared" si="374"/>
        <v>26664429.074451521</v>
      </c>
      <c r="I2129" s="22">
        <f t="shared" si="375"/>
        <v>3.47145804174614E+20</v>
      </c>
      <c r="J2129" s="10">
        <v>1</v>
      </c>
      <c r="K2129" s="10">
        <v>11</v>
      </c>
      <c r="L2129" s="10">
        <v>5</v>
      </c>
      <c r="M2129" s="10">
        <v>10000</v>
      </c>
      <c r="N2129" s="10">
        <v>10000</v>
      </c>
      <c r="O2129" s="10">
        <v>30</v>
      </c>
      <c r="P2129" s="10" t="b">
        <v>1</v>
      </c>
      <c r="Q2129" s="10">
        <v>0</v>
      </c>
      <c r="R2129" s="10" t="b">
        <v>0</v>
      </c>
      <c r="S2129" s="10">
        <v>101.000000000008</v>
      </c>
      <c r="T2129" s="10" t="s">
        <v>59</v>
      </c>
      <c r="U2129" s="22">
        <v>2224</v>
      </c>
      <c r="V2129" s="10">
        <v>3847</v>
      </c>
      <c r="W2129" s="22">
        <v>1.07</v>
      </c>
    </row>
    <row r="2130" spans="1:23" s="5" customFormat="1" x14ac:dyDescent="0.3">
      <c r="A2130" s="20">
        <v>2128</v>
      </c>
      <c r="C2130" s="11" t="s">
        <v>150</v>
      </c>
      <c r="E2130" s="10">
        <f t="shared" si="373"/>
        <v>20719498339.815208</v>
      </c>
      <c r="F2130" s="10">
        <v>5</v>
      </c>
      <c r="G2130" s="22">
        <f t="shared" si="376"/>
        <v>5.0367076195938357E+29</v>
      </c>
      <c r="H2130" s="22">
        <f t="shared" si="374"/>
        <v>26691149.505167175</v>
      </c>
      <c r="I2130" s="22">
        <f t="shared" si="375"/>
        <v>3.4813962862340053E+20</v>
      </c>
      <c r="J2130" s="10">
        <v>1</v>
      </c>
      <c r="K2130" s="10">
        <v>11</v>
      </c>
      <c r="L2130" s="10">
        <v>5</v>
      </c>
      <c r="M2130" s="10">
        <v>10000</v>
      </c>
      <c r="N2130" s="10">
        <v>10000</v>
      </c>
      <c r="O2130" s="10">
        <v>30</v>
      </c>
      <c r="P2130" s="10" t="b">
        <v>1</v>
      </c>
      <c r="Q2130" s="10">
        <v>0</v>
      </c>
      <c r="R2130" s="10" t="b">
        <v>0</v>
      </c>
      <c r="S2130" s="10">
        <v>101.000000000008</v>
      </c>
      <c r="T2130" s="10" t="s">
        <v>59</v>
      </c>
      <c r="U2130" s="22">
        <v>2225</v>
      </c>
      <c r="V2130" s="10">
        <v>3849</v>
      </c>
      <c r="W2130" s="22">
        <v>1.07</v>
      </c>
    </row>
    <row r="2131" spans="1:23" s="5" customFormat="1" x14ac:dyDescent="0.3">
      <c r="A2131" s="20">
        <v>2129</v>
      </c>
      <c r="C2131" s="11" t="s">
        <v>150</v>
      </c>
      <c r="E2131" s="10">
        <f t="shared" si="373"/>
        <v>20749695740.419357</v>
      </c>
      <c r="F2131" s="10">
        <v>5</v>
      </c>
      <c r="G2131" s="22">
        <f t="shared" si="376"/>
        <v>5.0578713468500365E+29</v>
      </c>
      <c r="H2131" s="22">
        <f t="shared" si="374"/>
        <v>26717884.200648692</v>
      </c>
      <c r="I2131" s="22">
        <f t="shared" si="375"/>
        <v>3.4913582931797508E+20</v>
      </c>
      <c r="J2131" s="10">
        <v>1</v>
      </c>
      <c r="K2131" s="10">
        <v>11</v>
      </c>
      <c r="L2131" s="10">
        <v>5</v>
      </c>
      <c r="M2131" s="10">
        <v>10000</v>
      </c>
      <c r="N2131" s="10">
        <v>10000</v>
      </c>
      <c r="O2131" s="10">
        <v>30</v>
      </c>
      <c r="P2131" s="10" t="b">
        <v>1</v>
      </c>
      <c r="Q2131" s="10">
        <v>0</v>
      </c>
      <c r="R2131" s="10" t="b">
        <v>0</v>
      </c>
      <c r="S2131" s="10">
        <v>101.000000000008</v>
      </c>
      <c r="T2131" s="10" t="s">
        <v>59</v>
      </c>
      <c r="U2131" s="22">
        <v>2226</v>
      </c>
      <c r="V2131" s="10">
        <v>3851</v>
      </c>
      <c r="W2131" s="22">
        <v>1.07</v>
      </c>
    </row>
    <row r="2132" spans="1:23" s="5" customFormat="1" x14ac:dyDescent="0.3">
      <c r="A2132" s="20">
        <v>2130</v>
      </c>
      <c r="C2132" s="11" t="s">
        <v>150</v>
      </c>
      <c r="E2132" s="10">
        <f t="shared" si="373"/>
        <v>20779922940.367939</v>
      </c>
      <c r="F2132" s="10">
        <v>5</v>
      </c>
      <c r="G2132" s="22">
        <f t="shared" si="376"/>
        <v>5.079114000866926E+29</v>
      </c>
      <c r="H2132" s="22">
        <f t="shared" si="374"/>
        <v>26744633.16183437</v>
      </c>
      <c r="I2132" s="22">
        <f t="shared" si="375"/>
        <v>3.5013441081983625E+20</v>
      </c>
      <c r="J2132" s="10">
        <v>1</v>
      </c>
      <c r="K2132" s="10">
        <v>11</v>
      </c>
      <c r="L2132" s="10">
        <v>5</v>
      </c>
      <c r="M2132" s="10">
        <v>10000</v>
      </c>
      <c r="N2132" s="10">
        <v>10000</v>
      </c>
      <c r="O2132" s="10">
        <v>30</v>
      </c>
      <c r="P2132" s="10" t="b">
        <v>1</v>
      </c>
      <c r="Q2132" s="10">
        <v>0</v>
      </c>
      <c r="R2132" s="10" t="b">
        <v>0</v>
      </c>
      <c r="S2132" s="10">
        <v>101.000000000008</v>
      </c>
      <c r="T2132" s="10" t="s">
        <v>59</v>
      </c>
      <c r="U2132" s="22">
        <v>2227</v>
      </c>
      <c r="V2132" s="10">
        <v>3853</v>
      </c>
      <c r="W2132" s="22">
        <v>1.07</v>
      </c>
    </row>
    <row r="2133" spans="1:23" s="5" customFormat="1" x14ac:dyDescent="0.3">
      <c r="A2133" s="20">
        <v>2131</v>
      </c>
      <c r="C2133" s="11" t="s">
        <v>150</v>
      </c>
      <c r="E2133" s="10">
        <f t="shared" si="373"/>
        <v>20810179955.056396</v>
      </c>
      <c r="F2133" s="10">
        <v>5</v>
      </c>
      <c r="G2133" s="22">
        <f t="shared" si="376"/>
        <v>5.100435838727063E+29</v>
      </c>
      <c r="H2133" s="22">
        <f t="shared" si="374"/>
        <v>26771396.38966212</v>
      </c>
      <c r="I2133" s="22">
        <f t="shared" si="375"/>
        <v>3.5113537769708067E+20</v>
      </c>
      <c r="J2133" s="10">
        <v>1</v>
      </c>
      <c r="K2133" s="10">
        <v>11</v>
      </c>
      <c r="L2133" s="10">
        <v>5</v>
      </c>
      <c r="M2133" s="10">
        <v>10000</v>
      </c>
      <c r="N2133" s="10">
        <v>10000</v>
      </c>
      <c r="O2133" s="10">
        <v>30</v>
      </c>
      <c r="P2133" s="10" t="b">
        <v>1</v>
      </c>
      <c r="Q2133" s="10">
        <v>0</v>
      </c>
      <c r="R2133" s="10" t="b">
        <v>0</v>
      </c>
      <c r="S2133" s="10">
        <v>101.000000000008</v>
      </c>
      <c r="T2133" s="10" t="s">
        <v>59</v>
      </c>
      <c r="U2133" s="22">
        <v>2228</v>
      </c>
      <c r="V2133" s="10">
        <v>3855</v>
      </c>
      <c r="W2133" s="22">
        <v>1.07</v>
      </c>
    </row>
    <row r="2134" spans="1:23" s="5" customFormat="1" x14ac:dyDescent="0.3">
      <c r="A2134" s="20">
        <v>2132</v>
      </c>
      <c r="C2134" s="11" t="s">
        <v>150</v>
      </c>
      <c r="E2134" s="10">
        <f t="shared" si="373"/>
        <v>20840466799.880932</v>
      </c>
      <c r="F2134" s="10">
        <v>5</v>
      </c>
      <c r="G2134" s="22">
        <f t="shared" si="376"/>
        <v>5.1218371182292043E+29</v>
      </c>
      <c r="H2134" s="22">
        <f t="shared" si="374"/>
        <v>26798173.885069337</v>
      </c>
      <c r="I2134" s="22">
        <f t="shared" si="375"/>
        <v>3.5213873452443101E+20</v>
      </c>
      <c r="J2134" s="10">
        <v>1</v>
      </c>
      <c r="K2134" s="10">
        <v>11</v>
      </c>
      <c r="L2134" s="10">
        <v>5</v>
      </c>
      <c r="M2134" s="10">
        <v>10000</v>
      </c>
      <c r="N2134" s="10">
        <v>10000</v>
      </c>
      <c r="O2134" s="10">
        <v>30</v>
      </c>
      <c r="P2134" s="10" t="b">
        <v>1</v>
      </c>
      <c r="Q2134" s="10">
        <v>0</v>
      </c>
      <c r="R2134" s="10" t="b">
        <v>0</v>
      </c>
      <c r="S2134" s="10">
        <v>101.000000000008</v>
      </c>
      <c r="T2134" s="10" t="s">
        <v>59</v>
      </c>
      <c r="U2134" s="22">
        <v>2229</v>
      </c>
      <c r="V2134" s="10">
        <v>3857</v>
      </c>
      <c r="W2134" s="22">
        <v>1.07</v>
      </c>
    </row>
    <row r="2135" spans="1:23" s="5" customFormat="1" x14ac:dyDescent="0.3">
      <c r="A2135" s="20">
        <v>2133</v>
      </c>
      <c r="C2135" s="11" t="s">
        <v>150</v>
      </c>
      <c r="E2135" s="10">
        <f t="shared" si="373"/>
        <v>20870783490.238514</v>
      </c>
      <c r="F2135" s="10">
        <v>5</v>
      </c>
      <c r="G2135" s="22">
        <f t="shared" si="376"/>
        <v>5.1433180978897166E+29</v>
      </c>
      <c r="H2135" s="22">
        <f t="shared" si="374"/>
        <v>26824965.648993254</v>
      </c>
      <c r="I2135" s="22">
        <f t="shared" si="375"/>
        <v>3.5314448588322085E+20</v>
      </c>
      <c r="J2135" s="10">
        <v>1</v>
      </c>
      <c r="K2135" s="10">
        <v>11</v>
      </c>
      <c r="L2135" s="10">
        <v>5</v>
      </c>
      <c r="M2135" s="10">
        <v>10000</v>
      </c>
      <c r="N2135" s="10">
        <v>10000</v>
      </c>
      <c r="O2135" s="10">
        <v>30</v>
      </c>
      <c r="P2135" s="10" t="b">
        <v>1</v>
      </c>
      <c r="Q2135" s="10">
        <v>0</v>
      </c>
      <c r="R2135" s="10" t="b">
        <v>0</v>
      </c>
      <c r="S2135" s="10">
        <v>101.000000000008</v>
      </c>
      <c r="T2135" s="10" t="s">
        <v>59</v>
      </c>
      <c r="U2135" s="22">
        <v>2230</v>
      </c>
      <c r="V2135" s="10">
        <v>3859</v>
      </c>
      <c r="W2135" s="22">
        <v>1.07</v>
      </c>
    </row>
    <row r="2136" spans="1:23" s="5" customFormat="1" x14ac:dyDescent="0.3">
      <c r="A2136" s="20">
        <v>2134</v>
      </c>
      <c r="C2136" s="11" t="s">
        <v>150</v>
      </c>
      <c r="E2136" s="10">
        <f t="shared" si="373"/>
        <v>20901130041.526882</v>
      </c>
      <c r="F2136" s="10">
        <v>5</v>
      </c>
      <c r="G2136" s="22">
        <f t="shared" si="376"/>
        <v>5.1648790369447258E+29</v>
      </c>
      <c r="H2136" s="22">
        <f t="shared" si="374"/>
        <v>26851771.682370618</v>
      </c>
      <c r="I2136" s="22">
        <f t="shared" si="375"/>
        <v>3.5415263636142044E+20</v>
      </c>
      <c r="J2136" s="10">
        <v>1</v>
      </c>
      <c r="K2136" s="10">
        <v>11</v>
      </c>
      <c r="L2136" s="10">
        <v>5</v>
      </c>
      <c r="M2136" s="10">
        <v>10000</v>
      </c>
      <c r="N2136" s="10">
        <v>10000</v>
      </c>
      <c r="O2136" s="10">
        <v>30</v>
      </c>
      <c r="P2136" s="10" t="b">
        <v>1</v>
      </c>
      <c r="Q2136" s="10">
        <v>0</v>
      </c>
      <c r="R2136" s="10" t="b">
        <v>0</v>
      </c>
      <c r="S2136" s="10">
        <v>101.000000000008</v>
      </c>
      <c r="T2136" s="10" t="s">
        <v>59</v>
      </c>
      <c r="U2136" s="22">
        <v>2231</v>
      </c>
      <c r="V2136" s="10">
        <v>3861</v>
      </c>
      <c r="W2136" s="22">
        <v>1.07</v>
      </c>
    </row>
    <row r="2137" spans="1:23" s="5" customFormat="1" x14ac:dyDescent="0.3">
      <c r="A2137" s="20">
        <v>2135</v>
      </c>
      <c r="C2137" s="11" t="s">
        <v>150</v>
      </c>
      <c r="E2137" s="10">
        <f t="shared" si="373"/>
        <v>20931506469.144398</v>
      </c>
      <c r="F2137" s="10">
        <v>5</v>
      </c>
      <c r="G2137" s="22">
        <f t="shared" si="376"/>
        <v>5.1865201953510207E+29</v>
      </c>
      <c r="H2137" s="22">
        <f t="shared" si="374"/>
        <v>26878591.986137774</v>
      </c>
      <c r="I2137" s="22">
        <f t="shared" si="375"/>
        <v>3.5516319055362661E+20</v>
      </c>
      <c r="J2137" s="10">
        <v>1</v>
      </c>
      <c r="K2137" s="10">
        <v>11</v>
      </c>
      <c r="L2137" s="10">
        <v>5</v>
      </c>
      <c r="M2137" s="10">
        <v>10000</v>
      </c>
      <c r="N2137" s="10">
        <v>10000</v>
      </c>
      <c r="O2137" s="10">
        <v>30</v>
      </c>
      <c r="P2137" s="10" t="b">
        <v>1</v>
      </c>
      <c r="Q2137" s="10">
        <v>0</v>
      </c>
      <c r="R2137" s="10" t="b">
        <v>0</v>
      </c>
      <c r="S2137" s="10">
        <v>101.000000000008</v>
      </c>
      <c r="T2137" s="10" t="s">
        <v>59</v>
      </c>
      <c r="U2137" s="22">
        <v>2232</v>
      </c>
      <c r="V2137" s="10">
        <v>3863</v>
      </c>
      <c r="W2137" s="22">
        <v>1.07</v>
      </c>
    </row>
    <row r="2138" spans="1:23" s="5" customFormat="1" x14ac:dyDescent="0.3">
      <c r="A2138" s="20">
        <v>2136</v>
      </c>
      <c r="C2138" s="11" t="s">
        <v>150</v>
      </c>
      <c r="E2138" s="10">
        <f t="shared" si="373"/>
        <v>20961912788.490192</v>
      </c>
      <c r="F2138" s="10">
        <v>5</v>
      </c>
      <c r="G2138" s="22">
        <f t="shared" si="376"/>
        <v>5.2082418337885777E+29</v>
      </c>
      <c r="H2138" s="22">
        <f t="shared" si="374"/>
        <v>26905426.56123089</v>
      </c>
      <c r="I2138" s="22">
        <f t="shared" si="375"/>
        <v>3.5617615306108096E+20</v>
      </c>
      <c r="J2138" s="10">
        <v>1</v>
      </c>
      <c r="K2138" s="10">
        <v>11</v>
      </c>
      <c r="L2138" s="10">
        <v>5</v>
      </c>
      <c r="M2138" s="10">
        <v>10000</v>
      </c>
      <c r="N2138" s="10">
        <v>10000</v>
      </c>
      <c r="O2138" s="10">
        <v>30</v>
      </c>
      <c r="P2138" s="10" t="b">
        <v>1</v>
      </c>
      <c r="Q2138" s="10">
        <v>0</v>
      </c>
      <c r="R2138" s="10" t="b">
        <v>0</v>
      </c>
      <c r="S2138" s="10">
        <v>101.000000000008</v>
      </c>
      <c r="T2138" s="10" t="s">
        <v>59</v>
      </c>
      <c r="U2138" s="22">
        <v>2233</v>
      </c>
      <c r="V2138" s="10">
        <v>3865</v>
      </c>
      <c r="W2138" s="22">
        <v>1.07</v>
      </c>
    </row>
    <row r="2139" spans="1:23" s="5" customFormat="1" x14ac:dyDescent="0.3">
      <c r="A2139" s="20">
        <v>2137</v>
      </c>
      <c r="C2139" s="11" t="s">
        <v>150</v>
      </c>
      <c r="E2139" s="10">
        <f t="shared" si="373"/>
        <v>20992349014.964176</v>
      </c>
      <c r="F2139" s="10">
        <v>5</v>
      </c>
      <c r="G2139" s="22">
        <f t="shared" si="376"/>
        <v>5.2300442136615406E+29</v>
      </c>
      <c r="H2139" s="22">
        <f t="shared" si="374"/>
        <v>26932275.408585384</v>
      </c>
      <c r="I2139" s="22">
        <f t="shared" si="375"/>
        <v>3.5719152849166991E+20</v>
      </c>
      <c r="J2139" s="10">
        <v>1</v>
      </c>
      <c r="K2139" s="10">
        <v>11</v>
      </c>
      <c r="L2139" s="10">
        <v>5</v>
      </c>
      <c r="M2139" s="10">
        <v>10000</v>
      </c>
      <c r="N2139" s="10">
        <v>10000</v>
      </c>
      <c r="O2139" s="10">
        <v>30</v>
      </c>
      <c r="P2139" s="10" t="b">
        <v>1</v>
      </c>
      <c r="Q2139" s="10">
        <v>0</v>
      </c>
      <c r="R2139" s="10" t="b">
        <v>0</v>
      </c>
      <c r="S2139" s="10">
        <v>101.000000000008</v>
      </c>
      <c r="T2139" s="10" t="s">
        <v>59</v>
      </c>
      <c r="U2139" s="22">
        <v>2234</v>
      </c>
      <c r="V2139" s="10">
        <v>3867</v>
      </c>
      <c r="W2139" s="22">
        <v>1.07</v>
      </c>
    </row>
    <row r="2140" spans="1:23" s="5" customFormat="1" x14ac:dyDescent="0.3">
      <c r="A2140" s="20">
        <v>2138</v>
      </c>
      <c r="C2140" s="11" t="s">
        <v>150</v>
      </c>
      <c r="E2140" s="10">
        <f t="shared" si="373"/>
        <v>21022815163.966805</v>
      </c>
      <c r="F2140" s="10">
        <v>5</v>
      </c>
      <c r="G2140" s="22">
        <f t="shared" si="376"/>
        <v>5.2519275971002397E+29</v>
      </c>
      <c r="H2140" s="22">
        <f t="shared" si="374"/>
        <v>26959138.529136728</v>
      </c>
      <c r="I2140" s="22">
        <f t="shared" si="375"/>
        <v>3.5820932145993259E+20</v>
      </c>
      <c r="J2140" s="10">
        <v>1</v>
      </c>
      <c r="K2140" s="10">
        <v>11</v>
      </c>
      <c r="L2140" s="10">
        <v>5</v>
      </c>
      <c r="M2140" s="10">
        <v>10000</v>
      </c>
      <c r="N2140" s="10">
        <v>10000</v>
      </c>
      <c r="O2140" s="10">
        <v>30</v>
      </c>
      <c r="P2140" s="10" t="b">
        <v>1</v>
      </c>
      <c r="Q2140" s="10">
        <v>0</v>
      </c>
      <c r="R2140" s="10" t="b">
        <v>0</v>
      </c>
      <c r="S2140" s="10">
        <v>101.000000000008</v>
      </c>
      <c r="T2140" s="10" t="s">
        <v>59</v>
      </c>
      <c r="U2140" s="22">
        <v>2235</v>
      </c>
      <c r="V2140" s="10">
        <v>3869</v>
      </c>
      <c r="W2140" s="22">
        <v>1.07</v>
      </c>
    </row>
    <row r="2141" spans="1:23" s="5" customFormat="1" x14ac:dyDescent="0.3">
      <c r="A2141" s="20">
        <v>2139</v>
      </c>
      <c r="C2141" s="11" t="s">
        <v>150</v>
      </c>
      <c r="E2141" s="10">
        <f t="shared" si="373"/>
        <v>21053311250.899548</v>
      </c>
      <c r="F2141" s="10">
        <v>5</v>
      </c>
      <c r="G2141" s="22">
        <f t="shared" si="376"/>
        <v>5.2738922469628389E+29</v>
      </c>
      <c r="H2141" s="22">
        <f t="shared" si="374"/>
        <v>26986015.923819669</v>
      </c>
      <c r="I2141" s="22">
        <f t="shared" si="375"/>
        <v>3.592295365870764E+20</v>
      </c>
      <c r="J2141" s="10">
        <v>1</v>
      </c>
      <c r="K2141" s="10">
        <v>11</v>
      </c>
      <c r="L2141" s="10">
        <v>5</v>
      </c>
      <c r="M2141" s="10">
        <v>10000</v>
      </c>
      <c r="N2141" s="10">
        <v>10000</v>
      </c>
      <c r="O2141" s="10">
        <v>30</v>
      </c>
      <c r="P2141" s="10" t="b">
        <v>1</v>
      </c>
      <c r="Q2141" s="10">
        <v>0</v>
      </c>
      <c r="R2141" s="10" t="b">
        <v>0</v>
      </c>
      <c r="S2141" s="10">
        <v>101.000000000008</v>
      </c>
      <c r="T2141" s="10" t="s">
        <v>59</v>
      </c>
      <c r="U2141" s="22">
        <v>2236</v>
      </c>
      <c r="V2141" s="10">
        <v>3871</v>
      </c>
      <c r="W2141" s="22">
        <v>1.07</v>
      </c>
    </row>
    <row r="2142" spans="1:23" s="5" customFormat="1" x14ac:dyDescent="0.3">
      <c r="A2142" s="20">
        <v>2140</v>
      </c>
      <c r="C2142" s="11" t="s">
        <v>150</v>
      </c>
      <c r="E2142" s="10">
        <f t="shared" si="373"/>
        <v>21083837291.164188</v>
      </c>
      <c r="F2142" s="10">
        <v>5</v>
      </c>
      <c r="G2142" s="22">
        <f t="shared" si="376"/>
        <v>5.295938426836845E+29</v>
      </c>
      <c r="H2142" s="22">
        <f t="shared" si="374"/>
        <v>27012907.593568765</v>
      </c>
      <c r="I2142" s="22">
        <f t="shared" si="375"/>
        <v>3.6025217850096196E+20</v>
      </c>
      <c r="J2142" s="10">
        <v>1</v>
      </c>
      <c r="K2142" s="10">
        <v>11</v>
      </c>
      <c r="L2142" s="10">
        <v>5</v>
      </c>
      <c r="M2142" s="10">
        <v>10000</v>
      </c>
      <c r="N2142" s="10">
        <v>10000</v>
      </c>
      <c r="O2142" s="10">
        <v>30</v>
      </c>
      <c r="P2142" s="10" t="b">
        <v>1</v>
      </c>
      <c r="Q2142" s="10">
        <v>0</v>
      </c>
      <c r="R2142" s="10" t="b">
        <v>0</v>
      </c>
      <c r="S2142" s="10">
        <v>101.000000000008</v>
      </c>
      <c r="T2142" s="10" t="s">
        <v>59</v>
      </c>
      <c r="U2142" s="22">
        <v>2237</v>
      </c>
      <c r="V2142" s="10">
        <v>3873</v>
      </c>
      <c r="W2142" s="22">
        <v>1.07</v>
      </c>
    </row>
    <row r="2143" spans="1:23" s="5" customFormat="1" x14ac:dyDescent="0.3">
      <c r="A2143" s="20">
        <v>2141</v>
      </c>
      <c r="C2143" s="11" t="s">
        <v>150</v>
      </c>
      <c r="E2143" s="10">
        <f t="shared" ref="E2143:E2206" si="377">A2143^3.0999</f>
        <v>21114393300.163681</v>
      </c>
      <c r="F2143" s="10">
        <v>5</v>
      </c>
      <c r="G2143" s="22">
        <f t="shared" si="376"/>
        <v>5.3180664010410609E+29</v>
      </c>
      <c r="H2143" s="22">
        <f t="shared" si="374"/>
        <v>27039813.539318074</v>
      </c>
      <c r="I2143" s="22">
        <f t="shared" si="375"/>
        <v>3.6127725183613121E+20</v>
      </c>
      <c r="J2143" s="10">
        <v>1</v>
      </c>
      <c r="K2143" s="10">
        <v>11</v>
      </c>
      <c r="L2143" s="10">
        <v>5</v>
      </c>
      <c r="M2143" s="10">
        <v>10000</v>
      </c>
      <c r="N2143" s="10">
        <v>10000</v>
      </c>
      <c r="O2143" s="10">
        <v>30</v>
      </c>
      <c r="P2143" s="10" t="b">
        <v>1</v>
      </c>
      <c r="Q2143" s="10">
        <v>0</v>
      </c>
      <c r="R2143" s="10" t="b">
        <v>0</v>
      </c>
      <c r="S2143" s="10">
        <v>101.000000000008</v>
      </c>
      <c r="T2143" s="10" t="s">
        <v>59</v>
      </c>
      <c r="U2143" s="22">
        <v>2238</v>
      </c>
      <c r="V2143" s="10">
        <v>3875</v>
      </c>
      <c r="W2143" s="22">
        <v>1.07</v>
      </c>
    </row>
    <row r="2144" spans="1:23" s="5" customFormat="1" x14ac:dyDescent="0.3">
      <c r="A2144" s="20">
        <v>2142</v>
      </c>
      <c r="C2144" s="11" t="s">
        <v>150</v>
      </c>
      <c r="E2144" s="10">
        <f t="shared" si="377"/>
        <v>21144979293.301311</v>
      </c>
      <c r="F2144" s="10">
        <v>5</v>
      </c>
      <c r="G2144" s="22">
        <f t="shared" si="376"/>
        <v>5.3402764346270951E+29</v>
      </c>
      <c r="H2144" s="22">
        <f t="shared" si="374"/>
        <v>27066733.762001488</v>
      </c>
      <c r="I2144" s="22">
        <f t="shared" si="375"/>
        <v>3.6230476123380266E+20</v>
      </c>
      <c r="J2144" s="10">
        <v>1</v>
      </c>
      <c r="K2144" s="10">
        <v>11</v>
      </c>
      <c r="L2144" s="10">
        <v>5</v>
      </c>
      <c r="M2144" s="10">
        <v>10000</v>
      </c>
      <c r="N2144" s="10">
        <v>10000</v>
      </c>
      <c r="O2144" s="10">
        <v>30</v>
      </c>
      <c r="P2144" s="10" t="b">
        <v>1</v>
      </c>
      <c r="Q2144" s="10">
        <v>0</v>
      </c>
      <c r="R2144" s="10" t="b">
        <v>0</v>
      </c>
      <c r="S2144" s="10">
        <v>101.000000000008</v>
      </c>
      <c r="T2144" s="10" t="s">
        <v>59</v>
      </c>
      <c r="U2144" s="22">
        <v>2239</v>
      </c>
      <c r="V2144" s="10">
        <v>3877</v>
      </c>
      <c r="W2144" s="22">
        <v>1.07</v>
      </c>
    </row>
    <row r="2145" spans="1:23" s="5" customFormat="1" x14ac:dyDescent="0.3">
      <c r="A2145" s="20">
        <v>2143</v>
      </c>
      <c r="C2145" s="11" t="s">
        <v>150</v>
      </c>
      <c r="E2145" s="10">
        <f t="shared" si="377"/>
        <v>21175595285.9813</v>
      </c>
      <c r="F2145" s="10">
        <v>5</v>
      </c>
      <c r="G2145" s="22">
        <f t="shared" si="376"/>
        <v>5.3625687933809512E+29</v>
      </c>
      <c r="H2145" s="22">
        <f t="shared" si="374"/>
        <v>27093668.262552351</v>
      </c>
      <c r="I2145" s="22">
        <f t="shared" si="375"/>
        <v>3.6333471134188438E+20</v>
      </c>
      <c r="J2145" s="10">
        <v>1</v>
      </c>
      <c r="K2145" s="10">
        <v>11</v>
      </c>
      <c r="L2145" s="10">
        <v>5</v>
      </c>
      <c r="M2145" s="10">
        <v>10000</v>
      </c>
      <c r="N2145" s="10">
        <v>10000</v>
      </c>
      <c r="O2145" s="10">
        <v>30</v>
      </c>
      <c r="P2145" s="10" t="b">
        <v>1</v>
      </c>
      <c r="Q2145" s="10">
        <v>0</v>
      </c>
      <c r="R2145" s="10" t="b">
        <v>0</v>
      </c>
      <c r="S2145" s="10">
        <v>101.000000000008</v>
      </c>
      <c r="T2145" s="10" t="s">
        <v>59</v>
      </c>
      <c r="U2145" s="22">
        <v>2240</v>
      </c>
      <c r="V2145" s="10">
        <v>3879</v>
      </c>
      <c r="W2145" s="22">
        <v>1.07</v>
      </c>
    </row>
    <row r="2146" spans="1:23" s="5" customFormat="1" x14ac:dyDescent="0.3">
      <c r="A2146" s="20">
        <v>2144</v>
      </c>
      <c r="C2146" s="11" t="s">
        <v>150</v>
      </c>
      <c r="E2146" s="10">
        <f t="shared" si="377"/>
        <v>21206241293.608578</v>
      </c>
      <c r="F2146" s="10">
        <v>5</v>
      </c>
      <c r="G2146" s="22">
        <f t="shared" si="376"/>
        <v>5.3849437438249175E+29</v>
      </c>
      <c r="H2146" s="22">
        <f t="shared" si="374"/>
        <v>27120617.041903589</v>
      </c>
      <c r="I2146" s="22">
        <f t="shared" si="375"/>
        <v>3.643671068149743E+20</v>
      </c>
      <c r="J2146" s="10">
        <v>1</v>
      </c>
      <c r="K2146" s="10">
        <v>11</v>
      </c>
      <c r="L2146" s="10">
        <v>5</v>
      </c>
      <c r="M2146" s="10">
        <v>10000</v>
      </c>
      <c r="N2146" s="10">
        <v>10000</v>
      </c>
      <c r="O2146" s="10">
        <v>30</v>
      </c>
      <c r="P2146" s="10" t="b">
        <v>1</v>
      </c>
      <c r="Q2146" s="10">
        <v>0</v>
      </c>
      <c r="R2146" s="10" t="b">
        <v>0</v>
      </c>
      <c r="S2146" s="10">
        <v>101.000000000008</v>
      </c>
      <c r="T2146" s="10" t="s">
        <v>59</v>
      </c>
      <c r="U2146" s="22">
        <v>2241</v>
      </c>
      <c r="V2146" s="10">
        <v>3881</v>
      </c>
      <c r="W2146" s="22">
        <v>1.07</v>
      </c>
    </row>
    <row r="2147" spans="1:23" s="5" customFormat="1" x14ac:dyDescent="0.3">
      <c r="A2147" s="20">
        <v>2145</v>
      </c>
      <c r="C2147" s="11" t="s">
        <v>150</v>
      </c>
      <c r="E2147" s="10">
        <f t="shared" si="377"/>
        <v>21236917331.588734</v>
      </c>
      <c r="F2147" s="10">
        <v>5</v>
      </c>
      <c r="G2147" s="22">
        <f t="shared" si="376"/>
        <v>5.4074015532192375E+29</v>
      </c>
      <c r="H2147" s="22">
        <f t="shared" si="374"/>
        <v>27147580.100987788</v>
      </c>
      <c r="I2147" s="22">
        <f t="shared" si="375"/>
        <v>3.6540195231436525E+20</v>
      </c>
      <c r="J2147" s="10">
        <v>1</v>
      </c>
      <c r="K2147" s="10">
        <v>11</v>
      </c>
      <c r="L2147" s="10">
        <v>5</v>
      </c>
      <c r="M2147" s="10">
        <v>10000</v>
      </c>
      <c r="N2147" s="10">
        <v>10000</v>
      </c>
      <c r="O2147" s="10">
        <v>30</v>
      </c>
      <c r="P2147" s="10" t="b">
        <v>1</v>
      </c>
      <c r="Q2147" s="10">
        <v>0</v>
      </c>
      <c r="R2147" s="10" t="b">
        <v>0</v>
      </c>
      <c r="S2147" s="10">
        <v>101.000000000008</v>
      </c>
      <c r="T2147" s="10" t="s">
        <v>59</v>
      </c>
      <c r="U2147" s="22">
        <v>2242</v>
      </c>
      <c r="V2147" s="10">
        <v>3883</v>
      </c>
      <c r="W2147" s="22">
        <v>1.07</v>
      </c>
    </row>
    <row r="2148" spans="1:23" s="5" customFormat="1" x14ac:dyDescent="0.3">
      <c r="A2148" s="20">
        <v>2146</v>
      </c>
      <c r="C2148" s="11" t="s">
        <v>150</v>
      </c>
      <c r="E2148" s="10">
        <f t="shared" si="377"/>
        <v>21267623415.328049</v>
      </c>
      <c r="F2148" s="10">
        <v>5</v>
      </c>
      <c r="G2148" s="22">
        <f t="shared" si="376"/>
        <v>5.4299424895636301E+29</v>
      </c>
      <c r="H2148" s="22">
        <f t="shared" si="374"/>
        <v>27174557.440737367</v>
      </c>
      <c r="I2148" s="22">
        <f t="shared" si="375"/>
        <v>3.6643925250806101E+20</v>
      </c>
      <c r="J2148" s="10">
        <v>1</v>
      </c>
      <c r="K2148" s="10">
        <v>11</v>
      </c>
      <c r="L2148" s="10">
        <v>5</v>
      </c>
      <c r="M2148" s="10">
        <v>10000</v>
      </c>
      <c r="N2148" s="10">
        <v>10000</v>
      </c>
      <c r="O2148" s="10">
        <v>30</v>
      </c>
      <c r="P2148" s="10" t="b">
        <v>1</v>
      </c>
      <c r="Q2148" s="10">
        <v>0</v>
      </c>
      <c r="R2148" s="10" t="b">
        <v>0</v>
      </c>
      <c r="S2148" s="10">
        <v>101.000000000008</v>
      </c>
      <c r="T2148" s="10" t="s">
        <v>59</v>
      </c>
      <c r="U2148" s="22">
        <v>2243</v>
      </c>
      <c r="V2148" s="10">
        <v>3885</v>
      </c>
      <c r="W2148" s="22">
        <v>1.07</v>
      </c>
    </row>
    <row r="2149" spans="1:23" s="5" customFormat="1" x14ac:dyDescent="0.3">
      <c r="A2149" s="20">
        <v>2147</v>
      </c>
      <c r="C2149" s="11" t="s">
        <v>150</v>
      </c>
      <c r="E2149" s="10">
        <f t="shared" si="377"/>
        <v>21298359560.233547</v>
      </c>
      <c r="F2149" s="10">
        <v>5</v>
      </c>
      <c r="G2149" s="22">
        <f t="shared" si="376"/>
        <v>5.4525668215993475E+29</v>
      </c>
      <c r="H2149" s="22">
        <f t="shared" si="374"/>
        <v>27201549.062084239</v>
      </c>
      <c r="I2149" s="22">
        <f t="shared" si="375"/>
        <v>3.6747901207077618E+20</v>
      </c>
      <c r="J2149" s="10">
        <v>1</v>
      </c>
      <c r="K2149" s="10">
        <v>11</v>
      </c>
      <c r="L2149" s="10">
        <v>5</v>
      </c>
      <c r="M2149" s="10">
        <v>10000</v>
      </c>
      <c r="N2149" s="10">
        <v>10000</v>
      </c>
      <c r="O2149" s="10">
        <v>30</v>
      </c>
      <c r="P2149" s="10" t="b">
        <v>1</v>
      </c>
      <c r="Q2149" s="10">
        <v>0</v>
      </c>
      <c r="R2149" s="10" t="b">
        <v>0</v>
      </c>
      <c r="S2149" s="10">
        <v>101.000000000008</v>
      </c>
      <c r="T2149" s="10" t="s">
        <v>59</v>
      </c>
      <c r="U2149" s="22">
        <v>2244</v>
      </c>
      <c r="V2149" s="10">
        <v>3887</v>
      </c>
      <c r="W2149" s="22">
        <v>1.07</v>
      </c>
    </row>
    <row r="2150" spans="1:23" s="5" customFormat="1" x14ac:dyDescent="0.3">
      <c r="A2150" s="20">
        <v>2148</v>
      </c>
      <c r="C2150" s="11" t="s">
        <v>150</v>
      </c>
      <c r="E2150" s="10">
        <f t="shared" si="377"/>
        <v>21329125781.713047</v>
      </c>
      <c r="F2150" s="10">
        <v>5</v>
      </c>
      <c r="G2150" s="22">
        <f t="shared" si="376"/>
        <v>5.4752748188103135E+29</v>
      </c>
      <c r="H2150" s="22">
        <f t="shared" si="374"/>
        <v>27228554.965959698</v>
      </c>
      <c r="I2150" s="22">
        <f t="shared" si="375"/>
        <v>3.6852123568394417E+20</v>
      </c>
      <c r="J2150" s="10">
        <v>1</v>
      </c>
      <c r="K2150" s="10">
        <v>11</v>
      </c>
      <c r="L2150" s="10">
        <v>5</v>
      </c>
      <c r="M2150" s="10">
        <v>10000</v>
      </c>
      <c r="N2150" s="10">
        <v>10000</v>
      </c>
      <c r="O2150" s="10">
        <v>30</v>
      </c>
      <c r="P2150" s="10" t="b">
        <v>1</v>
      </c>
      <c r="Q2150" s="10">
        <v>0</v>
      </c>
      <c r="R2150" s="10" t="b">
        <v>0</v>
      </c>
      <c r="S2150" s="10">
        <v>101.000000000008</v>
      </c>
      <c r="T2150" s="10" t="s">
        <v>59</v>
      </c>
      <c r="U2150" s="22">
        <v>2245</v>
      </c>
      <c r="V2150" s="10">
        <v>3889</v>
      </c>
      <c r="W2150" s="22">
        <v>1.07</v>
      </c>
    </row>
    <row r="2151" spans="1:23" s="5" customFormat="1" x14ac:dyDescent="0.3">
      <c r="A2151" s="20">
        <v>2149</v>
      </c>
      <c r="C2151" s="11" t="s">
        <v>150</v>
      </c>
      <c r="E2151" s="10">
        <f t="shared" si="377"/>
        <v>21359922095.174938</v>
      </c>
      <c r="F2151" s="10">
        <v>5</v>
      </c>
      <c r="G2151" s="22">
        <f t="shared" si="376"/>
        <v>5.4980667514254233E+29</v>
      </c>
      <c r="H2151" s="22">
        <f t="shared" si="374"/>
        <v>27255575.153295055</v>
      </c>
      <c r="I2151" s="22">
        <f t="shared" si="375"/>
        <v>3.6956592803571997E+20</v>
      </c>
      <c r="J2151" s="10">
        <v>1</v>
      </c>
      <c r="K2151" s="10">
        <v>11</v>
      </c>
      <c r="L2151" s="10">
        <v>5</v>
      </c>
      <c r="M2151" s="10">
        <v>10000</v>
      </c>
      <c r="N2151" s="10">
        <v>10000</v>
      </c>
      <c r="O2151" s="10">
        <v>30</v>
      </c>
      <c r="P2151" s="10" t="b">
        <v>1</v>
      </c>
      <c r="Q2151" s="10">
        <v>0</v>
      </c>
      <c r="R2151" s="10" t="b">
        <v>0</v>
      </c>
      <c r="S2151" s="10">
        <v>101.000000000008</v>
      </c>
      <c r="T2151" s="10" t="s">
        <v>59</v>
      </c>
      <c r="U2151" s="22">
        <v>2246</v>
      </c>
      <c r="V2151" s="10">
        <v>3891</v>
      </c>
      <c r="W2151" s="22">
        <v>1.07</v>
      </c>
    </row>
    <row r="2152" spans="1:23" s="5" customFormat="1" x14ac:dyDescent="0.3">
      <c r="A2152" s="20">
        <v>2150</v>
      </c>
      <c r="C2152" s="11" t="s">
        <v>150</v>
      </c>
      <c r="E2152" s="10">
        <f t="shared" si="377"/>
        <v>21390748516.028492</v>
      </c>
      <c r="F2152" s="10">
        <v>5</v>
      </c>
      <c r="G2152" s="22">
        <f t="shared" si="376"/>
        <v>5.5209428904199967E+29</v>
      </c>
      <c r="H2152" s="22">
        <f t="shared" si="374"/>
        <v>27282609.625020944</v>
      </c>
      <c r="I2152" s="22">
        <f t="shared" si="375"/>
        <v>3.7061309382099606E+20</v>
      </c>
      <c r="J2152" s="10">
        <v>1</v>
      </c>
      <c r="K2152" s="10">
        <v>11</v>
      </c>
      <c r="L2152" s="10">
        <v>5</v>
      </c>
      <c r="M2152" s="10">
        <v>10000</v>
      </c>
      <c r="N2152" s="10">
        <v>10000</v>
      </c>
      <c r="O2152" s="10">
        <v>30</v>
      </c>
      <c r="P2152" s="10" t="b">
        <v>1</v>
      </c>
      <c r="Q2152" s="10">
        <v>0</v>
      </c>
      <c r="R2152" s="10" t="b">
        <v>0</v>
      </c>
      <c r="S2152" s="10">
        <v>101.000000000008</v>
      </c>
      <c r="T2152" s="10" t="s">
        <v>59</v>
      </c>
      <c r="U2152" s="22">
        <v>2247</v>
      </c>
      <c r="V2152" s="10">
        <v>3893</v>
      </c>
      <c r="W2152" s="22">
        <v>1.07</v>
      </c>
    </row>
    <row r="2153" spans="1:23" s="15" customFormat="1" x14ac:dyDescent="0.3">
      <c r="A2153" s="19">
        <v>2151</v>
      </c>
      <c r="C2153" s="17" t="s">
        <v>150</v>
      </c>
      <c r="E2153" s="16">
        <f t="shared" si="377"/>
        <v>21421605059.683651</v>
      </c>
      <c r="F2153" s="16">
        <v>5</v>
      </c>
      <c r="G2153" s="22">
        <f>A2153^8.93+A2153^4+100*A2153+100</f>
        <v>5.7607478280175717E+29</v>
      </c>
      <c r="H2153" s="18">
        <f t="shared" si="374"/>
        <v>27309658.382067952</v>
      </c>
      <c r="I2153" s="18">
        <f t="shared" si="375"/>
        <v>3.716627377413973E+20</v>
      </c>
      <c r="J2153" s="16">
        <v>1</v>
      </c>
      <c r="K2153" s="16">
        <v>11</v>
      </c>
      <c r="L2153" s="16">
        <v>5</v>
      </c>
      <c r="M2153" s="16">
        <v>10000</v>
      </c>
      <c r="N2153" s="16">
        <v>10000</v>
      </c>
      <c r="O2153" s="16">
        <v>30</v>
      </c>
      <c r="P2153" s="16" t="b">
        <v>1</v>
      </c>
      <c r="Q2153" s="16">
        <v>0</v>
      </c>
      <c r="R2153" s="16" t="b">
        <v>0</v>
      </c>
      <c r="S2153" s="16">
        <v>101.000000000008</v>
      </c>
      <c r="T2153" s="16" t="s">
        <v>59</v>
      </c>
      <c r="U2153" s="18">
        <v>2248</v>
      </c>
      <c r="V2153" s="16">
        <v>3895</v>
      </c>
      <c r="W2153" s="18">
        <v>1.07</v>
      </c>
    </row>
    <row r="2154" spans="1:23" s="15" customFormat="1" x14ac:dyDescent="0.3">
      <c r="A2154" s="19">
        <v>2152</v>
      </c>
      <c r="C2154" s="17" t="s">
        <v>150</v>
      </c>
      <c r="E2154" s="16">
        <f t="shared" si="377"/>
        <v>21452491741.550991</v>
      </c>
      <c r="F2154" s="16">
        <v>5</v>
      </c>
      <c r="G2154" s="22">
        <f t="shared" ref="G2154:G2202" si="378">A2154^8.93+A2154^4+100*A2154+100</f>
        <v>5.7847080359440989E+29</v>
      </c>
      <c r="H2154" s="18">
        <f t="shared" si="374"/>
        <v>27336721.425365932</v>
      </c>
      <c r="I2154" s="18">
        <f t="shared" si="375"/>
        <v>3.7271486450529632E+20</v>
      </c>
      <c r="J2154" s="16">
        <v>1</v>
      </c>
      <c r="K2154" s="16">
        <v>11</v>
      </c>
      <c r="L2154" s="16">
        <v>5</v>
      </c>
      <c r="M2154" s="16">
        <v>10000</v>
      </c>
      <c r="N2154" s="16">
        <v>10000</v>
      </c>
      <c r="O2154" s="16">
        <v>30</v>
      </c>
      <c r="P2154" s="16" t="b">
        <v>1</v>
      </c>
      <c r="Q2154" s="16">
        <v>0</v>
      </c>
      <c r="R2154" s="16" t="b">
        <v>0</v>
      </c>
      <c r="S2154" s="16">
        <v>101.000000000008</v>
      </c>
      <c r="T2154" s="16" t="s">
        <v>59</v>
      </c>
      <c r="U2154" s="18">
        <v>2249</v>
      </c>
      <c r="V2154" s="16">
        <v>3897</v>
      </c>
      <c r="W2154" s="18">
        <v>1.07</v>
      </c>
    </row>
    <row r="2155" spans="1:23" s="15" customFormat="1" x14ac:dyDescent="0.3">
      <c r="A2155" s="19">
        <v>2153</v>
      </c>
      <c r="C2155" s="17" t="s">
        <v>150</v>
      </c>
      <c r="E2155" s="16">
        <f t="shared" si="377"/>
        <v>21483408577.041702</v>
      </c>
      <c r="F2155" s="16">
        <v>5</v>
      </c>
      <c r="G2155" s="22">
        <f t="shared" si="378"/>
        <v>5.8087566987669671E+29</v>
      </c>
      <c r="H2155" s="18">
        <f t="shared" si="374"/>
        <v>27363798.75584453</v>
      </c>
      <c r="I2155" s="18">
        <f t="shared" si="375"/>
        <v>3.7376947882781435E+20</v>
      </c>
      <c r="J2155" s="16">
        <v>1</v>
      </c>
      <c r="K2155" s="16">
        <v>11</v>
      </c>
      <c r="L2155" s="16">
        <v>5</v>
      </c>
      <c r="M2155" s="16">
        <v>10000</v>
      </c>
      <c r="N2155" s="16">
        <v>10000</v>
      </c>
      <c r="O2155" s="16">
        <v>30</v>
      </c>
      <c r="P2155" s="16" t="b">
        <v>1</v>
      </c>
      <c r="Q2155" s="16">
        <v>0</v>
      </c>
      <c r="R2155" s="16" t="b">
        <v>0</v>
      </c>
      <c r="S2155" s="16">
        <v>101.000000000008</v>
      </c>
      <c r="T2155" s="16" t="s">
        <v>59</v>
      </c>
      <c r="U2155" s="18">
        <v>2250</v>
      </c>
      <c r="V2155" s="16">
        <v>3899</v>
      </c>
      <c r="W2155" s="18">
        <v>1.07</v>
      </c>
    </row>
    <row r="2156" spans="1:23" s="15" customFormat="1" x14ac:dyDescent="0.3">
      <c r="A2156" s="19">
        <v>2154</v>
      </c>
      <c r="C2156" s="17" t="s">
        <v>150</v>
      </c>
      <c r="E2156" s="16">
        <f t="shared" si="377"/>
        <v>21514355581.568073</v>
      </c>
      <c r="F2156" s="16">
        <v>5</v>
      </c>
      <c r="G2156" s="22">
        <f t="shared" si="378"/>
        <v>5.832894101726593E+29</v>
      </c>
      <c r="H2156" s="18">
        <f t="shared" si="374"/>
        <v>27390890.374433171</v>
      </c>
      <c r="I2156" s="18">
        <f t="shared" si="375"/>
        <v>3.7482658543083389E+20</v>
      </c>
      <c r="J2156" s="16">
        <v>1</v>
      </c>
      <c r="K2156" s="16">
        <v>11</v>
      </c>
      <c r="L2156" s="16">
        <v>5</v>
      </c>
      <c r="M2156" s="16">
        <v>10000</v>
      </c>
      <c r="N2156" s="16">
        <v>10000</v>
      </c>
      <c r="O2156" s="16">
        <v>30</v>
      </c>
      <c r="P2156" s="16" t="b">
        <v>1</v>
      </c>
      <c r="Q2156" s="16">
        <v>0</v>
      </c>
      <c r="R2156" s="16" t="b">
        <v>0</v>
      </c>
      <c r="S2156" s="16">
        <v>101.000000000008</v>
      </c>
      <c r="T2156" s="16" t="s">
        <v>59</v>
      </c>
      <c r="U2156" s="18">
        <v>2251</v>
      </c>
      <c r="V2156" s="16">
        <v>3901</v>
      </c>
      <c r="W2156" s="18">
        <v>1.07</v>
      </c>
    </row>
    <row r="2157" spans="1:23" s="15" customFormat="1" x14ac:dyDescent="0.3">
      <c r="A2157" s="19">
        <v>2155</v>
      </c>
      <c r="C2157" s="17" t="s">
        <v>150</v>
      </c>
      <c r="E2157" s="16">
        <f t="shared" si="377"/>
        <v>21545332770.542786</v>
      </c>
      <c r="F2157" s="16">
        <v>5</v>
      </c>
      <c r="G2157" s="22">
        <f t="shared" si="378"/>
        <v>5.8571205308501502E+29</v>
      </c>
      <c r="H2157" s="18">
        <f t="shared" si="374"/>
        <v>27417996.282060642</v>
      </c>
      <c r="I2157" s="18">
        <f t="shared" si="375"/>
        <v>3.7588618904299641E+20</v>
      </c>
      <c r="J2157" s="16">
        <v>1</v>
      </c>
      <c r="K2157" s="16">
        <v>11</v>
      </c>
      <c r="L2157" s="16">
        <v>5</v>
      </c>
      <c r="M2157" s="16">
        <v>10000</v>
      </c>
      <c r="N2157" s="16">
        <v>10000</v>
      </c>
      <c r="O2157" s="16">
        <v>30</v>
      </c>
      <c r="P2157" s="16" t="b">
        <v>1</v>
      </c>
      <c r="Q2157" s="16">
        <v>0</v>
      </c>
      <c r="R2157" s="16" t="b">
        <v>0</v>
      </c>
      <c r="S2157" s="16">
        <v>101.000000000008</v>
      </c>
      <c r="T2157" s="16" t="s">
        <v>59</v>
      </c>
      <c r="U2157" s="18">
        <v>2252</v>
      </c>
      <c r="V2157" s="16">
        <v>3903</v>
      </c>
      <c r="W2157" s="18">
        <v>1.07</v>
      </c>
    </row>
    <row r="2158" spans="1:23" s="15" customFormat="1" x14ac:dyDescent="0.3">
      <c r="A2158" s="19">
        <v>2156</v>
      </c>
      <c r="C2158" s="17" t="s">
        <v>150</v>
      </c>
      <c r="E2158" s="16">
        <f t="shared" si="377"/>
        <v>21576340159.379234</v>
      </c>
      <c r="F2158" s="16">
        <v>5</v>
      </c>
      <c r="G2158" s="22">
        <f t="shared" si="378"/>
        <v>5.8814362729534307E+29</v>
      </c>
      <c r="H2158" s="18">
        <f t="shared" si="374"/>
        <v>27445116.479655445</v>
      </c>
      <c r="I2158" s="18">
        <f t="shared" si="375"/>
        <v>3.769482943997182E+20</v>
      </c>
      <c r="J2158" s="16">
        <v>1</v>
      </c>
      <c r="K2158" s="16">
        <v>11</v>
      </c>
      <c r="L2158" s="16">
        <v>5</v>
      </c>
      <c r="M2158" s="16">
        <v>10000</v>
      </c>
      <c r="N2158" s="16">
        <v>10000</v>
      </c>
      <c r="O2158" s="16">
        <v>30</v>
      </c>
      <c r="P2158" s="16" t="b">
        <v>1</v>
      </c>
      <c r="Q2158" s="16">
        <v>0</v>
      </c>
      <c r="R2158" s="16" t="b">
        <v>0</v>
      </c>
      <c r="S2158" s="16">
        <v>101.000000000008</v>
      </c>
      <c r="T2158" s="16" t="s">
        <v>59</v>
      </c>
      <c r="U2158" s="18">
        <v>2253</v>
      </c>
      <c r="V2158" s="16">
        <v>3905</v>
      </c>
      <c r="W2158" s="18">
        <v>1.07</v>
      </c>
    </row>
    <row r="2159" spans="1:23" s="15" customFormat="1" x14ac:dyDescent="0.3">
      <c r="A2159" s="19">
        <v>2157</v>
      </c>
      <c r="C2159" s="17" t="s">
        <v>150</v>
      </c>
      <c r="E2159" s="16">
        <f t="shared" si="377"/>
        <v>21607377763.491753</v>
      </c>
      <c r="F2159" s="16">
        <v>5</v>
      </c>
      <c r="G2159" s="22">
        <f t="shared" si="378"/>
        <v>5.9058416156424598E+29</v>
      </c>
      <c r="H2159" s="18">
        <f t="shared" si="374"/>
        <v>27472250.968145858</v>
      </c>
      <c r="I2159" s="18">
        <f t="shared" si="375"/>
        <v>3.7801290624319331E+20</v>
      </c>
      <c r="J2159" s="16">
        <v>1</v>
      </c>
      <c r="K2159" s="16">
        <v>11</v>
      </c>
      <c r="L2159" s="16">
        <v>5</v>
      </c>
      <c r="M2159" s="16">
        <v>10000</v>
      </c>
      <c r="N2159" s="16">
        <v>10000</v>
      </c>
      <c r="O2159" s="16">
        <v>30</v>
      </c>
      <c r="P2159" s="16" t="b">
        <v>1</v>
      </c>
      <c r="Q2159" s="16">
        <v>0</v>
      </c>
      <c r="R2159" s="16" t="b">
        <v>0</v>
      </c>
      <c r="S2159" s="16">
        <v>101.000000000008</v>
      </c>
      <c r="T2159" s="16" t="s">
        <v>59</v>
      </c>
      <c r="U2159" s="18">
        <v>2254</v>
      </c>
      <c r="V2159" s="16">
        <v>3907</v>
      </c>
      <c r="W2159" s="18">
        <v>1.07</v>
      </c>
    </row>
    <row r="2160" spans="1:23" s="15" customFormat="1" x14ac:dyDescent="0.3">
      <c r="A2160" s="19">
        <v>2158</v>
      </c>
      <c r="C2160" s="17" t="s">
        <v>150</v>
      </c>
      <c r="E2160" s="16">
        <f t="shared" si="377"/>
        <v>21638445598.295177</v>
      </c>
      <c r="F2160" s="16">
        <v>5</v>
      </c>
      <c r="G2160" s="22">
        <f t="shared" si="378"/>
        <v>5.9303368473154389E+29</v>
      </c>
      <c r="H2160" s="18">
        <f t="shared" si="374"/>
        <v>27499399.74845963</v>
      </c>
      <c r="I2160" s="18">
        <f t="shared" si="375"/>
        <v>3.7908002932239873E+20</v>
      </c>
      <c r="J2160" s="16">
        <v>1</v>
      </c>
      <c r="K2160" s="16">
        <v>11</v>
      </c>
      <c r="L2160" s="16">
        <v>5</v>
      </c>
      <c r="M2160" s="16">
        <v>10000</v>
      </c>
      <c r="N2160" s="16">
        <v>10000</v>
      </c>
      <c r="O2160" s="16">
        <v>30</v>
      </c>
      <c r="P2160" s="16" t="b">
        <v>1</v>
      </c>
      <c r="Q2160" s="16">
        <v>0</v>
      </c>
      <c r="R2160" s="16" t="b">
        <v>0</v>
      </c>
      <c r="S2160" s="16">
        <v>101.000000000008</v>
      </c>
      <c r="T2160" s="16" t="s">
        <v>59</v>
      </c>
      <c r="U2160" s="18">
        <v>2255</v>
      </c>
      <c r="V2160" s="16">
        <v>3909</v>
      </c>
      <c r="W2160" s="18">
        <v>1.07</v>
      </c>
    </row>
    <row r="2161" spans="1:23" s="15" customFormat="1" x14ac:dyDescent="0.3">
      <c r="A2161" s="19">
        <v>2159</v>
      </c>
      <c r="C2161" s="17" t="s">
        <v>150</v>
      </c>
      <c r="E2161" s="16">
        <f t="shared" si="377"/>
        <v>21669543679.205196</v>
      </c>
      <c r="F2161" s="16">
        <v>5</v>
      </c>
      <c r="G2161" s="22">
        <f t="shared" si="378"/>
        <v>5.9549222571644554E+29</v>
      </c>
      <c r="H2161" s="18">
        <f t="shared" si="374"/>
        <v>27526562.821524221</v>
      </c>
      <c r="I2161" s="18">
        <f t="shared" si="375"/>
        <v>3.8014966839309704E+20</v>
      </c>
      <c r="J2161" s="16">
        <v>1</v>
      </c>
      <c r="K2161" s="16">
        <v>11</v>
      </c>
      <c r="L2161" s="16">
        <v>5</v>
      </c>
      <c r="M2161" s="16">
        <v>10000</v>
      </c>
      <c r="N2161" s="16">
        <v>10000</v>
      </c>
      <c r="O2161" s="16">
        <v>30</v>
      </c>
      <c r="P2161" s="16" t="b">
        <v>1</v>
      </c>
      <c r="Q2161" s="16">
        <v>0</v>
      </c>
      <c r="R2161" s="16" t="b">
        <v>0</v>
      </c>
      <c r="S2161" s="16">
        <v>101.000000000008</v>
      </c>
      <c r="T2161" s="16" t="s">
        <v>59</v>
      </c>
      <c r="U2161" s="18">
        <v>2256</v>
      </c>
      <c r="V2161" s="16">
        <v>3911</v>
      </c>
      <c r="W2161" s="18">
        <v>1.07</v>
      </c>
    </row>
    <row r="2162" spans="1:23" s="15" customFormat="1" x14ac:dyDescent="0.3">
      <c r="A2162" s="19">
        <v>2160</v>
      </c>
      <c r="C2162" s="17" t="s">
        <v>150</v>
      </c>
      <c r="E2162" s="16">
        <f t="shared" si="377"/>
        <v>21700672021.63802</v>
      </c>
      <c r="F2162" s="16">
        <v>5</v>
      </c>
      <c r="G2162" s="22">
        <f t="shared" si="378"/>
        <v>5.979598135177518E+29</v>
      </c>
      <c r="H2162" s="18">
        <f t="shared" si="374"/>
        <v>27553740.188266601</v>
      </c>
      <c r="I2162" s="18">
        <f t="shared" si="375"/>
        <v>3.8122182821785534E+20</v>
      </c>
      <c r="J2162" s="16">
        <v>1</v>
      </c>
      <c r="K2162" s="16">
        <v>11</v>
      </c>
      <c r="L2162" s="16">
        <v>5</v>
      </c>
      <c r="M2162" s="16">
        <v>10000</v>
      </c>
      <c r="N2162" s="16">
        <v>10000</v>
      </c>
      <c r="O2162" s="16">
        <v>30</v>
      </c>
      <c r="P2162" s="16" t="b">
        <v>1</v>
      </c>
      <c r="Q2162" s="16">
        <v>0</v>
      </c>
      <c r="R2162" s="16" t="b">
        <v>0</v>
      </c>
      <c r="S2162" s="16">
        <v>101.000000000008</v>
      </c>
      <c r="T2162" s="16" t="s">
        <v>59</v>
      </c>
      <c r="U2162" s="18">
        <v>2257</v>
      </c>
      <c r="V2162" s="16">
        <v>3913</v>
      </c>
      <c r="W2162" s="18">
        <v>1.07</v>
      </c>
    </row>
    <row r="2163" spans="1:23" s="15" customFormat="1" x14ac:dyDescent="0.3">
      <c r="A2163" s="19">
        <v>2161</v>
      </c>
      <c r="C2163" s="17" t="s">
        <v>150</v>
      </c>
      <c r="E2163" s="16">
        <f t="shared" si="377"/>
        <v>21731830641.010864</v>
      </c>
      <c r="F2163" s="16">
        <v>5</v>
      </c>
      <c r="G2163" s="22">
        <f t="shared" si="378"/>
        <v>6.0043647721401011E+29</v>
      </c>
      <c r="H2163" s="18">
        <f t="shared" si="374"/>
        <v>27580931.849613499</v>
      </c>
      <c r="I2163" s="18">
        <f t="shared" si="375"/>
        <v>3.8229651356603705E+20</v>
      </c>
      <c r="J2163" s="16">
        <v>1</v>
      </c>
      <c r="K2163" s="16">
        <v>11</v>
      </c>
      <c r="L2163" s="16">
        <v>5</v>
      </c>
      <c r="M2163" s="16">
        <v>10000</v>
      </c>
      <c r="N2163" s="16">
        <v>10000</v>
      </c>
      <c r="O2163" s="16">
        <v>30</v>
      </c>
      <c r="P2163" s="16" t="b">
        <v>1</v>
      </c>
      <c r="Q2163" s="16">
        <v>0</v>
      </c>
      <c r="R2163" s="16" t="b">
        <v>0</v>
      </c>
      <c r="S2163" s="16">
        <v>101.000000000008</v>
      </c>
      <c r="T2163" s="16" t="s">
        <v>59</v>
      </c>
      <c r="U2163" s="18">
        <v>2258</v>
      </c>
      <c r="V2163" s="16">
        <v>3915</v>
      </c>
      <c r="W2163" s="18">
        <v>1.07</v>
      </c>
    </row>
    <row r="2164" spans="1:23" s="15" customFormat="1" x14ac:dyDescent="0.3">
      <c r="A2164" s="19">
        <v>2162</v>
      </c>
      <c r="C2164" s="17" t="s">
        <v>150</v>
      </c>
      <c r="E2164" s="16">
        <f t="shared" si="377"/>
        <v>21763019552.741402</v>
      </c>
      <c r="F2164" s="16">
        <v>5</v>
      </c>
      <c r="G2164" s="22">
        <f t="shared" si="378"/>
        <v>6.0292224596371053E+29</v>
      </c>
      <c r="H2164" s="18">
        <f t="shared" si="374"/>
        <v>27608137.806491274</v>
      </c>
      <c r="I2164" s="18">
        <f t="shared" si="375"/>
        <v>3.8337372921382647E+20</v>
      </c>
      <c r="J2164" s="16">
        <v>1</v>
      </c>
      <c r="K2164" s="16">
        <v>11</v>
      </c>
      <c r="L2164" s="16">
        <v>5</v>
      </c>
      <c r="M2164" s="16">
        <v>10000</v>
      </c>
      <c r="N2164" s="16">
        <v>10000</v>
      </c>
      <c r="O2164" s="16">
        <v>30</v>
      </c>
      <c r="P2164" s="16" t="b">
        <v>1</v>
      </c>
      <c r="Q2164" s="16">
        <v>0</v>
      </c>
      <c r="R2164" s="16" t="b">
        <v>0</v>
      </c>
      <c r="S2164" s="16">
        <v>101.000000000008</v>
      </c>
      <c r="T2164" s="16" t="s">
        <v>59</v>
      </c>
      <c r="U2164" s="18">
        <v>2259</v>
      </c>
      <c r="V2164" s="16">
        <v>3917</v>
      </c>
      <c r="W2164" s="18">
        <v>1.07</v>
      </c>
    </row>
    <row r="2165" spans="1:23" s="15" customFormat="1" x14ac:dyDescent="0.3">
      <c r="A2165" s="19">
        <v>2163</v>
      </c>
      <c r="C2165" s="17" t="s">
        <v>150</v>
      </c>
      <c r="E2165" s="16">
        <f t="shared" si="377"/>
        <v>21794238772.248089</v>
      </c>
      <c r="F2165" s="16">
        <v>5</v>
      </c>
      <c r="G2165" s="22">
        <f t="shared" si="378"/>
        <v>6.0541714900545737E+29</v>
      </c>
      <c r="H2165" s="18">
        <f t="shared" si="374"/>
        <v>27635358.059825793</v>
      </c>
      <c r="I2165" s="18">
        <f t="shared" si="375"/>
        <v>3.8445347994420943E+20</v>
      </c>
      <c r="J2165" s="16">
        <v>1</v>
      </c>
      <c r="K2165" s="16">
        <v>11</v>
      </c>
      <c r="L2165" s="16">
        <v>5</v>
      </c>
      <c r="M2165" s="16">
        <v>10000</v>
      </c>
      <c r="N2165" s="16">
        <v>10000</v>
      </c>
      <c r="O2165" s="16">
        <v>30</v>
      </c>
      <c r="P2165" s="16" t="b">
        <v>1</v>
      </c>
      <c r="Q2165" s="16">
        <v>0</v>
      </c>
      <c r="R2165" s="16" t="b">
        <v>0</v>
      </c>
      <c r="S2165" s="16">
        <v>101.000000000008</v>
      </c>
      <c r="T2165" s="16" t="s">
        <v>59</v>
      </c>
      <c r="U2165" s="18">
        <v>2260</v>
      </c>
      <c r="V2165" s="16">
        <v>3919</v>
      </c>
      <c r="W2165" s="18">
        <v>1.07</v>
      </c>
    </row>
    <row r="2166" spans="1:23" s="15" customFormat="1" x14ac:dyDescent="0.3">
      <c r="A2166" s="19">
        <v>2164</v>
      </c>
      <c r="C2166" s="17" t="s">
        <v>150</v>
      </c>
      <c r="E2166" s="16">
        <f t="shared" si="377"/>
        <v>21825488314.950222</v>
      </c>
      <c r="F2166" s="16">
        <v>5</v>
      </c>
      <c r="G2166" s="22">
        <f t="shared" si="378"/>
        <v>6.0792121565819221E+29</v>
      </c>
      <c r="H2166" s="18">
        <f t="shared" si="374"/>
        <v>27662592.610542696</v>
      </c>
      <c r="I2166" s="18">
        <f t="shared" si="375"/>
        <v>3.8553577054700601E+20</v>
      </c>
      <c r="J2166" s="16">
        <v>1</v>
      </c>
      <c r="K2166" s="16">
        <v>11</v>
      </c>
      <c r="L2166" s="16">
        <v>5</v>
      </c>
      <c r="M2166" s="16">
        <v>10000</v>
      </c>
      <c r="N2166" s="16">
        <v>10000</v>
      </c>
      <c r="O2166" s="16">
        <v>30</v>
      </c>
      <c r="P2166" s="16" t="b">
        <v>1</v>
      </c>
      <c r="Q2166" s="16">
        <v>0</v>
      </c>
      <c r="R2166" s="16" t="b">
        <v>0</v>
      </c>
      <c r="S2166" s="16">
        <v>101.000000000008</v>
      </c>
      <c r="T2166" s="16" t="s">
        <v>59</v>
      </c>
      <c r="U2166" s="18">
        <v>2261</v>
      </c>
      <c r="V2166" s="16">
        <v>3921</v>
      </c>
      <c r="W2166" s="18">
        <v>1.07</v>
      </c>
    </row>
    <row r="2167" spans="1:23" s="15" customFormat="1" x14ac:dyDescent="0.3">
      <c r="A2167" s="19">
        <v>2165</v>
      </c>
      <c r="C2167" s="17" t="s">
        <v>150</v>
      </c>
      <c r="E2167" s="16">
        <f t="shared" si="377"/>
        <v>21856768196.267597</v>
      </c>
      <c r="F2167" s="16">
        <v>5</v>
      </c>
      <c r="G2167" s="22">
        <f t="shared" si="378"/>
        <v>6.1043447532131419E+29</v>
      </c>
      <c r="H2167" s="18">
        <f t="shared" ref="H2167:H2202" si="379">(A2167^2.14+50+50*A2167)*2</f>
        <v>27689841.459567167</v>
      </c>
      <c r="I2167" s="18">
        <f t="shared" ref="I2167:I2202" si="380">(A2167^6.082+A2167^4+1000*A2167+100)*2</f>
        <v>3.8662060581886217E+20</v>
      </c>
      <c r="J2167" s="16">
        <v>1</v>
      </c>
      <c r="K2167" s="16">
        <v>11</v>
      </c>
      <c r="L2167" s="16">
        <v>5</v>
      </c>
      <c r="M2167" s="16">
        <v>10000</v>
      </c>
      <c r="N2167" s="16">
        <v>10000</v>
      </c>
      <c r="O2167" s="16">
        <v>30</v>
      </c>
      <c r="P2167" s="16" t="b">
        <v>1</v>
      </c>
      <c r="Q2167" s="16">
        <v>0</v>
      </c>
      <c r="R2167" s="16" t="b">
        <v>0</v>
      </c>
      <c r="S2167" s="16">
        <v>101.000000000008</v>
      </c>
      <c r="T2167" s="16" t="s">
        <v>59</v>
      </c>
      <c r="U2167" s="18">
        <v>2262</v>
      </c>
      <c r="V2167" s="16">
        <v>3923</v>
      </c>
      <c r="W2167" s="18">
        <v>1.07</v>
      </c>
    </row>
    <row r="2168" spans="1:23" s="15" customFormat="1" x14ac:dyDescent="0.3">
      <c r="A2168" s="19">
        <v>2166</v>
      </c>
      <c r="C2168" s="17" t="s">
        <v>150</v>
      </c>
      <c r="E2168" s="16">
        <f t="shared" si="377"/>
        <v>21888078431.620926</v>
      </c>
      <c r="F2168" s="16">
        <v>5</v>
      </c>
      <c r="G2168" s="22">
        <f t="shared" si="378"/>
        <v>6.129569574749041E+29</v>
      </c>
      <c r="H2168" s="18">
        <f t="shared" si="379"/>
        <v>27717104.607824102</v>
      </c>
      <c r="I2168" s="18">
        <f t="shared" si="380"/>
        <v>3.8770799056326374E+20</v>
      </c>
      <c r="J2168" s="16">
        <v>1</v>
      </c>
      <c r="K2168" s="16">
        <v>11</v>
      </c>
      <c r="L2168" s="16">
        <v>5</v>
      </c>
      <c r="M2168" s="16">
        <v>10000</v>
      </c>
      <c r="N2168" s="16">
        <v>10000</v>
      </c>
      <c r="O2168" s="16">
        <v>30</v>
      </c>
      <c r="P2168" s="16" t="b">
        <v>1</v>
      </c>
      <c r="Q2168" s="16">
        <v>0</v>
      </c>
      <c r="R2168" s="16" t="b">
        <v>0</v>
      </c>
      <c r="S2168" s="16">
        <v>101.000000000008</v>
      </c>
      <c r="T2168" s="16" t="s">
        <v>59</v>
      </c>
      <c r="U2168" s="18">
        <v>2263</v>
      </c>
      <c r="V2168" s="16">
        <v>3925</v>
      </c>
      <c r="W2168" s="18">
        <v>1.07</v>
      </c>
    </row>
    <row r="2169" spans="1:23" s="15" customFormat="1" x14ac:dyDescent="0.3">
      <c r="A2169" s="19">
        <v>2167</v>
      </c>
      <c r="C2169" s="17" t="s">
        <v>150</v>
      </c>
      <c r="E2169" s="16">
        <f t="shared" si="377"/>
        <v>21919419036.431427</v>
      </c>
      <c r="F2169" s="16">
        <v>5</v>
      </c>
      <c r="G2169" s="22">
        <f t="shared" si="378"/>
        <v>6.1548869167991406E+29</v>
      </c>
      <c r="H2169" s="18">
        <f t="shared" si="379"/>
        <v>27744382.056237876</v>
      </c>
      <c r="I2169" s="18">
        <f t="shared" si="380"/>
        <v>3.8879792959053031E+20</v>
      </c>
      <c r="J2169" s="16">
        <v>1</v>
      </c>
      <c r="K2169" s="16">
        <v>11</v>
      </c>
      <c r="L2169" s="16">
        <v>5</v>
      </c>
      <c r="M2169" s="16">
        <v>10000</v>
      </c>
      <c r="N2169" s="16">
        <v>10000</v>
      </c>
      <c r="O2169" s="16">
        <v>30</v>
      </c>
      <c r="P2169" s="16" t="b">
        <v>1</v>
      </c>
      <c r="Q2169" s="16">
        <v>0</v>
      </c>
      <c r="R2169" s="16" t="b">
        <v>0</v>
      </c>
      <c r="S2169" s="16">
        <v>101.000000000008</v>
      </c>
      <c r="T2169" s="16" t="s">
        <v>59</v>
      </c>
      <c r="U2169" s="18">
        <v>2264</v>
      </c>
      <c r="V2169" s="16">
        <v>3927</v>
      </c>
      <c r="W2169" s="18">
        <v>1.07</v>
      </c>
    </row>
    <row r="2170" spans="1:23" s="15" customFormat="1" x14ac:dyDescent="0.3">
      <c r="A2170" s="19">
        <v>2168</v>
      </c>
      <c r="C2170" s="17" t="s">
        <v>150</v>
      </c>
      <c r="E2170" s="16">
        <f t="shared" si="377"/>
        <v>21950790026.12125</v>
      </c>
      <c r="F2170" s="16">
        <v>5</v>
      </c>
      <c r="G2170" s="22">
        <f t="shared" si="378"/>
        <v>6.180297075783235E+29</v>
      </c>
      <c r="H2170" s="18">
        <f t="shared" si="379"/>
        <v>27771673.805732727</v>
      </c>
      <c r="I2170" s="18">
        <f t="shared" si="380"/>
        <v>3.8989042771784571E+20</v>
      </c>
      <c r="J2170" s="16">
        <v>1</v>
      </c>
      <c r="K2170" s="16">
        <v>11</v>
      </c>
      <c r="L2170" s="16">
        <v>5</v>
      </c>
      <c r="M2170" s="16">
        <v>10000</v>
      </c>
      <c r="N2170" s="16">
        <v>10000</v>
      </c>
      <c r="O2170" s="16">
        <v>30</v>
      </c>
      <c r="P2170" s="16" t="b">
        <v>1</v>
      </c>
      <c r="Q2170" s="16">
        <v>0</v>
      </c>
      <c r="R2170" s="16" t="b">
        <v>0</v>
      </c>
      <c r="S2170" s="16">
        <v>101.000000000008</v>
      </c>
      <c r="T2170" s="16" t="s">
        <v>59</v>
      </c>
      <c r="U2170" s="18">
        <v>2265</v>
      </c>
      <c r="V2170" s="16">
        <v>3929</v>
      </c>
      <c r="W2170" s="18">
        <v>1.07</v>
      </c>
    </row>
    <row r="2171" spans="1:23" s="15" customFormat="1" x14ac:dyDescent="0.3">
      <c r="A2171" s="19">
        <v>2169</v>
      </c>
      <c r="C2171" s="17" t="s">
        <v>150</v>
      </c>
      <c r="E2171" s="16">
        <f t="shared" si="377"/>
        <v>21982191416.113052</v>
      </c>
      <c r="F2171" s="16">
        <v>5</v>
      </c>
      <c r="G2171" s="22">
        <f t="shared" si="378"/>
        <v>6.2058003489334649E+29</v>
      </c>
      <c r="H2171" s="18">
        <f t="shared" si="379"/>
        <v>27798979.857232407</v>
      </c>
      <c r="I2171" s="18">
        <f t="shared" si="380"/>
        <v>3.9098548976923306E+20</v>
      </c>
      <c r="J2171" s="16">
        <v>1</v>
      </c>
      <c r="K2171" s="16">
        <v>11</v>
      </c>
      <c r="L2171" s="16">
        <v>5</v>
      </c>
      <c r="M2171" s="16">
        <v>10000</v>
      </c>
      <c r="N2171" s="16">
        <v>10000</v>
      </c>
      <c r="O2171" s="16">
        <v>30</v>
      </c>
      <c r="P2171" s="16" t="b">
        <v>1</v>
      </c>
      <c r="Q2171" s="16">
        <v>0</v>
      </c>
      <c r="R2171" s="16" t="b">
        <v>0</v>
      </c>
      <c r="S2171" s="16">
        <v>101.000000000008</v>
      </c>
      <c r="T2171" s="16" t="s">
        <v>59</v>
      </c>
      <c r="U2171" s="18">
        <v>2266</v>
      </c>
      <c r="V2171" s="16">
        <v>3931</v>
      </c>
      <c r="W2171" s="18">
        <v>1.07</v>
      </c>
    </row>
    <row r="2172" spans="1:23" s="15" customFormat="1" x14ac:dyDescent="0.3">
      <c r="A2172" s="19">
        <v>2170</v>
      </c>
      <c r="C2172" s="17" t="s">
        <v>150</v>
      </c>
      <c r="E2172" s="16">
        <f t="shared" si="377"/>
        <v>22013623221.830357</v>
      </c>
      <c r="F2172" s="16">
        <v>5</v>
      </c>
      <c r="G2172" s="22">
        <f t="shared" si="378"/>
        <v>6.2313970342959695E+29</v>
      </c>
      <c r="H2172" s="18">
        <f t="shared" si="379"/>
        <v>27826300.211660165</v>
      </c>
      <c r="I2172" s="18">
        <f t="shared" si="380"/>
        <v>3.920831205755905E+20</v>
      </c>
      <c r="J2172" s="16">
        <v>1</v>
      </c>
      <c r="K2172" s="16">
        <v>11</v>
      </c>
      <c r="L2172" s="16">
        <v>5</v>
      </c>
      <c r="M2172" s="16">
        <v>10000</v>
      </c>
      <c r="N2172" s="16">
        <v>10000</v>
      </c>
      <c r="O2172" s="16">
        <v>30</v>
      </c>
      <c r="P2172" s="16" t="b">
        <v>1</v>
      </c>
      <c r="Q2172" s="16">
        <v>0</v>
      </c>
      <c r="R2172" s="16" t="b">
        <v>0</v>
      </c>
      <c r="S2172" s="16">
        <v>101.000000000008</v>
      </c>
      <c r="T2172" s="16" t="s">
        <v>59</v>
      </c>
      <c r="U2172" s="18">
        <v>2267</v>
      </c>
      <c r="V2172" s="16">
        <v>3933</v>
      </c>
      <c r="W2172" s="18">
        <v>1.07</v>
      </c>
    </row>
    <row r="2173" spans="1:23" s="15" customFormat="1" x14ac:dyDescent="0.3">
      <c r="A2173" s="19">
        <v>2171</v>
      </c>
      <c r="C2173" s="17" t="s">
        <v>150</v>
      </c>
      <c r="E2173" s="16">
        <f t="shared" si="377"/>
        <v>22045085458.697205</v>
      </c>
      <c r="F2173" s="16">
        <v>5</v>
      </c>
      <c r="G2173" s="22">
        <f t="shared" si="378"/>
        <v>6.257087430732973E+29</v>
      </c>
      <c r="H2173" s="18">
        <f t="shared" si="379"/>
        <v>27853634.869939011</v>
      </c>
      <c r="I2173" s="18">
        <f t="shared" si="380"/>
        <v>3.9318332497467703E+20</v>
      </c>
      <c r="J2173" s="16">
        <v>1</v>
      </c>
      <c r="K2173" s="16">
        <v>11</v>
      </c>
      <c r="L2173" s="16">
        <v>5</v>
      </c>
      <c r="M2173" s="16">
        <v>10000</v>
      </c>
      <c r="N2173" s="16">
        <v>10000</v>
      </c>
      <c r="O2173" s="16">
        <v>30</v>
      </c>
      <c r="P2173" s="16" t="b">
        <v>1</v>
      </c>
      <c r="Q2173" s="16">
        <v>0</v>
      </c>
      <c r="R2173" s="16" t="b">
        <v>0</v>
      </c>
      <c r="S2173" s="16">
        <v>101.000000000008</v>
      </c>
      <c r="T2173" s="16" t="s">
        <v>59</v>
      </c>
      <c r="U2173" s="18">
        <v>2268</v>
      </c>
      <c r="V2173" s="16">
        <v>3935</v>
      </c>
      <c r="W2173" s="18">
        <v>1.07</v>
      </c>
    </row>
    <row r="2174" spans="1:23" s="15" customFormat="1" x14ac:dyDescent="0.3">
      <c r="A2174" s="19">
        <v>2172</v>
      </c>
      <c r="C2174" s="17" t="s">
        <v>150</v>
      </c>
      <c r="E2174" s="16">
        <f t="shared" si="377"/>
        <v>22076578142.138748</v>
      </c>
      <c r="F2174" s="16">
        <v>5</v>
      </c>
      <c r="G2174" s="22">
        <f t="shared" si="378"/>
        <v>6.2828718379245267E+29</v>
      </c>
      <c r="H2174" s="18">
        <f t="shared" si="379"/>
        <v>27880983.832991693</v>
      </c>
      <c r="I2174" s="18">
        <f t="shared" si="380"/>
        <v>3.9428610781114067E+20</v>
      </c>
      <c r="J2174" s="16">
        <v>1</v>
      </c>
      <c r="K2174" s="16">
        <v>11</v>
      </c>
      <c r="L2174" s="16">
        <v>5</v>
      </c>
      <c r="M2174" s="16">
        <v>10000</v>
      </c>
      <c r="N2174" s="16">
        <v>10000</v>
      </c>
      <c r="O2174" s="16">
        <v>30</v>
      </c>
      <c r="P2174" s="16" t="b">
        <v>1</v>
      </c>
      <c r="Q2174" s="16">
        <v>0</v>
      </c>
      <c r="R2174" s="16" t="b">
        <v>0</v>
      </c>
      <c r="S2174" s="16">
        <v>101.000000000008</v>
      </c>
      <c r="T2174" s="16" t="s">
        <v>59</v>
      </c>
      <c r="U2174" s="18">
        <v>2269</v>
      </c>
      <c r="V2174" s="16">
        <v>3937</v>
      </c>
      <c r="W2174" s="18">
        <v>1.07</v>
      </c>
    </row>
    <row r="2175" spans="1:23" s="15" customFormat="1" x14ac:dyDescent="0.3">
      <c r="A2175" s="19">
        <v>2173</v>
      </c>
      <c r="C2175" s="17" t="s">
        <v>150</v>
      </c>
      <c r="E2175" s="16">
        <f t="shared" si="377"/>
        <v>22108101287.580273</v>
      </c>
      <c r="F2175" s="16">
        <v>5</v>
      </c>
      <c r="G2175" s="22">
        <f t="shared" si="378"/>
        <v>6.3087505563702499E+29</v>
      </c>
      <c r="H2175" s="18">
        <f t="shared" si="379"/>
        <v>27908347.101740457</v>
      </c>
      <c r="I2175" s="18">
        <f t="shared" si="380"/>
        <v>3.9539147393649259E+20</v>
      </c>
      <c r="J2175" s="16">
        <v>1</v>
      </c>
      <c r="K2175" s="16">
        <v>11</v>
      </c>
      <c r="L2175" s="16">
        <v>5</v>
      </c>
      <c r="M2175" s="16">
        <v>10000</v>
      </c>
      <c r="N2175" s="16">
        <v>10000</v>
      </c>
      <c r="O2175" s="16">
        <v>30</v>
      </c>
      <c r="P2175" s="16" t="b">
        <v>1</v>
      </c>
      <c r="Q2175" s="16">
        <v>0</v>
      </c>
      <c r="R2175" s="16" t="b">
        <v>0</v>
      </c>
      <c r="S2175" s="16">
        <v>101.000000000008</v>
      </c>
      <c r="T2175" s="16" t="s">
        <v>59</v>
      </c>
      <c r="U2175" s="18">
        <v>2270</v>
      </c>
      <c r="V2175" s="16">
        <v>3939</v>
      </c>
      <c r="W2175" s="18">
        <v>1.07</v>
      </c>
    </row>
    <row r="2176" spans="1:23" s="15" customFormat="1" x14ac:dyDescent="0.3">
      <c r="A2176" s="19">
        <v>2174</v>
      </c>
      <c r="C2176" s="17" t="s">
        <v>150</v>
      </c>
      <c r="E2176" s="16">
        <f t="shared" si="377"/>
        <v>22139654910.448341</v>
      </c>
      <c r="F2176" s="16">
        <v>5</v>
      </c>
      <c r="G2176" s="22">
        <f t="shared" si="378"/>
        <v>6.3347238873915257E+29</v>
      </c>
      <c r="H2176" s="18">
        <f t="shared" si="379"/>
        <v>27935724.677107226</v>
      </c>
      <c r="I2176" s="18">
        <f t="shared" si="380"/>
        <v>3.9649942820915203E+20</v>
      </c>
      <c r="J2176" s="16">
        <v>1</v>
      </c>
      <c r="K2176" s="16">
        <v>11</v>
      </c>
      <c r="L2176" s="16">
        <v>5</v>
      </c>
      <c r="M2176" s="16">
        <v>10000</v>
      </c>
      <c r="N2176" s="16">
        <v>10000</v>
      </c>
      <c r="O2176" s="16">
        <v>30</v>
      </c>
      <c r="P2176" s="16" t="b">
        <v>1</v>
      </c>
      <c r="Q2176" s="16">
        <v>0</v>
      </c>
      <c r="R2176" s="16" t="b">
        <v>0</v>
      </c>
      <c r="S2176" s="16">
        <v>101.000000000008</v>
      </c>
      <c r="T2176" s="16" t="s">
        <v>59</v>
      </c>
      <c r="U2176" s="18">
        <v>2271</v>
      </c>
      <c r="V2176" s="16">
        <v>3941</v>
      </c>
      <c r="W2176" s="18">
        <v>1.07</v>
      </c>
    </row>
    <row r="2177" spans="1:23" s="15" customFormat="1" x14ac:dyDescent="0.3">
      <c r="A2177" s="19">
        <v>2175</v>
      </c>
      <c r="C2177" s="17" t="s">
        <v>150</v>
      </c>
      <c r="E2177" s="16">
        <f t="shared" si="377"/>
        <v>22171239026.169819</v>
      </c>
      <c r="F2177" s="16">
        <v>5</v>
      </c>
      <c r="G2177" s="22">
        <f t="shared" si="378"/>
        <v>6.360792133132797E+29</v>
      </c>
      <c r="H2177" s="18">
        <f t="shared" si="379"/>
        <v>27963116.560013566</v>
      </c>
      <c r="I2177" s="18">
        <f t="shared" si="380"/>
        <v>3.9760997549442086E+20</v>
      </c>
      <c r="J2177" s="16">
        <v>1</v>
      </c>
      <c r="K2177" s="16">
        <v>11</v>
      </c>
      <c r="L2177" s="16">
        <v>5</v>
      </c>
      <c r="M2177" s="16">
        <v>10000</v>
      </c>
      <c r="N2177" s="16">
        <v>10000</v>
      </c>
      <c r="O2177" s="16">
        <v>30</v>
      </c>
      <c r="P2177" s="16" t="b">
        <v>1</v>
      </c>
      <c r="Q2177" s="16">
        <v>0</v>
      </c>
      <c r="R2177" s="16" t="b">
        <v>0</v>
      </c>
      <c r="S2177" s="16">
        <v>101.000000000008</v>
      </c>
      <c r="T2177" s="16" t="s">
        <v>59</v>
      </c>
      <c r="U2177" s="18">
        <v>2272</v>
      </c>
      <c r="V2177" s="16">
        <v>3943</v>
      </c>
      <c r="W2177" s="18">
        <v>1.07</v>
      </c>
    </row>
    <row r="2178" spans="1:23" s="15" customFormat="1" x14ac:dyDescent="0.3">
      <c r="A2178" s="19">
        <v>2176</v>
      </c>
      <c r="C2178" s="17" t="s">
        <v>150</v>
      </c>
      <c r="E2178" s="16">
        <f t="shared" si="377"/>
        <v>22202853650.172386</v>
      </c>
      <c r="F2178" s="16">
        <v>5</v>
      </c>
      <c r="G2178" s="22">
        <f t="shared" si="378"/>
        <v>6.3869555965641305E+29</v>
      </c>
      <c r="H2178" s="18">
        <f t="shared" si="379"/>
        <v>27990522.751380563</v>
      </c>
      <c r="I2178" s="18">
        <f t="shared" si="380"/>
        <v>3.987231206645085E+20</v>
      </c>
      <c r="J2178" s="16">
        <v>1</v>
      </c>
      <c r="K2178" s="16">
        <v>11</v>
      </c>
      <c r="L2178" s="16">
        <v>5</v>
      </c>
      <c r="M2178" s="16">
        <v>10000</v>
      </c>
      <c r="N2178" s="16">
        <v>10000</v>
      </c>
      <c r="O2178" s="16">
        <v>30</v>
      </c>
      <c r="P2178" s="16" t="b">
        <v>1</v>
      </c>
      <c r="Q2178" s="16">
        <v>0</v>
      </c>
      <c r="R2178" s="16" t="b">
        <v>0</v>
      </c>
      <c r="S2178" s="16">
        <v>101.000000000008</v>
      </c>
      <c r="T2178" s="16" t="s">
        <v>59</v>
      </c>
      <c r="U2178" s="18">
        <v>2273</v>
      </c>
      <c r="V2178" s="16">
        <v>3945</v>
      </c>
      <c r="W2178" s="18">
        <v>1.07</v>
      </c>
    </row>
    <row r="2179" spans="1:23" s="15" customFormat="1" x14ac:dyDescent="0.3">
      <c r="A2179" s="19">
        <v>2177</v>
      </c>
      <c r="C2179" s="17" t="s">
        <v>150</v>
      </c>
      <c r="E2179" s="16">
        <f t="shared" si="377"/>
        <v>22234498797.884583</v>
      </c>
      <c r="F2179" s="16">
        <v>5</v>
      </c>
      <c r="G2179" s="22">
        <f t="shared" si="378"/>
        <v>6.4132145814826119E+29</v>
      </c>
      <c r="H2179" s="18">
        <f t="shared" si="379"/>
        <v>28017943.252129182</v>
      </c>
      <c r="I2179" s="18">
        <f t="shared" si="380"/>
        <v>3.9983886859853188E+20</v>
      </c>
      <c r="J2179" s="16">
        <v>1</v>
      </c>
      <c r="K2179" s="16">
        <v>11</v>
      </c>
      <c r="L2179" s="16">
        <v>5</v>
      </c>
      <c r="M2179" s="16">
        <v>10000</v>
      </c>
      <c r="N2179" s="16">
        <v>10000</v>
      </c>
      <c r="O2179" s="16">
        <v>30</v>
      </c>
      <c r="P2179" s="16" t="b">
        <v>1</v>
      </c>
      <c r="Q2179" s="16">
        <v>0</v>
      </c>
      <c r="R2179" s="16" t="b">
        <v>0</v>
      </c>
      <c r="S2179" s="16">
        <v>101.000000000008</v>
      </c>
      <c r="T2179" s="16" t="s">
        <v>59</v>
      </c>
      <c r="U2179" s="18">
        <v>2274</v>
      </c>
      <c r="V2179" s="16">
        <v>3947</v>
      </c>
      <c r="W2179" s="18">
        <v>1.07</v>
      </c>
    </row>
    <row r="2180" spans="1:23" s="15" customFormat="1" x14ac:dyDescent="0.3">
      <c r="A2180" s="19">
        <v>2178</v>
      </c>
      <c r="C2180" s="17" t="s">
        <v>150</v>
      </c>
      <c r="E2180" s="16">
        <f t="shared" si="377"/>
        <v>22266174484.735466</v>
      </c>
      <c r="F2180" s="16">
        <v>5</v>
      </c>
      <c r="G2180" s="22">
        <f t="shared" si="378"/>
        <v>6.4395693925142829E+29</v>
      </c>
      <c r="H2180" s="18">
        <f t="shared" si="379"/>
        <v>28045378.063179847</v>
      </c>
      <c r="I2180" s="18">
        <f t="shared" si="380"/>
        <v>4.0095722418252369E+20</v>
      </c>
      <c r="J2180" s="16">
        <v>1</v>
      </c>
      <c r="K2180" s="16">
        <v>11</v>
      </c>
      <c r="L2180" s="16">
        <v>5</v>
      </c>
      <c r="M2180" s="16">
        <v>10000</v>
      </c>
      <c r="N2180" s="16">
        <v>10000</v>
      </c>
      <c r="O2180" s="16">
        <v>30</v>
      </c>
      <c r="P2180" s="16" t="b">
        <v>1</v>
      </c>
      <c r="Q2180" s="16">
        <v>0</v>
      </c>
      <c r="R2180" s="16" t="b">
        <v>0</v>
      </c>
      <c r="S2180" s="16">
        <v>101.000000000008</v>
      </c>
      <c r="T2180" s="16" t="s">
        <v>59</v>
      </c>
      <c r="U2180" s="18">
        <v>2275</v>
      </c>
      <c r="V2180" s="16">
        <v>3949</v>
      </c>
      <c r="W2180" s="18">
        <v>1.07</v>
      </c>
    </row>
    <row r="2181" spans="1:23" s="15" customFormat="1" x14ac:dyDescent="0.3">
      <c r="A2181" s="19">
        <v>2179</v>
      </c>
      <c r="C2181" s="17" t="s">
        <v>150</v>
      </c>
      <c r="E2181" s="16">
        <f t="shared" si="377"/>
        <v>22297880726.154877</v>
      </c>
      <c r="F2181" s="16">
        <v>5</v>
      </c>
      <c r="G2181" s="22">
        <f t="shared" si="378"/>
        <v>6.4660203351163583E+29</v>
      </c>
      <c r="H2181" s="18">
        <f t="shared" si="379"/>
        <v>28072827.185452614</v>
      </c>
      <c r="I2181" s="18">
        <f t="shared" si="380"/>
        <v>4.0207819230943746E+20</v>
      </c>
      <c r="J2181" s="16">
        <v>1</v>
      </c>
      <c r="K2181" s="16">
        <v>11</v>
      </c>
      <c r="L2181" s="16">
        <v>5</v>
      </c>
      <c r="M2181" s="16">
        <v>10000</v>
      </c>
      <c r="N2181" s="16">
        <v>10000</v>
      </c>
      <c r="O2181" s="16">
        <v>30</v>
      </c>
      <c r="P2181" s="16" t="b">
        <v>1</v>
      </c>
      <c r="Q2181" s="16">
        <v>0</v>
      </c>
      <c r="R2181" s="16" t="b">
        <v>0</v>
      </c>
      <c r="S2181" s="16">
        <v>101.000000000008</v>
      </c>
      <c r="T2181" s="16" t="s">
        <v>59</v>
      </c>
      <c r="U2181" s="18">
        <v>2276</v>
      </c>
      <c r="V2181" s="16">
        <v>3951</v>
      </c>
      <c r="W2181" s="18">
        <v>1.07</v>
      </c>
    </row>
    <row r="2182" spans="1:23" s="15" customFormat="1" x14ac:dyDescent="0.3">
      <c r="A2182" s="19">
        <v>2180</v>
      </c>
      <c r="C2182" s="17" t="s">
        <v>150</v>
      </c>
      <c r="E2182" s="16">
        <f t="shared" si="377"/>
        <v>22329617537.573429</v>
      </c>
      <c r="F2182" s="16">
        <v>5</v>
      </c>
      <c r="G2182" s="22">
        <f t="shared" si="378"/>
        <v>6.4925677155783474E+29</v>
      </c>
      <c r="H2182" s="18">
        <f t="shared" si="379"/>
        <v>28100290.619867127</v>
      </c>
      <c r="I2182" s="18">
        <f t="shared" si="380"/>
        <v>4.0320177787915928E+20</v>
      </c>
      <c r="J2182" s="16">
        <v>1</v>
      </c>
      <c r="K2182" s="16">
        <v>11</v>
      </c>
      <c r="L2182" s="16">
        <v>5</v>
      </c>
      <c r="M2182" s="16">
        <v>10000</v>
      </c>
      <c r="N2182" s="16">
        <v>10000</v>
      </c>
      <c r="O2182" s="16">
        <v>30</v>
      </c>
      <c r="P2182" s="16" t="b">
        <v>1</v>
      </c>
      <c r="Q2182" s="16">
        <v>0</v>
      </c>
      <c r="R2182" s="16" t="b">
        <v>0</v>
      </c>
      <c r="S2182" s="16">
        <v>101.000000000008</v>
      </c>
      <c r="T2182" s="16" t="s">
        <v>59</v>
      </c>
      <c r="U2182" s="18">
        <v>2277</v>
      </c>
      <c r="V2182" s="16">
        <v>3953</v>
      </c>
      <c r="W2182" s="18">
        <v>1.07</v>
      </c>
    </row>
    <row r="2183" spans="1:23" s="15" customFormat="1" x14ac:dyDescent="0.3">
      <c r="A2183" s="19">
        <v>2181</v>
      </c>
      <c r="C2183" s="17" t="s">
        <v>150</v>
      </c>
      <c r="E2183" s="16">
        <f t="shared" si="377"/>
        <v>22361384934.422371</v>
      </c>
      <c r="F2183" s="16">
        <v>5</v>
      </c>
      <c r="G2183" s="22">
        <f t="shared" si="378"/>
        <v>6.5192118410250157E+29</v>
      </c>
      <c r="H2183" s="18">
        <f t="shared" si="379"/>
        <v>28127768.367342908</v>
      </c>
      <c r="I2183" s="18">
        <f t="shared" si="380"/>
        <v>4.0432798579850969E+20</v>
      </c>
      <c r="J2183" s="16">
        <v>1</v>
      </c>
      <c r="K2183" s="16">
        <v>11</v>
      </c>
      <c r="L2183" s="16">
        <v>5</v>
      </c>
      <c r="M2183" s="16">
        <v>10000</v>
      </c>
      <c r="N2183" s="16">
        <v>10000</v>
      </c>
      <c r="O2183" s="16">
        <v>30</v>
      </c>
      <c r="P2183" s="16" t="b">
        <v>1</v>
      </c>
      <c r="Q2183" s="16">
        <v>0</v>
      </c>
      <c r="R2183" s="16" t="b">
        <v>0</v>
      </c>
      <c r="S2183" s="16">
        <v>101.000000000008</v>
      </c>
      <c r="T2183" s="16" t="s">
        <v>59</v>
      </c>
      <c r="U2183" s="18">
        <v>2278</v>
      </c>
      <c r="V2183" s="16">
        <v>3955</v>
      </c>
      <c r="W2183" s="18">
        <v>1.07</v>
      </c>
    </row>
    <row r="2184" spans="1:23" s="15" customFormat="1" x14ac:dyDescent="0.3">
      <c r="A2184" s="19">
        <v>2182</v>
      </c>
      <c r="C2184" s="17" t="s">
        <v>150</v>
      </c>
      <c r="E2184" s="16">
        <f t="shared" si="377"/>
        <v>22393182932.133568</v>
      </c>
      <c r="F2184" s="16">
        <v>5</v>
      </c>
      <c r="G2184" s="22">
        <f t="shared" si="378"/>
        <v>6.5459530194174203E+29</v>
      </c>
      <c r="H2184" s="18">
        <f t="shared" si="379"/>
        <v>28155260.42879891</v>
      </c>
      <c r="I2184" s="18">
        <f t="shared" si="380"/>
        <v>4.0545682098124417E+20</v>
      </c>
      <c r="J2184" s="16">
        <v>1</v>
      </c>
      <c r="K2184" s="16">
        <v>11</v>
      </c>
      <c r="L2184" s="16">
        <v>5</v>
      </c>
      <c r="M2184" s="16">
        <v>10000</v>
      </c>
      <c r="N2184" s="16">
        <v>10000</v>
      </c>
      <c r="O2184" s="16">
        <v>30</v>
      </c>
      <c r="P2184" s="16" t="b">
        <v>1</v>
      </c>
      <c r="Q2184" s="16">
        <v>0</v>
      </c>
      <c r="R2184" s="16" t="b">
        <v>0</v>
      </c>
      <c r="S2184" s="16">
        <v>101.000000000008</v>
      </c>
      <c r="T2184" s="16" t="s">
        <v>59</v>
      </c>
      <c r="U2184" s="18">
        <v>2279</v>
      </c>
      <c r="V2184" s="16">
        <v>3957</v>
      </c>
      <c r="W2184" s="18">
        <v>1.07</v>
      </c>
    </row>
    <row r="2185" spans="1:23" s="15" customFormat="1" x14ac:dyDescent="0.3">
      <c r="A2185" s="19">
        <v>2183</v>
      </c>
      <c r="C2185" s="17" t="s">
        <v>150</v>
      </c>
      <c r="E2185" s="16">
        <f t="shared" si="377"/>
        <v>22425011546.139858</v>
      </c>
      <c r="F2185" s="16">
        <v>5</v>
      </c>
      <c r="G2185" s="22">
        <f t="shared" si="378"/>
        <v>6.5727915595549561E+29</v>
      </c>
      <c r="H2185" s="18">
        <f t="shared" si="379"/>
        <v>28182766.805153806</v>
      </c>
      <c r="I2185" s="18">
        <f t="shared" si="380"/>
        <v>4.06588288348075E+20</v>
      </c>
      <c r="J2185" s="16">
        <v>1</v>
      </c>
      <c r="K2185" s="16">
        <v>11</v>
      </c>
      <c r="L2185" s="16">
        <v>5</v>
      </c>
      <c r="M2185" s="16">
        <v>10000</v>
      </c>
      <c r="N2185" s="16">
        <v>10000</v>
      </c>
      <c r="O2185" s="16">
        <v>30</v>
      </c>
      <c r="P2185" s="16" t="b">
        <v>1</v>
      </c>
      <c r="Q2185" s="16">
        <v>0</v>
      </c>
      <c r="R2185" s="16" t="b">
        <v>0</v>
      </c>
      <c r="S2185" s="16">
        <v>101.000000000008</v>
      </c>
      <c r="T2185" s="16" t="s">
        <v>59</v>
      </c>
      <c r="U2185" s="18">
        <v>2280</v>
      </c>
      <c r="V2185" s="16">
        <v>3959</v>
      </c>
      <c r="W2185" s="18">
        <v>1.07</v>
      </c>
    </row>
    <row r="2186" spans="1:23" s="15" customFormat="1" x14ac:dyDescent="0.3">
      <c r="A2186" s="19">
        <v>2184</v>
      </c>
      <c r="C2186" s="17" t="s">
        <v>150</v>
      </c>
      <c r="E2186" s="16">
        <f t="shared" si="377"/>
        <v>22456870791.87455</v>
      </c>
      <c r="F2186" s="16">
        <v>5</v>
      </c>
      <c r="G2186" s="22">
        <f t="shared" si="378"/>
        <v>6.5997277710776913E+29</v>
      </c>
      <c r="H2186" s="18">
        <f t="shared" si="379"/>
        <v>28210287.497325841</v>
      </c>
      <c r="I2186" s="18">
        <f t="shared" si="380"/>
        <v>4.077223928266716E+20</v>
      </c>
      <c r="J2186" s="16">
        <v>1</v>
      </c>
      <c r="K2186" s="16">
        <v>11</v>
      </c>
      <c r="L2186" s="16">
        <v>5</v>
      </c>
      <c r="M2186" s="16">
        <v>10000</v>
      </c>
      <c r="N2186" s="16">
        <v>10000</v>
      </c>
      <c r="O2186" s="16">
        <v>30</v>
      </c>
      <c r="P2186" s="16" t="b">
        <v>1</v>
      </c>
      <c r="Q2186" s="16">
        <v>0</v>
      </c>
      <c r="R2186" s="16" t="b">
        <v>0</v>
      </c>
      <c r="S2186" s="16">
        <v>101.000000000008</v>
      </c>
      <c r="T2186" s="16" t="s">
        <v>59</v>
      </c>
      <c r="U2186" s="18">
        <v>2281</v>
      </c>
      <c r="V2186" s="16">
        <v>3961</v>
      </c>
      <c r="W2186" s="18">
        <v>1.07</v>
      </c>
    </row>
    <row r="2187" spans="1:23" s="15" customFormat="1" x14ac:dyDescent="0.3">
      <c r="A2187" s="19">
        <v>2185</v>
      </c>
      <c r="C2187" s="17" t="s">
        <v>150</v>
      </c>
      <c r="E2187" s="16">
        <f t="shared" si="377"/>
        <v>22488760684.77161</v>
      </c>
      <c r="F2187" s="16">
        <v>5</v>
      </c>
      <c r="G2187" s="22">
        <f t="shared" si="378"/>
        <v>6.6267619644677712E+29</v>
      </c>
      <c r="H2187" s="18">
        <f t="shared" si="379"/>
        <v>28237822.50623282</v>
      </c>
      <c r="I2187" s="18">
        <f t="shared" si="380"/>
        <v>4.0885913935165397E+20</v>
      </c>
      <c r="J2187" s="16">
        <v>1</v>
      </c>
      <c r="K2187" s="16">
        <v>11</v>
      </c>
      <c r="L2187" s="16">
        <v>5</v>
      </c>
      <c r="M2187" s="16">
        <v>10000</v>
      </c>
      <c r="N2187" s="16">
        <v>10000</v>
      </c>
      <c r="O2187" s="16">
        <v>30</v>
      </c>
      <c r="P2187" s="16" t="b">
        <v>1</v>
      </c>
      <c r="Q2187" s="16">
        <v>0</v>
      </c>
      <c r="R2187" s="16" t="b">
        <v>0</v>
      </c>
      <c r="S2187" s="16">
        <v>101.000000000008</v>
      </c>
      <c r="T2187" s="16" t="s">
        <v>59</v>
      </c>
      <c r="U2187" s="18">
        <v>2282</v>
      </c>
      <c r="V2187" s="16">
        <v>3963</v>
      </c>
      <c r="W2187" s="18">
        <v>1.07</v>
      </c>
    </row>
    <row r="2188" spans="1:23" s="15" customFormat="1" x14ac:dyDescent="0.3">
      <c r="A2188" s="19">
        <v>2186</v>
      </c>
      <c r="C2188" s="17" t="s">
        <v>150</v>
      </c>
      <c r="E2188" s="16">
        <f t="shared" si="377"/>
        <v>22520681240.266045</v>
      </c>
      <c r="F2188" s="16">
        <v>5</v>
      </c>
      <c r="G2188" s="22">
        <f t="shared" si="378"/>
        <v>6.6538944510514819E+29</v>
      </c>
      <c r="H2188" s="18">
        <f t="shared" si="379"/>
        <v>28265371.832792569</v>
      </c>
      <c r="I2188" s="18">
        <f t="shared" si="380"/>
        <v>4.0999853286462154E+20</v>
      </c>
      <c r="J2188" s="16">
        <v>1</v>
      </c>
      <c r="K2188" s="16">
        <v>11</v>
      </c>
      <c r="L2188" s="16">
        <v>5</v>
      </c>
      <c r="M2188" s="16">
        <v>10000</v>
      </c>
      <c r="N2188" s="16">
        <v>10000</v>
      </c>
      <c r="O2188" s="16">
        <v>30</v>
      </c>
      <c r="P2188" s="16" t="b">
        <v>1</v>
      </c>
      <c r="Q2188" s="16">
        <v>0</v>
      </c>
      <c r="R2188" s="16" t="b">
        <v>0</v>
      </c>
      <c r="S2188" s="16">
        <v>101.000000000008</v>
      </c>
      <c r="T2188" s="16" t="s">
        <v>59</v>
      </c>
      <c r="U2188" s="18">
        <v>2283</v>
      </c>
      <c r="V2188" s="16">
        <v>3965</v>
      </c>
      <c r="W2188" s="18">
        <v>1.07</v>
      </c>
    </row>
    <row r="2189" spans="1:23" s="15" customFormat="1" x14ac:dyDescent="0.3">
      <c r="A2189" s="19">
        <v>2187</v>
      </c>
      <c r="C2189" s="17" t="s">
        <v>150</v>
      </c>
      <c r="E2189" s="16">
        <f t="shared" si="377"/>
        <v>22552632473.793148</v>
      </c>
      <c r="F2189" s="16">
        <v>5</v>
      </c>
      <c r="G2189" s="22">
        <f t="shared" si="378"/>
        <v>6.6811255430012232E+29</v>
      </c>
      <c r="H2189" s="18">
        <f t="shared" si="379"/>
        <v>28292935.477922108</v>
      </c>
      <c r="I2189" s="18">
        <f t="shared" si="380"/>
        <v>4.1114057831414104E+20</v>
      </c>
      <c r="J2189" s="16">
        <v>1</v>
      </c>
      <c r="K2189" s="16">
        <v>11</v>
      </c>
      <c r="L2189" s="16">
        <v>5</v>
      </c>
      <c r="M2189" s="16">
        <v>10000</v>
      </c>
      <c r="N2189" s="16">
        <v>10000</v>
      </c>
      <c r="O2189" s="16">
        <v>30</v>
      </c>
      <c r="P2189" s="16" t="b">
        <v>1</v>
      </c>
      <c r="Q2189" s="16">
        <v>0</v>
      </c>
      <c r="R2189" s="16" t="b">
        <v>0</v>
      </c>
      <c r="S2189" s="16">
        <v>101.000000000008</v>
      </c>
      <c r="T2189" s="16" t="s">
        <v>59</v>
      </c>
      <c r="U2189" s="18">
        <v>2284</v>
      </c>
      <c r="V2189" s="16">
        <v>3967</v>
      </c>
      <c r="W2189" s="18">
        <v>1.07</v>
      </c>
    </row>
    <row r="2190" spans="1:23" s="15" customFormat="1" x14ac:dyDescent="0.3">
      <c r="A2190" s="19">
        <v>2188</v>
      </c>
      <c r="C2190" s="17" t="s">
        <v>150</v>
      </c>
      <c r="E2190" s="16">
        <f t="shared" si="377"/>
        <v>22584614400.789162</v>
      </c>
      <c r="F2190" s="16">
        <v>5</v>
      </c>
      <c r="G2190" s="22">
        <f t="shared" si="378"/>
        <v>6.7084555533373903E+29</v>
      </c>
      <c r="H2190" s="18">
        <f t="shared" si="379"/>
        <v>28320513.442538228</v>
      </c>
      <c r="I2190" s="18">
        <f t="shared" si="380"/>
        <v>4.1228528065576953E+20</v>
      </c>
      <c r="J2190" s="16">
        <v>1</v>
      </c>
      <c r="K2190" s="16">
        <v>11</v>
      </c>
      <c r="L2190" s="16">
        <v>5</v>
      </c>
      <c r="M2190" s="16">
        <v>10000</v>
      </c>
      <c r="N2190" s="16">
        <v>10000</v>
      </c>
      <c r="O2190" s="16">
        <v>30</v>
      </c>
      <c r="P2190" s="16" t="b">
        <v>1</v>
      </c>
      <c r="Q2190" s="16">
        <v>0</v>
      </c>
      <c r="R2190" s="16" t="b">
        <v>0</v>
      </c>
      <c r="S2190" s="16">
        <v>101.000000000008</v>
      </c>
      <c r="T2190" s="16" t="s">
        <v>59</v>
      </c>
      <c r="U2190" s="18">
        <v>2285</v>
      </c>
      <c r="V2190" s="16">
        <v>3969</v>
      </c>
      <c r="W2190" s="18">
        <v>1.07</v>
      </c>
    </row>
    <row r="2191" spans="1:23" s="15" customFormat="1" x14ac:dyDescent="0.3">
      <c r="A2191" s="19">
        <v>2189</v>
      </c>
      <c r="C2191" s="17" t="s">
        <v>150</v>
      </c>
      <c r="E2191" s="16">
        <f t="shared" si="377"/>
        <v>22616627036.691124</v>
      </c>
      <c r="F2191" s="16">
        <v>5</v>
      </c>
      <c r="G2191" s="22">
        <f t="shared" si="378"/>
        <v>6.7358847959303542E+29</v>
      </c>
      <c r="H2191" s="18">
        <f t="shared" si="379"/>
        <v>28348105.727557451</v>
      </c>
      <c r="I2191" s="18">
        <f t="shared" si="380"/>
        <v>4.134326448520423E+20</v>
      </c>
      <c r="J2191" s="16">
        <v>1</v>
      </c>
      <c r="K2191" s="16">
        <v>11</v>
      </c>
      <c r="L2191" s="16">
        <v>5</v>
      </c>
      <c r="M2191" s="16">
        <v>10000</v>
      </c>
      <c r="N2191" s="16">
        <v>10000</v>
      </c>
      <c r="O2191" s="16">
        <v>30</v>
      </c>
      <c r="P2191" s="16" t="b">
        <v>1</v>
      </c>
      <c r="Q2191" s="16">
        <v>0</v>
      </c>
      <c r="R2191" s="16" t="b">
        <v>0</v>
      </c>
      <c r="S2191" s="16">
        <v>101.000000000008</v>
      </c>
      <c r="T2191" s="16" t="s">
        <v>59</v>
      </c>
      <c r="U2191" s="18">
        <v>2286</v>
      </c>
      <c r="V2191" s="16">
        <v>3971</v>
      </c>
      <c r="W2191" s="18">
        <v>1.07</v>
      </c>
    </row>
    <row r="2192" spans="1:23" s="15" customFormat="1" x14ac:dyDescent="0.3">
      <c r="A2192" s="19">
        <v>2190</v>
      </c>
      <c r="C2192" s="17" t="s">
        <v>150</v>
      </c>
      <c r="E2192" s="16">
        <f t="shared" si="377"/>
        <v>22648670396.93663</v>
      </c>
      <c r="F2192" s="16">
        <v>5</v>
      </c>
      <c r="G2192" s="22">
        <f t="shared" si="378"/>
        <v>6.7634135855021614E+29</v>
      </c>
      <c r="H2192" s="18">
        <f t="shared" si="379"/>
        <v>28375712.333896011</v>
      </c>
      <c r="I2192" s="18">
        <f t="shared" si="380"/>
        <v>4.1458267587249897E+20</v>
      </c>
      <c r="J2192" s="16">
        <v>1</v>
      </c>
      <c r="K2192" s="16">
        <v>11</v>
      </c>
      <c r="L2192" s="16">
        <v>5</v>
      </c>
      <c r="M2192" s="16">
        <v>10000</v>
      </c>
      <c r="N2192" s="16">
        <v>10000</v>
      </c>
      <c r="O2192" s="16">
        <v>30</v>
      </c>
      <c r="P2192" s="16" t="b">
        <v>1</v>
      </c>
      <c r="Q2192" s="16">
        <v>0</v>
      </c>
      <c r="R2192" s="16" t="b">
        <v>0</v>
      </c>
      <c r="S2192" s="16">
        <v>101.000000000008</v>
      </c>
      <c r="T2192" s="16" t="s">
        <v>59</v>
      </c>
      <c r="U2192" s="18">
        <v>2287</v>
      </c>
      <c r="V2192" s="16">
        <v>3973</v>
      </c>
      <c r="W2192" s="18">
        <v>1.07</v>
      </c>
    </row>
    <row r="2193" spans="1:23" s="15" customFormat="1" x14ac:dyDescent="0.3">
      <c r="A2193" s="19">
        <v>2191</v>
      </c>
      <c r="C2193" s="17" t="s">
        <v>150</v>
      </c>
      <c r="E2193" s="16">
        <f t="shared" si="377"/>
        <v>22680744496.96384</v>
      </c>
      <c r="F2193" s="16">
        <v>5</v>
      </c>
      <c r="G2193" s="22">
        <f t="shared" si="378"/>
        <v>6.7910422376287114E+29</v>
      </c>
      <c r="H2193" s="18">
        <f t="shared" si="379"/>
        <v>28403333.262469526</v>
      </c>
      <c r="I2193" s="18">
        <f t="shared" si="380"/>
        <v>4.1573537869367378E+20</v>
      </c>
      <c r="J2193" s="16">
        <v>1</v>
      </c>
      <c r="K2193" s="16">
        <v>11</v>
      </c>
      <c r="L2193" s="16">
        <v>5</v>
      </c>
      <c r="M2193" s="16">
        <v>10000</v>
      </c>
      <c r="N2193" s="16">
        <v>10000</v>
      </c>
      <c r="O2193" s="16">
        <v>30</v>
      </c>
      <c r="P2193" s="16" t="b">
        <v>1</v>
      </c>
      <c r="Q2193" s="16">
        <v>0</v>
      </c>
      <c r="R2193" s="16" t="b">
        <v>0</v>
      </c>
      <c r="S2193" s="16">
        <v>101.000000000008</v>
      </c>
      <c r="T2193" s="16" t="s">
        <v>59</v>
      </c>
      <c r="U2193" s="18">
        <v>2288</v>
      </c>
      <c r="V2193" s="16">
        <v>3975</v>
      </c>
      <c r="W2193" s="18">
        <v>1.07</v>
      </c>
    </row>
    <row r="2194" spans="1:23" s="15" customFormat="1" x14ac:dyDescent="0.3">
      <c r="A2194" s="19">
        <v>2192</v>
      </c>
      <c r="C2194" s="17" t="s">
        <v>150</v>
      </c>
      <c r="E2194" s="16">
        <f t="shared" si="377"/>
        <v>22712849352.211891</v>
      </c>
      <c r="F2194" s="16">
        <v>5</v>
      </c>
      <c r="G2194" s="22">
        <f t="shared" si="378"/>
        <v>6.818771068741464E+29</v>
      </c>
      <c r="H2194" s="18">
        <f t="shared" si="379"/>
        <v>28430968.514193464</v>
      </c>
      <c r="I2194" s="18">
        <f t="shared" si="380"/>
        <v>4.1689075829911637E+20</v>
      </c>
      <c r="J2194" s="16">
        <v>1</v>
      </c>
      <c r="K2194" s="16">
        <v>11</v>
      </c>
      <c r="L2194" s="16">
        <v>5</v>
      </c>
      <c r="M2194" s="16">
        <v>10000</v>
      </c>
      <c r="N2194" s="16">
        <v>10000</v>
      </c>
      <c r="O2194" s="16">
        <v>30</v>
      </c>
      <c r="P2194" s="16" t="b">
        <v>1</v>
      </c>
      <c r="Q2194" s="16">
        <v>0</v>
      </c>
      <c r="R2194" s="16" t="b">
        <v>0</v>
      </c>
      <c r="S2194" s="16">
        <v>101.000000000008</v>
      </c>
      <c r="T2194" s="16" t="s">
        <v>59</v>
      </c>
      <c r="U2194" s="18">
        <v>2289</v>
      </c>
      <c r="V2194" s="16">
        <v>3977</v>
      </c>
      <c r="W2194" s="18">
        <v>1.07</v>
      </c>
    </row>
    <row r="2195" spans="1:23" s="15" customFormat="1" x14ac:dyDescent="0.3">
      <c r="A2195" s="19">
        <v>2193</v>
      </c>
      <c r="C2195" s="17" t="s">
        <v>150</v>
      </c>
      <c r="E2195" s="16">
        <f t="shared" si="377"/>
        <v>22744984978.120483</v>
      </c>
      <c r="F2195" s="16">
        <v>5</v>
      </c>
      <c r="G2195" s="22">
        <f t="shared" si="378"/>
        <v>6.8466003961296188E+29</v>
      </c>
      <c r="H2195" s="18">
        <f t="shared" si="379"/>
        <v>28458618.089982916</v>
      </c>
      <c r="I2195" s="18">
        <f t="shared" si="380"/>
        <v>4.1804881967938811E+20</v>
      </c>
      <c r="J2195" s="16">
        <v>1</v>
      </c>
      <c r="K2195" s="16">
        <v>11</v>
      </c>
      <c r="L2195" s="16">
        <v>5</v>
      </c>
      <c r="M2195" s="16">
        <v>10000</v>
      </c>
      <c r="N2195" s="16">
        <v>10000</v>
      </c>
      <c r="O2195" s="16">
        <v>30</v>
      </c>
      <c r="P2195" s="16" t="b">
        <v>1</v>
      </c>
      <c r="Q2195" s="16">
        <v>0</v>
      </c>
      <c r="R2195" s="16" t="b">
        <v>0</v>
      </c>
      <c r="S2195" s="16">
        <v>101.000000000008</v>
      </c>
      <c r="T2195" s="16" t="s">
        <v>59</v>
      </c>
      <c r="U2195" s="18">
        <v>2290</v>
      </c>
      <c r="V2195" s="16">
        <v>3979</v>
      </c>
      <c r="W2195" s="18">
        <v>1.07</v>
      </c>
    </row>
    <row r="2196" spans="1:23" s="15" customFormat="1" x14ac:dyDescent="0.3">
      <c r="A2196" s="19">
        <v>2194</v>
      </c>
      <c r="C2196" s="17" t="s">
        <v>150</v>
      </c>
      <c r="E2196" s="16">
        <f t="shared" si="377"/>
        <v>22777151390.130005</v>
      </c>
      <c r="F2196" s="16">
        <v>5</v>
      </c>
      <c r="G2196" s="22">
        <f t="shared" si="378"/>
        <v>6.8745305379417384E+29</v>
      </c>
      <c r="H2196" s="18">
        <f t="shared" si="379"/>
        <v>28486281.990752373</v>
      </c>
      <c r="I2196" s="18">
        <f t="shared" si="380"/>
        <v>4.1920956783207029E+20</v>
      </c>
      <c r="J2196" s="16">
        <v>1</v>
      </c>
      <c r="K2196" s="16">
        <v>11</v>
      </c>
      <c r="L2196" s="16">
        <v>5</v>
      </c>
      <c r="M2196" s="16">
        <v>10000</v>
      </c>
      <c r="N2196" s="16">
        <v>10000</v>
      </c>
      <c r="O2196" s="16">
        <v>30</v>
      </c>
      <c r="P2196" s="16" t="b">
        <v>1</v>
      </c>
      <c r="Q2196" s="16">
        <v>0</v>
      </c>
      <c r="R2196" s="16" t="b">
        <v>0</v>
      </c>
      <c r="S2196" s="16">
        <v>101.000000000008</v>
      </c>
      <c r="T2196" s="16" t="s">
        <v>59</v>
      </c>
      <c r="U2196" s="18">
        <v>2291</v>
      </c>
      <c r="V2196" s="16">
        <v>3981</v>
      </c>
      <c r="W2196" s="18">
        <v>1.07</v>
      </c>
    </row>
    <row r="2197" spans="1:23" s="15" customFormat="1" x14ac:dyDescent="0.3">
      <c r="A2197" s="19">
        <v>2195</v>
      </c>
      <c r="C2197" s="17" t="s">
        <v>150</v>
      </c>
      <c r="E2197" s="16">
        <f t="shared" si="377"/>
        <v>22809348603.681732</v>
      </c>
      <c r="F2197" s="16">
        <v>5</v>
      </c>
      <c r="G2197" s="22">
        <f t="shared" si="378"/>
        <v>6.9025618131879407E+29</v>
      </c>
      <c r="H2197" s="18">
        <f t="shared" si="379"/>
        <v>28513960.217416286</v>
      </c>
      <c r="I2197" s="18">
        <f t="shared" si="380"/>
        <v>4.2037300776177323E+20</v>
      </c>
      <c r="J2197" s="16">
        <v>1</v>
      </c>
      <c r="K2197" s="16">
        <v>11</v>
      </c>
      <c r="L2197" s="16">
        <v>5</v>
      </c>
      <c r="M2197" s="16">
        <v>10000</v>
      </c>
      <c r="N2197" s="16">
        <v>10000</v>
      </c>
      <c r="O2197" s="16">
        <v>30</v>
      </c>
      <c r="P2197" s="16" t="b">
        <v>1</v>
      </c>
      <c r="Q2197" s="16">
        <v>0</v>
      </c>
      <c r="R2197" s="16" t="b">
        <v>0</v>
      </c>
      <c r="S2197" s="16">
        <v>101.000000000008</v>
      </c>
      <c r="T2197" s="16" t="s">
        <v>59</v>
      </c>
      <c r="U2197" s="18">
        <v>2292</v>
      </c>
      <c r="V2197" s="16">
        <v>3983</v>
      </c>
      <c r="W2197" s="18">
        <v>1.07</v>
      </c>
    </row>
    <row r="2198" spans="1:23" s="15" customFormat="1" x14ac:dyDescent="0.3">
      <c r="A2198" s="19">
        <v>2196</v>
      </c>
      <c r="C2198" s="17" t="s">
        <v>150</v>
      </c>
      <c r="E2198" s="16">
        <f t="shared" si="377"/>
        <v>22841576634.217403</v>
      </c>
      <c r="F2198" s="16">
        <v>5</v>
      </c>
      <c r="G2198" s="22">
        <f t="shared" si="378"/>
        <v>6.9306945417416094E+29</v>
      </c>
      <c r="H2198" s="18">
        <f t="shared" si="379"/>
        <v>28541652.770888649</v>
      </c>
      <c r="I2198" s="18">
        <f t="shared" si="380"/>
        <v>4.2153914448014384E+20</v>
      </c>
      <c r="J2198" s="16">
        <v>1</v>
      </c>
      <c r="K2198" s="16">
        <v>11</v>
      </c>
      <c r="L2198" s="16">
        <v>5</v>
      </c>
      <c r="M2198" s="16">
        <v>10000</v>
      </c>
      <c r="N2198" s="16">
        <v>10000</v>
      </c>
      <c r="O2198" s="16">
        <v>30</v>
      </c>
      <c r="P2198" s="16" t="b">
        <v>1</v>
      </c>
      <c r="Q2198" s="16">
        <v>0</v>
      </c>
      <c r="R2198" s="16" t="b">
        <v>0</v>
      </c>
      <c r="S2198" s="16">
        <v>101.000000000008</v>
      </c>
      <c r="T2198" s="16" t="s">
        <v>59</v>
      </c>
      <c r="U2198" s="18">
        <v>2293</v>
      </c>
      <c r="V2198" s="16">
        <v>3985</v>
      </c>
      <c r="W2198" s="18">
        <v>1.07</v>
      </c>
    </row>
    <row r="2199" spans="1:23" s="15" customFormat="1" x14ac:dyDescent="0.3">
      <c r="A2199" s="19">
        <v>2197</v>
      </c>
      <c r="C2199" s="17" t="s">
        <v>150</v>
      </c>
      <c r="E2199" s="16">
        <f t="shared" si="377"/>
        <v>22873835497.179417</v>
      </c>
      <c r="F2199" s="16">
        <v>5</v>
      </c>
      <c r="G2199" s="22">
        <f t="shared" si="378"/>
        <v>6.9589290443415085E+29</v>
      </c>
      <c r="H2199" s="18">
        <f t="shared" si="379"/>
        <v>28569359.652082972</v>
      </c>
      <c r="I2199" s="18">
        <f t="shared" si="380"/>
        <v>4.227079830058719E+20</v>
      </c>
      <c r="J2199" s="16">
        <v>1</v>
      </c>
      <c r="K2199" s="16">
        <v>11</v>
      </c>
      <c r="L2199" s="16">
        <v>5</v>
      </c>
      <c r="M2199" s="16">
        <v>10000</v>
      </c>
      <c r="N2199" s="16">
        <v>10000</v>
      </c>
      <c r="O2199" s="16">
        <v>30</v>
      </c>
      <c r="P2199" s="16" t="b">
        <v>1</v>
      </c>
      <c r="Q2199" s="16">
        <v>0</v>
      </c>
      <c r="R2199" s="16" t="b">
        <v>0</v>
      </c>
      <c r="S2199" s="16">
        <v>101.000000000008</v>
      </c>
      <c r="T2199" s="16" t="s">
        <v>59</v>
      </c>
      <c r="U2199" s="18">
        <v>2294</v>
      </c>
      <c r="V2199" s="16">
        <v>3987</v>
      </c>
      <c r="W2199" s="18">
        <v>1.07</v>
      </c>
    </row>
    <row r="2200" spans="1:23" s="15" customFormat="1" x14ac:dyDescent="0.3">
      <c r="A2200" s="19">
        <v>2198</v>
      </c>
      <c r="C2200" s="17" t="s">
        <v>150</v>
      </c>
      <c r="E2200" s="16">
        <f t="shared" si="377"/>
        <v>22906125208.011288</v>
      </c>
      <c r="F2200" s="16">
        <v>5</v>
      </c>
      <c r="G2200" s="22">
        <f t="shared" si="378"/>
        <v>6.9872656425939913E+29</v>
      </c>
      <c r="H2200" s="18">
        <f t="shared" si="379"/>
        <v>28597080.861912541</v>
      </c>
      <c r="I2200" s="18">
        <f t="shared" si="380"/>
        <v>4.2387952836469195E+20</v>
      </c>
      <c r="J2200" s="16">
        <v>1</v>
      </c>
      <c r="K2200" s="16">
        <v>11</v>
      </c>
      <c r="L2200" s="16">
        <v>5</v>
      </c>
      <c r="M2200" s="16">
        <v>10000</v>
      </c>
      <c r="N2200" s="16">
        <v>10000</v>
      </c>
      <c r="O2200" s="16">
        <v>30</v>
      </c>
      <c r="P2200" s="16" t="b">
        <v>1</v>
      </c>
      <c r="Q2200" s="16">
        <v>0</v>
      </c>
      <c r="R2200" s="16" t="b">
        <v>0</v>
      </c>
      <c r="S2200" s="16">
        <v>101.000000000008</v>
      </c>
      <c r="T2200" s="16" t="s">
        <v>59</v>
      </c>
      <c r="U2200" s="18">
        <v>2295</v>
      </c>
      <c r="V2200" s="16">
        <v>3989</v>
      </c>
      <c r="W2200" s="18">
        <v>1.07</v>
      </c>
    </row>
    <row r="2201" spans="1:23" s="15" customFormat="1" x14ac:dyDescent="0.3">
      <c r="A2201" s="19">
        <v>2199</v>
      </c>
      <c r="C2201" s="17" t="s">
        <v>150</v>
      </c>
      <c r="E2201" s="16">
        <f t="shared" si="377"/>
        <v>22938445782.156803</v>
      </c>
      <c r="F2201" s="16">
        <v>5</v>
      </c>
      <c r="G2201" s="22">
        <f t="shared" si="378"/>
        <v>7.0157046589742313E+29</v>
      </c>
      <c r="H2201" s="18">
        <f t="shared" si="379"/>
        <v>28624816.401290301</v>
      </c>
      <c r="I2201" s="18">
        <f t="shared" si="380"/>
        <v>4.2505378558940106E+20</v>
      </c>
      <c r="J2201" s="16">
        <v>1</v>
      </c>
      <c r="K2201" s="16">
        <v>11</v>
      </c>
      <c r="L2201" s="16">
        <v>5</v>
      </c>
      <c r="M2201" s="16">
        <v>10000</v>
      </c>
      <c r="N2201" s="16">
        <v>10000</v>
      </c>
      <c r="O2201" s="16">
        <v>30</v>
      </c>
      <c r="P2201" s="16" t="b">
        <v>1</v>
      </c>
      <c r="Q2201" s="16">
        <v>0</v>
      </c>
      <c r="R2201" s="16" t="b">
        <v>0</v>
      </c>
      <c r="S2201" s="16">
        <v>101.000000000008</v>
      </c>
      <c r="T2201" s="16" t="s">
        <v>59</v>
      </c>
      <c r="U2201" s="18">
        <v>2296</v>
      </c>
      <c r="V2201" s="16">
        <v>3991</v>
      </c>
      <c r="W2201" s="18">
        <v>1.07</v>
      </c>
    </row>
    <row r="2202" spans="1:23" s="15" customFormat="1" x14ac:dyDescent="0.3">
      <c r="A2202" s="19">
        <v>2200</v>
      </c>
      <c r="C2202" s="17" t="s">
        <v>150</v>
      </c>
      <c r="E2202" s="16">
        <f t="shared" si="377"/>
        <v>22970797235.060566</v>
      </c>
      <c r="F2202" s="16">
        <v>5</v>
      </c>
      <c r="G2202" s="22">
        <f t="shared" si="378"/>
        <v>7.0442464168286359E+29</v>
      </c>
      <c r="H2202" s="18">
        <f t="shared" si="379"/>
        <v>28652566.271128722</v>
      </c>
      <c r="I2202" s="18">
        <f t="shared" si="380"/>
        <v>4.262307597198434E+20</v>
      </c>
      <c r="J2202" s="16">
        <v>1</v>
      </c>
      <c r="K2202" s="16">
        <v>11</v>
      </c>
      <c r="L2202" s="16">
        <v>5</v>
      </c>
      <c r="M2202" s="16">
        <v>10000</v>
      </c>
      <c r="N2202" s="16">
        <v>10000</v>
      </c>
      <c r="O2202" s="16">
        <v>30</v>
      </c>
      <c r="P2202" s="16" t="b">
        <v>1</v>
      </c>
      <c r="Q2202" s="16">
        <v>0</v>
      </c>
      <c r="R2202" s="16" t="b">
        <v>0</v>
      </c>
      <c r="S2202" s="16">
        <v>101.000000000008</v>
      </c>
      <c r="T2202" s="16" t="s">
        <v>59</v>
      </c>
      <c r="U2202" s="18">
        <v>2297</v>
      </c>
      <c r="V2202" s="16">
        <v>3993</v>
      </c>
      <c r="W2202" s="18">
        <v>1.07</v>
      </c>
    </row>
    <row r="2203" spans="1:23" s="5" customFormat="1" x14ac:dyDescent="0.3">
      <c r="A2203" s="20">
        <v>2201</v>
      </c>
      <c r="C2203" s="11" t="s">
        <v>153</v>
      </c>
      <c r="E2203" s="10">
        <f t="shared" si="377"/>
        <v>23003179582.168026</v>
      </c>
      <c r="F2203" s="10">
        <v>5</v>
      </c>
      <c r="G2203" s="22">
        <f>A2203^8.94+A2203^4+100*A2203+100</f>
        <v>7.6387655432851099E+29</v>
      </c>
      <c r="H2203" s="22">
        <f t="shared" ref="H2203:H2266" si="381">(A2203^2.14+50+50*A2203)*2</f>
        <v>28680330.472339977</v>
      </c>
      <c r="I2203" s="22">
        <f t="shared" ref="I2203:I2266" si="382">(A2203^6.082+A2203^4+1000*A2203+100)*2</f>
        <v>4.274104558029515E+20</v>
      </c>
      <c r="J2203" s="10">
        <v>1</v>
      </c>
      <c r="K2203" s="10">
        <v>11</v>
      </c>
      <c r="L2203" s="10">
        <v>5</v>
      </c>
      <c r="M2203" s="10">
        <v>10000</v>
      </c>
      <c r="N2203" s="10">
        <v>10000</v>
      </c>
      <c r="O2203" s="10">
        <v>30</v>
      </c>
      <c r="P2203" s="10" t="b">
        <v>1</v>
      </c>
      <c r="Q2203" s="10">
        <v>0</v>
      </c>
      <c r="R2203" s="10" t="b">
        <v>0</v>
      </c>
      <c r="S2203" s="10">
        <v>101.000000000008</v>
      </c>
      <c r="T2203" s="10" t="s">
        <v>59</v>
      </c>
      <c r="U2203" s="22">
        <v>2298</v>
      </c>
      <c r="V2203" s="10">
        <v>4010</v>
      </c>
      <c r="W2203" s="22">
        <v>1.07</v>
      </c>
    </row>
    <row r="2204" spans="1:23" s="5" customFormat="1" x14ac:dyDescent="0.3">
      <c r="A2204" s="20">
        <v>2202</v>
      </c>
      <c r="C2204" s="11" t="s">
        <v>153</v>
      </c>
      <c r="E2204" s="10">
        <f t="shared" si="377"/>
        <v>23035592838.925209</v>
      </c>
      <c r="F2204" s="10">
        <v>5</v>
      </c>
      <c r="G2204" s="22">
        <f t="shared" ref="G2204:G2252" si="383">A2204^8.94+A2204^4+100*A2204+100</f>
        <v>7.6698486286760481E+29</v>
      </c>
      <c r="H2204" s="22">
        <f t="shared" si="381"/>
        <v>28708109.005835906</v>
      </c>
      <c r="I2204" s="22">
        <f t="shared" si="382"/>
        <v>4.285928788927158E+20</v>
      </c>
      <c r="J2204" s="10">
        <v>1</v>
      </c>
      <c r="K2204" s="10">
        <v>11</v>
      </c>
      <c r="L2204" s="10">
        <v>5</v>
      </c>
      <c r="M2204" s="10">
        <v>10000</v>
      </c>
      <c r="N2204" s="10">
        <v>10000</v>
      </c>
      <c r="O2204" s="10">
        <v>30</v>
      </c>
      <c r="P2204" s="10" t="b">
        <v>1</v>
      </c>
      <c r="Q2204" s="10">
        <v>0</v>
      </c>
      <c r="R2204" s="10" t="b">
        <v>0</v>
      </c>
      <c r="S2204" s="10">
        <v>101.000000000008</v>
      </c>
      <c r="T2204" s="10" t="s">
        <v>59</v>
      </c>
      <c r="U2204" s="22">
        <v>2299</v>
      </c>
      <c r="V2204" s="10">
        <v>4015</v>
      </c>
      <c r="W2204" s="22">
        <v>1.07</v>
      </c>
    </row>
    <row r="2205" spans="1:23" s="5" customFormat="1" x14ac:dyDescent="0.3">
      <c r="A2205" s="20">
        <v>2203</v>
      </c>
      <c r="C2205" s="11" t="s">
        <v>152</v>
      </c>
      <c r="E2205" s="10">
        <f t="shared" si="377"/>
        <v>23068037020.778778</v>
      </c>
      <c r="F2205" s="10">
        <v>5</v>
      </c>
      <c r="G2205" s="22">
        <f t="shared" si="383"/>
        <v>7.7010439961581945E+29</v>
      </c>
      <c r="H2205" s="22">
        <f t="shared" si="381"/>
        <v>28735901.872527897</v>
      </c>
      <c r="I2205" s="22">
        <f t="shared" si="382"/>
        <v>4.2977803405022023E+20</v>
      </c>
      <c r="J2205" s="10">
        <v>1</v>
      </c>
      <c r="K2205" s="10">
        <v>11</v>
      </c>
      <c r="L2205" s="10">
        <v>5</v>
      </c>
      <c r="M2205" s="10">
        <v>10000</v>
      </c>
      <c r="N2205" s="10">
        <v>10000</v>
      </c>
      <c r="O2205" s="10">
        <v>30</v>
      </c>
      <c r="P2205" s="10" t="b">
        <v>1</v>
      </c>
      <c r="Q2205" s="10">
        <v>0</v>
      </c>
      <c r="R2205" s="10" t="b">
        <v>0</v>
      </c>
      <c r="S2205" s="10">
        <v>101.000000000008</v>
      </c>
      <c r="T2205" s="10" t="s">
        <v>59</v>
      </c>
      <c r="U2205" s="22">
        <v>2300</v>
      </c>
      <c r="V2205" s="10">
        <v>4020</v>
      </c>
      <c r="W2205" s="22">
        <v>1.07</v>
      </c>
    </row>
    <row r="2206" spans="1:23" s="5" customFormat="1" x14ac:dyDescent="0.3">
      <c r="A2206" s="20">
        <v>2204</v>
      </c>
      <c r="C2206" s="11" t="s">
        <v>152</v>
      </c>
      <c r="E2206" s="10">
        <f t="shared" si="377"/>
        <v>23100512143.176304</v>
      </c>
      <c r="F2206" s="10">
        <v>5</v>
      </c>
      <c r="G2206" s="22">
        <f t="shared" si="383"/>
        <v>7.7323520000863281E+29</v>
      </c>
      <c r="H2206" s="22">
        <f t="shared" si="381"/>
        <v>28763709.07332715</v>
      </c>
      <c r="I2206" s="22">
        <f t="shared" si="382"/>
        <v>4.3096592634362967E+20</v>
      </c>
      <c r="J2206" s="10">
        <v>1</v>
      </c>
      <c r="K2206" s="10">
        <v>11</v>
      </c>
      <c r="L2206" s="10">
        <v>5</v>
      </c>
      <c r="M2206" s="10">
        <v>10000</v>
      </c>
      <c r="N2206" s="10">
        <v>10000</v>
      </c>
      <c r="O2206" s="10">
        <v>30</v>
      </c>
      <c r="P2206" s="10" t="b">
        <v>1</v>
      </c>
      <c r="Q2206" s="10">
        <v>0</v>
      </c>
      <c r="R2206" s="10" t="b">
        <v>0</v>
      </c>
      <c r="S2206" s="10">
        <v>101.000000000008</v>
      </c>
      <c r="T2206" s="10" t="s">
        <v>59</v>
      </c>
      <c r="U2206" s="22">
        <v>2301</v>
      </c>
      <c r="V2206" s="10">
        <v>4025</v>
      </c>
      <c r="W2206" s="22">
        <v>1.07</v>
      </c>
    </row>
    <row r="2207" spans="1:23" s="5" customFormat="1" x14ac:dyDescent="0.3">
      <c r="A2207" s="20">
        <v>2205</v>
      </c>
      <c r="C2207" s="11" t="s">
        <v>152</v>
      </c>
      <c r="E2207" s="10">
        <f t="shared" ref="E2207:E2270" si="384">A2207^3.0999</f>
        <v>23133018221.565926</v>
      </c>
      <c r="F2207" s="10">
        <v>5</v>
      </c>
      <c r="G2207" s="22">
        <f t="shared" si="383"/>
        <v>7.7637729957721145E+29</v>
      </c>
      <c r="H2207" s="22">
        <f t="shared" si="381"/>
        <v>28791530.60914446</v>
      </c>
      <c r="I2207" s="22">
        <f t="shared" si="382"/>
        <v>4.3215656084821049E+20</v>
      </c>
      <c r="J2207" s="10">
        <v>1</v>
      </c>
      <c r="K2207" s="10">
        <v>11</v>
      </c>
      <c r="L2207" s="10">
        <v>5</v>
      </c>
      <c r="M2207" s="10">
        <v>10000</v>
      </c>
      <c r="N2207" s="10">
        <v>10000</v>
      </c>
      <c r="O2207" s="10">
        <v>30</v>
      </c>
      <c r="P2207" s="10" t="b">
        <v>1</v>
      </c>
      <c r="Q2207" s="10">
        <v>0</v>
      </c>
      <c r="R2207" s="10" t="b">
        <v>0</v>
      </c>
      <c r="S2207" s="10">
        <v>101.000000000008</v>
      </c>
      <c r="T2207" s="10" t="s">
        <v>59</v>
      </c>
      <c r="U2207" s="22">
        <v>2302</v>
      </c>
      <c r="V2207" s="10">
        <v>4030</v>
      </c>
      <c r="W2207" s="22">
        <v>1.07</v>
      </c>
    </row>
    <row r="2208" spans="1:23" s="5" customFormat="1" x14ac:dyDescent="0.3">
      <c r="A2208" s="20">
        <v>2206</v>
      </c>
      <c r="C2208" s="11" t="s">
        <v>152</v>
      </c>
      <c r="E2208" s="10">
        <f t="shared" si="384"/>
        <v>23165555271.396381</v>
      </c>
      <c r="F2208" s="10">
        <v>5</v>
      </c>
      <c r="G2208" s="22">
        <f t="shared" si="383"/>
        <v>7.7953073394858839E+29</v>
      </c>
      <c r="H2208" s="22">
        <f t="shared" si="381"/>
        <v>28819366.48089008</v>
      </c>
      <c r="I2208" s="22">
        <f t="shared" si="382"/>
        <v>4.3334994264632099E+20</v>
      </c>
      <c r="J2208" s="10">
        <v>1</v>
      </c>
      <c r="K2208" s="10">
        <v>11</v>
      </c>
      <c r="L2208" s="10">
        <v>5</v>
      </c>
      <c r="M2208" s="10">
        <v>10000</v>
      </c>
      <c r="N2208" s="10">
        <v>10000</v>
      </c>
      <c r="O2208" s="10">
        <v>30</v>
      </c>
      <c r="P2208" s="10" t="b">
        <v>1</v>
      </c>
      <c r="Q2208" s="10">
        <v>0</v>
      </c>
      <c r="R2208" s="10" t="b">
        <v>0</v>
      </c>
      <c r="S2208" s="10">
        <v>101.000000000008</v>
      </c>
      <c r="T2208" s="10" t="s">
        <v>59</v>
      </c>
      <c r="U2208" s="22">
        <v>2303</v>
      </c>
      <c r="V2208" s="10">
        <v>4035</v>
      </c>
      <c r="W2208" s="22">
        <v>1.07</v>
      </c>
    </row>
    <row r="2209" spans="1:23" s="5" customFormat="1" x14ac:dyDescent="0.3">
      <c r="A2209" s="20">
        <v>2207</v>
      </c>
      <c r="C2209" s="11" t="s">
        <v>152</v>
      </c>
      <c r="E2209" s="10">
        <f t="shared" si="384"/>
        <v>23198123308.117401</v>
      </c>
      <c r="F2209" s="10">
        <v>5</v>
      </c>
      <c r="G2209" s="22">
        <f t="shared" si="383"/>
        <v>7.82695538845942E+29</v>
      </c>
      <c r="H2209" s="22">
        <f t="shared" si="381"/>
        <v>28847216.689474091</v>
      </c>
      <c r="I2209" s="22">
        <f t="shared" si="382"/>
        <v>4.345460768274472E+20</v>
      </c>
      <c r="J2209" s="10">
        <v>1</v>
      </c>
      <c r="K2209" s="10">
        <v>11</v>
      </c>
      <c r="L2209" s="10">
        <v>5</v>
      </c>
      <c r="M2209" s="10">
        <v>10000</v>
      </c>
      <c r="N2209" s="10">
        <v>10000</v>
      </c>
      <c r="O2209" s="10">
        <v>30</v>
      </c>
      <c r="P2209" s="10" t="b">
        <v>1</v>
      </c>
      <c r="Q2209" s="10">
        <v>0</v>
      </c>
      <c r="R2209" s="10" t="b">
        <v>0</v>
      </c>
      <c r="S2209" s="10">
        <v>101.000000000008</v>
      </c>
      <c r="T2209" s="10" t="s">
        <v>59</v>
      </c>
      <c r="U2209" s="22">
        <v>2304</v>
      </c>
      <c r="V2209" s="10">
        <v>4040</v>
      </c>
      <c r="W2209" s="22">
        <v>1.07</v>
      </c>
    </row>
    <row r="2210" spans="1:23" s="5" customFormat="1" x14ac:dyDescent="0.3">
      <c r="A2210" s="20">
        <v>2208</v>
      </c>
      <c r="C2210" s="11" t="s">
        <v>152</v>
      </c>
      <c r="E2210" s="10">
        <f t="shared" si="384"/>
        <v>23230722347.179001</v>
      </c>
      <c r="F2210" s="10">
        <v>5</v>
      </c>
      <c r="G2210" s="22">
        <f t="shared" si="383"/>
        <v>7.8587175008870752E+29</v>
      </c>
      <c r="H2210" s="22">
        <f t="shared" si="381"/>
        <v>28875081.23580629</v>
      </c>
      <c r="I2210" s="22">
        <f t="shared" si="382"/>
        <v>4.3574496848816898E+20</v>
      </c>
      <c r="J2210" s="10">
        <v>1</v>
      </c>
      <c r="K2210" s="10">
        <v>11</v>
      </c>
      <c r="L2210" s="10">
        <v>5</v>
      </c>
      <c r="M2210" s="10">
        <v>10000</v>
      </c>
      <c r="N2210" s="10">
        <v>10000</v>
      </c>
      <c r="O2210" s="10">
        <v>30</v>
      </c>
      <c r="P2210" s="10" t="b">
        <v>1</v>
      </c>
      <c r="Q2210" s="10">
        <v>0</v>
      </c>
      <c r="R2210" s="10" t="b">
        <v>0</v>
      </c>
      <c r="S2210" s="10">
        <v>101.000000000008</v>
      </c>
      <c r="T2210" s="10" t="s">
        <v>59</v>
      </c>
      <c r="U2210" s="22">
        <v>2305</v>
      </c>
      <c r="V2210" s="10">
        <v>4045</v>
      </c>
      <c r="W2210" s="22">
        <v>1.07</v>
      </c>
    </row>
    <row r="2211" spans="1:23" s="5" customFormat="1" x14ac:dyDescent="0.3">
      <c r="A2211" s="20">
        <v>2209</v>
      </c>
      <c r="C2211" s="11" t="s">
        <v>152</v>
      </c>
      <c r="E2211" s="10">
        <f t="shared" si="384"/>
        <v>23263352404.032284</v>
      </c>
      <c r="F2211" s="10">
        <v>5</v>
      </c>
      <c r="G2211" s="22">
        <f t="shared" si="383"/>
        <v>7.8905940359291296E+29</v>
      </c>
      <c r="H2211" s="22">
        <f t="shared" si="381"/>
        <v>28902960.12079585</v>
      </c>
      <c r="I2211" s="22">
        <f t="shared" si="382"/>
        <v>4.3694662273220182E+20</v>
      </c>
      <c r="J2211" s="10">
        <v>1</v>
      </c>
      <c r="K2211" s="10">
        <v>11</v>
      </c>
      <c r="L2211" s="10">
        <v>5</v>
      </c>
      <c r="M2211" s="10">
        <v>10000</v>
      </c>
      <c r="N2211" s="10">
        <v>10000</v>
      </c>
      <c r="O2211" s="10">
        <v>30</v>
      </c>
      <c r="P2211" s="10" t="b">
        <v>1</v>
      </c>
      <c r="Q2211" s="10">
        <v>0</v>
      </c>
      <c r="R2211" s="10" t="b">
        <v>0</v>
      </c>
      <c r="S2211" s="10">
        <v>101.000000000008</v>
      </c>
      <c r="T2211" s="10" t="s">
        <v>59</v>
      </c>
      <c r="U2211" s="22">
        <v>2306</v>
      </c>
      <c r="V2211" s="10">
        <v>4050</v>
      </c>
      <c r="W2211" s="22">
        <v>1.07</v>
      </c>
    </row>
    <row r="2212" spans="1:23" s="5" customFormat="1" x14ac:dyDescent="0.3">
      <c r="A2212" s="20">
        <v>2210</v>
      </c>
      <c r="C2212" s="11" t="s">
        <v>152</v>
      </c>
      <c r="E2212" s="10">
        <f t="shared" si="384"/>
        <v>23296013494.128914</v>
      </c>
      <c r="F2212" s="10">
        <v>5</v>
      </c>
      <c r="G2212" s="22">
        <f t="shared" si="383"/>
        <v>7.9225853537132477E+29</v>
      </c>
      <c r="H2212" s="22">
        <f t="shared" si="381"/>
        <v>28930853.345351785</v>
      </c>
      <c r="I2212" s="22">
        <f t="shared" si="382"/>
        <v>4.3815104467038745E+20</v>
      </c>
      <c r="J2212" s="10">
        <v>1</v>
      </c>
      <c r="K2212" s="10">
        <v>11</v>
      </c>
      <c r="L2212" s="10">
        <v>5</v>
      </c>
      <c r="M2212" s="10">
        <v>10000</v>
      </c>
      <c r="N2212" s="10">
        <v>10000</v>
      </c>
      <c r="O2212" s="10">
        <v>30</v>
      </c>
      <c r="P2212" s="10" t="b">
        <v>1</v>
      </c>
      <c r="Q2212" s="10">
        <v>0</v>
      </c>
      <c r="R2212" s="10" t="b">
        <v>0</v>
      </c>
      <c r="S2212" s="10">
        <v>101.000000000008</v>
      </c>
      <c r="T2212" s="10" t="s">
        <v>59</v>
      </c>
      <c r="U2212" s="22">
        <v>2307</v>
      </c>
      <c r="V2212" s="10">
        <v>4055</v>
      </c>
      <c r="W2212" s="22">
        <v>1.07</v>
      </c>
    </row>
    <row r="2213" spans="1:23" s="5" customFormat="1" x14ac:dyDescent="0.3">
      <c r="A2213" s="20">
        <v>2211</v>
      </c>
      <c r="C2213" s="11" t="s">
        <v>152</v>
      </c>
      <c r="E2213" s="10">
        <f t="shared" si="384"/>
        <v>23328705632.921154</v>
      </c>
      <c r="F2213" s="10">
        <v>5</v>
      </c>
      <c r="G2213" s="22">
        <f t="shared" si="383"/>
        <v>7.9546918153366149E+29</v>
      </c>
      <c r="H2213" s="22">
        <f t="shared" si="381"/>
        <v>28958760.910382856</v>
      </c>
      <c r="I2213" s="22">
        <f t="shared" si="382"/>
        <v>4.3935823942070226E+20</v>
      </c>
      <c r="J2213" s="10">
        <v>1</v>
      </c>
      <c r="K2213" s="10">
        <v>11</v>
      </c>
      <c r="L2213" s="10">
        <v>5</v>
      </c>
      <c r="M2213" s="10">
        <v>10000</v>
      </c>
      <c r="N2213" s="10">
        <v>10000</v>
      </c>
      <c r="O2213" s="10">
        <v>30</v>
      </c>
      <c r="P2213" s="10" t="b">
        <v>1</v>
      </c>
      <c r="Q2213" s="10">
        <v>0</v>
      </c>
      <c r="R2213" s="10" t="b">
        <v>0</v>
      </c>
      <c r="S2213" s="10">
        <v>101.000000000008</v>
      </c>
      <c r="T2213" s="10" t="s">
        <v>59</v>
      </c>
      <c r="U2213" s="22">
        <v>2308</v>
      </c>
      <c r="V2213" s="10">
        <v>4060</v>
      </c>
      <c r="W2213" s="22">
        <v>1.07</v>
      </c>
    </row>
    <row r="2214" spans="1:23" s="5" customFormat="1" x14ac:dyDescent="0.3">
      <c r="A2214" s="20">
        <v>2212</v>
      </c>
      <c r="C2214" s="11" t="s">
        <v>152</v>
      </c>
      <c r="E2214" s="10">
        <f t="shared" si="384"/>
        <v>23361428835.862167</v>
      </c>
      <c r="F2214" s="10">
        <v>5</v>
      </c>
      <c r="G2214" s="22">
        <f t="shared" si="383"/>
        <v>7.986913782868299E+29</v>
      </c>
      <c r="H2214" s="22">
        <f t="shared" si="381"/>
        <v>28986682.816797197</v>
      </c>
      <c r="I2214" s="22">
        <f t="shared" si="382"/>
        <v>4.405682121082629E+20</v>
      </c>
      <c r="J2214" s="10">
        <v>1</v>
      </c>
      <c r="K2214" s="10">
        <v>11</v>
      </c>
      <c r="L2214" s="10">
        <v>5</v>
      </c>
      <c r="M2214" s="10">
        <v>10000</v>
      </c>
      <c r="N2214" s="10">
        <v>10000</v>
      </c>
      <c r="O2214" s="10">
        <v>30</v>
      </c>
      <c r="P2214" s="10" t="b">
        <v>1</v>
      </c>
      <c r="Q2214" s="10">
        <v>0</v>
      </c>
      <c r="R2214" s="10" t="b">
        <v>0</v>
      </c>
      <c r="S2214" s="10">
        <v>101.000000000008</v>
      </c>
      <c r="T2214" s="10" t="s">
        <v>59</v>
      </c>
      <c r="U2214" s="22">
        <v>2309</v>
      </c>
      <c r="V2214" s="10">
        <v>4065</v>
      </c>
      <c r="W2214" s="22">
        <v>1.07</v>
      </c>
    </row>
    <row r="2215" spans="1:23" s="5" customFormat="1" x14ac:dyDescent="0.3">
      <c r="A2215" s="20">
        <v>2213</v>
      </c>
      <c r="C2215" s="11" t="s">
        <v>152</v>
      </c>
      <c r="E2215" s="10">
        <f t="shared" si="384"/>
        <v>23394183118.405499</v>
      </c>
      <c r="F2215" s="10">
        <v>5</v>
      </c>
      <c r="G2215" s="22">
        <f t="shared" si="383"/>
        <v>8.0192516193515051E+29</v>
      </c>
      <c r="H2215" s="22">
        <f t="shared" si="381"/>
        <v>29014619.065502729</v>
      </c>
      <c r="I2215" s="22">
        <f t="shared" si="382"/>
        <v>4.4178096786533764E+20</v>
      </c>
      <c r="J2215" s="10">
        <v>1</v>
      </c>
      <c r="K2215" s="10">
        <v>11</v>
      </c>
      <c r="L2215" s="10">
        <v>5</v>
      </c>
      <c r="M2215" s="10">
        <v>10000</v>
      </c>
      <c r="N2215" s="10">
        <v>10000</v>
      </c>
      <c r="O2215" s="10">
        <v>30</v>
      </c>
      <c r="P2215" s="10" t="b">
        <v>1</v>
      </c>
      <c r="Q2215" s="10">
        <v>0</v>
      </c>
      <c r="R2215" s="10" t="b">
        <v>0</v>
      </c>
      <c r="S2215" s="10">
        <v>101.000000000008</v>
      </c>
      <c r="T2215" s="10" t="s">
        <v>59</v>
      </c>
      <c r="U2215" s="22">
        <v>2310</v>
      </c>
      <c r="V2215" s="10">
        <v>4070</v>
      </c>
      <c r="W2215" s="22">
        <v>1.07</v>
      </c>
    </row>
    <row r="2216" spans="1:23" s="5" customFormat="1" x14ac:dyDescent="0.3">
      <c r="A2216" s="20">
        <v>2214</v>
      </c>
      <c r="C2216" s="11" t="s">
        <v>152</v>
      </c>
      <c r="E2216" s="10">
        <f t="shared" si="384"/>
        <v>23426968496.005856</v>
      </c>
      <c r="F2216" s="10">
        <v>5</v>
      </c>
      <c r="G2216" s="22">
        <f t="shared" si="383"/>
        <v>8.0517056888057226E+29</v>
      </c>
      <c r="H2216" s="22">
        <f t="shared" si="381"/>
        <v>29042569.657407109</v>
      </c>
      <c r="I2216" s="22">
        <f t="shared" si="382"/>
        <v>4.4299651183135248E+20</v>
      </c>
      <c r="J2216" s="10">
        <v>1</v>
      </c>
      <c r="K2216" s="10">
        <v>11</v>
      </c>
      <c r="L2216" s="10">
        <v>5</v>
      </c>
      <c r="M2216" s="10">
        <v>10000</v>
      </c>
      <c r="N2216" s="10">
        <v>10000</v>
      </c>
      <c r="O2216" s="10">
        <v>30</v>
      </c>
      <c r="P2216" s="10" t="b">
        <v>1</v>
      </c>
      <c r="Q2216" s="10">
        <v>0</v>
      </c>
      <c r="R2216" s="10" t="b">
        <v>0</v>
      </c>
      <c r="S2216" s="10">
        <v>101.000000000008</v>
      </c>
      <c r="T2216" s="10" t="s">
        <v>59</v>
      </c>
      <c r="U2216" s="22">
        <v>2311</v>
      </c>
      <c r="V2216" s="10">
        <v>4075</v>
      </c>
      <c r="W2216" s="22">
        <v>1.07</v>
      </c>
    </row>
    <row r="2217" spans="1:23" s="5" customFormat="1" x14ac:dyDescent="0.3">
      <c r="A2217" s="20">
        <v>2215</v>
      </c>
      <c r="C2217" s="11" t="s">
        <v>152</v>
      </c>
      <c r="E2217" s="10">
        <f t="shared" si="384"/>
        <v>23459784984.11808</v>
      </c>
      <c r="F2217" s="10">
        <v>5</v>
      </c>
      <c r="G2217" s="22">
        <f t="shared" si="383"/>
        <v>8.0842763562285343E+29</v>
      </c>
      <c r="H2217" s="22">
        <f t="shared" si="381"/>
        <v>29070534.593417406</v>
      </c>
      <c r="I2217" s="22">
        <f t="shared" si="382"/>
        <v>4.4421484915288991E+20</v>
      </c>
      <c r="J2217" s="10">
        <v>1</v>
      </c>
      <c r="K2217" s="10">
        <v>11</v>
      </c>
      <c r="L2217" s="10">
        <v>5</v>
      </c>
      <c r="M2217" s="10">
        <v>10000</v>
      </c>
      <c r="N2217" s="10">
        <v>10000</v>
      </c>
      <c r="O2217" s="10">
        <v>30</v>
      </c>
      <c r="P2217" s="10" t="b">
        <v>1</v>
      </c>
      <c r="Q2217" s="10">
        <v>0</v>
      </c>
      <c r="R2217" s="10" t="b">
        <v>0</v>
      </c>
      <c r="S2217" s="10">
        <v>101.000000000008</v>
      </c>
      <c r="T2217" s="10" t="s">
        <v>59</v>
      </c>
      <c r="U2217" s="22">
        <v>2312</v>
      </c>
      <c r="V2217" s="10">
        <v>4080</v>
      </c>
      <c r="W2217" s="22">
        <v>1.07</v>
      </c>
    </row>
    <row r="2218" spans="1:23" s="5" customFormat="1" x14ac:dyDescent="0.3">
      <c r="A2218" s="20">
        <v>2216</v>
      </c>
      <c r="C2218" s="11" t="s">
        <v>152</v>
      </c>
      <c r="E2218" s="10">
        <f t="shared" si="384"/>
        <v>23492632598.198299</v>
      </c>
      <c r="F2218" s="10">
        <v>5</v>
      </c>
      <c r="G2218" s="22">
        <f t="shared" si="383"/>
        <v>8.116963987598452E+29</v>
      </c>
      <c r="H2218" s="22">
        <f t="shared" si="381"/>
        <v>29098513.874440696</v>
      </c>
      <c r="I2218" s="22">
        <f t="shared" si="382"/>
        <v>4.4543598498371056E+20</v>
      </c>
      <c r="J2218" s="10">
        <v>1</v>
      </c>
      <c r="K2218" s="10">
        <v>11</v>
      </c>
      <c r="L2218" s="10">
        <v>5</v>
      </c>
      <c r="M2218" s="10">
        <v>10000</v>
      </c>
      <c r="N2218" s="10">
        <v>10000</v>
      </c>
      <c r="O2218" s="10">
        <v>30</v>
      </c>
      <c r="P2218" s="10" t="b">
        <v>1</v>
      </c>
      <c r="Q2218" s="10">
        <v>0</v>
      </c>
      <c r="R2218" s="10" t="b">
        <v>0</v>
      </c>
      <c r="S2218" s="10">
        <v>101.000000000008</v>
      </c>
      <c r="T2218" s="10" t="s">
        <v>59</v>
      </c>
      <c r="U2218" s="22">
        <v>2313</v>
      </c>
      <c r="V2218" s="10">
        <v>4085</v>
      </c>
      <c r="W2218" s="22">
        <v>1.07</v>
      </c>
    </row>
    <row r="2219" spans="1:23" s="5" customFormat="1" x14ac:dyDescent="0.3">
      <c r="A2219" s="20">
        <v>2217</v>
      </c>
      <c r="C2219" s="11" t="s">
        <v>152</v>
      </c>
      <c r="E2219" s="10">
        <f t="shared" si="384"/>
        <v>23525511353.702862</v>
      </c>
      <c r="F2219" s="10">
        <v>5</v>
      </c>
      <c r="G2219" s="22">
        <f t="shared" si="383"/>
        <v>8.1497689498763887E+29</v>
      </c>
      <c r="H2219" s="22">
        <f t="shared" si="381"/>
        <v>29126507.501383193</v>
      </c>
      <c r="I2219" s="22">
        <f t="shared" si="382"/>
        <v>4.466599244847395E+20</v>
      </c>
      <c r="J2219" s="10">
        <v>1</v>
      </c>
      <c r="K2219" s="10">
        <v>11</v>
      </c>
      <c r="L2219" s="10">
        <v>5</v>
      </c>
      <c r="M2219" s="10">
        <v>10000</v>
      </c>
      <c r="N2219" s="10">
        <v>10000</v>
      </c>
      <c r="O2219" s="10">
        <v>30</v>
      </c>
      <c r="P2219" s="10" t="b">
        <v>1</v>
      </c>
      <c r="Q2219" s="10">
        <v>0</v>
      </c>
      <c r="R2219" s="10" t="b">
        <v>0</v>
      </c>
      <c r="S2219" s="10">
        <v>101.000000000008</v>
      </c>
      <c r="T2219" s="10" t="s">
        <v>59</v>
      </c>
      <c r="U2219" s="22">
        <v>2314</v>
      </c>
      <c r="V2219" s="10">
        <v>4090</v>
      </c>
      <c r="W2219" s="22">
        <v>1.07</v>
      </c>
    </row>
    <row r="2220" spans="1:23" s="5" customFormat="1" x14ac:dyDescent="0.3">
      <c r="A2220" s="20">
        <v>2218</v>
      </c>
      <c r="C2220" s="11" t="s">
        <v>152</v>
      </c>
      <c r="E2220" s="10">
        <f t="shared" si="384"/>
        <v>23558421266.089085</v>
      </c>
      <c r="F2220" s="10">
        <v>5</v>
      </c>
      <c r="G2220" s="22">
        <f t="shared" si="383"/>
        <v>8.1826916110086237E+29</v>
      </c>
      <c r="H2220" s="22">
        <f t="shared" si="381"/>
        <v>29154515.475151267</v>
      </c>
      <c r="I2220" s="22">
        <f t="shared" si="382"/>
        <v>4.4788667282409718E+20</v>
      </c>
      <c r="J2220" s="10">
        <v>1</v>
      </c>
      <c r="K2220" s="10">
        <v>11</v>
      </c>
      <c r="L2220" s="10">
        <v>5</v>
      </c>
      <c r="M2220" s="10">
        <v>10000</v>
      </c>
      <c r="N2220" s="10">
        <v>10000</v>
      </c>
      <c r="O2220" s="10">
        <v>30</v>
      </c>
      <c r="P2220" s="10" t="b">
        <v>1</v>
      </c>
      <c r="Q2220" s="10">
        <v>0</v>
      </c>
      <c r="R2220" s="10" t="b">
        <v>0</v>
      </c>
      <c r="S2220" s="10">
        <v>101.000000000008</v>
      </c>
      <c r="T2220" s="10" t="s">
        <v>59</v>
      </c>
      <c r="U2220" s="22">
        <v>2315</v>
      </c>
      <c r="V2220" s="10">
        <v>4095</v>
      </c>
      <c r="W2220" s="22">
        <v>1.07</v>
      </c>
    </row>
    <row r="2221" spans="1:23" s="5" customFormat="1" x14ac:dyDescent="0.3">
      <c r="A2221" s="20">
        <v>2219</v>
      </c>
      <c r="C2221" s="11" t="s">
        <v>152</v>
      </c>
      <c r="E2221" s="10">
        <f t="shared" si="384"/>
        <v>23591362350.814781</v>
      </c>
      <c r="F2221" s="10">
        <v>5</v>
      </c>
      <c r="G2221" s="22">
        <f t="shared" si="383"/>
        <v>8.2157323399281611E+29</v>
      </c>
      <c r="H2221" s="22">
        <f t="shared" si="381"/>
        <v>29182537.796650581</v>
      </c>
      <c r="I2221" s="22">
        <f t="shared" si="382"/>
        <v>4.4911623517707947E+20</v>
      </c>
      <c r="J2221" s="10">
        <v>1</v>
      </c>
      <c r="K2221" s="10">
        <v>11</v>
      </c>
      <c r="L2221" s="10">
        <v>5</v>
      </c>
      <c r="M2221" s="10">
        <v>10000</v>
      </c>
      <c r="N2221" s="10">
        <v>10000</v>
      </c>
      <c r="O2221" s="10">
        <v>30</v>
      </c>
      <c r="P2221" s="10" t="b">
        <v>1</v>
      </c>
      <c r="Q2221" s="10">
        <v>0</v>
      </c>
      <c r="R2221" s="10" t="b">
        <v>0</v>
      </c>
      <c r="S2221" s="10">
        <v>101.000000000008</v>
      </c>
      <c r="T2221" s="10" t="s">
        <v>59</v>
      </c>
      <c r="U2221" s="22">
        <v>2316</v>
      </c>
      <c r="V2221" s="10">
        <v>4100</v>
      </c>
      <c r="W2221" s="22">
        <v>1.07</v>
      </c>
    </row>
    <row r="2222" spans="1:23" s="5" customFormat="1" x14ac:dyDescent="0.3">
      <c r="A2222" s="20">
        <v>2220</v>
      </c>
      <c r="C2222" s="11" t="s">
        <v>152</v>
      </c>
      <c r="E2222" s="10">
        <f t="shared" si="384"/>
        <v>23624334623.338745</v>
      </c>
      <c r="F2222" s="10">
        <v>5</v>
      </c>
      <c r="G2222" s="22">
        <f t="shared" si="383"/>
        <v>8.2488915065578259E+29</v>
      </c>
      <c r="H2222" s="22">
        <f t="shared" si="381"/>
        <v>29210574.466786798</v>
      </c>
      <c r="I2222" s="22">
        <f t="shared" si="382"/>
        <v>4.5034861672619534E+20</v>
      </c>
      <c r="J2222" s="10">
        <v>1</v>
      </c>
      <c r="K2222" s="10">
        <v>11</v>
      </c>
      <c r="L2222" s="10">
        <v>5</v>
      </c>
      <c r="M2222" s="10">
        <v>10000</v>
      </c>
      <c r="N2222" s="10">
        <v>10000</v>
      </c>
      <c r="O2222" s="10">
        <v>30</v>
      </c>
      <c r="P2222" s="10" t="b">
        <v>1</v>
      </c>
      <c r="Q2222" s="10">
        <v>0</v>
      </c>
      <c r="R2222" s="10" t="b">
        <v>0</v>
      </c>
      <c r="S2222" s="10">
        <v>101.000000000008</v>
      </c>
      <c r="T2222" s="10" t="s">
        <v>59</v>
      </c>
      <c r="U2222" s="22">
        <v>2317</v>
      </c>
      <c r="V2222" s="10">
        <v>4105</v>
      </c>
      <c r="W2222" s="22">
        <v>1.07</v>
      </c>
    </row>
    <row r="2223" spans="1:23" s="5" customFormat="1" x14ac:dyDescent="0.3">
      <c r="A2223" s="20">
        <v>2221</v>
      </c>
      <c r="C2223" s="11" t="s">
        <v>152</v>
      </c>
      <c r="E2223" s="10">
        <f t="shared" si="384"/>
        <v>23657338099.120201</v>
      </c>
      <c r="F2223" s="10">
        <v>5</v>
      </c>
      <c r="G2223" s="22">
        <f t="shared" si="383"/>
        <v>8.2821694818116189E+29</v>
      </c>
      <c r="H2223" s="22">
        <f t="shared" si="381"/>
        <v>29238625.486464821</v>
      </c>
      <c r="I2223" s="22">
        <f t="shared" si="382"/>
        <v>4.5158382266114657E+20</v>
      </c>
      <c r="J2223" s="10">
        <v>1</v>
      </c>
      <c r="K2223" s="10">
        <v>11</v>
      </c>
      <c r="L2223" s="10">
        <v>5</v>
      </c>
      <c r="M2223" s="10">
        <v>10000</v>
      </c>
      <c r="N2223" s="10">
        <v>10000</v>
      </c>
      <c r="O2223" s="10">
        <v>30</v>
      </c>
      <c r="P2223" s="10" t="b">
        <v>1</v>
      </c>
      <c r="Q2223" s="10">
        <v>0</v>
      </c>
      <c r="R2223" s="10" t="b">
        <v>0</v>
      </c>
      <c r="S2223" s="10">
        <v>101.000000000008</v>
      </c>
      <c r="T2223" s="10" t="s">
        <v>59</v>
      </c>
      <c r="U2223" s="22">
        <v>2318</v>
      </c>
      <c r="V2223" s="10">
        <v>4110</v>
      </c>
      <c r="W2223" s="22">
        <v>1.07</v>
      </c>
    </row>
    <row r="2224" spans="1:23" s="5" customFormat="1" x14ac:dyDescent="0.3">
      <c r="A2224" s="20">
        <v>2222</v>
      </c>
      <c r="C2224" s="11" t="s">
        <v>152</v>
      </c>
      <c r="E2224" s="10">
        <f t="shared" si="384"/>
        <v>23690372793.619125</v>
      </c>
      <c r="F2224" s="10">
        <v>5</v>
      </c>
      <c r="G2224" s="22">
        <f t="shared" si="383"/>
        <v>8.3155666375974814E+29</v>
      </c>
      <c r="H2224" s="22">
        <f t="shared" si="381"/>
        <v>29266690.856589485</v>
      </c>
      <c r="I2224" s="22">
        <f t="shared" si="382"/>
        <v>4.5282185817884302E+20</v>
      </c>
      <c r="J2224" s="10">
        <v>1</v>
      </c>
      <c r="K2224" s="10">
        <v>11</v>
      </c>
      <c r="L2224" s="10">
        <v>5</v>
      </c>
      <c r="M2224" s="10">
        <v>10000</v>
      </c>
      <c r="N2224" s="10">
        <v>10000</v>
      </c>
      <c r="O2224" s="10">
        <v>30</v>
      </c>
      <c r="P2224" s="10" t="b">
        <v>1</v>
      </c>
      <c r="Q2224" s="10">
        <v>0</v>
      </c>
      <c r="R2224" s="10" t="b">
        <v>0</v>
      </c>
      <c r="S2224" s="10">
        <v>101.000000000008</v>
      </c>
      <c r="T2224" s="10" t="s">
        <v>59</v>
      </c>
      <c r="U2224" s="22">
        <v>2319</v>
      </c>
      <c r="V2224" s="10">
        <v>4115</v>
      </c>
      <c r="W2224" s="22">
        <v>1.07</v>
      </c>
    </row>
    <row r="2225" spans="1:23" s="5" customFormat="1" x14ac:dyDescent="0.3">
      <c r="A2225" s="20">
        <v>2223</v>
      </c>
      <c r="C2225" s="11" t="s">
        <v>152</v>
      </c>
      <c r="E2225" s="10">
        <f t="shared" si="384"/>
        <v>23723438722.296276</v>
      </c>
      <c r="F2225" s="10">
        <v>5</v>
      </c>
      <c r="G2225" s="22">
        <f t="shared" si="383"/>
        <v>8.349083346819237E+29</v>
      </c>
      <c r="H2225" s="22">
        <f t="shared" si="381"/>
        <v>29294770.578065135</v>
      </c>
      <c r="I2225" s="22">
        <f t="shared" si="382"/>
        <v>4.5406272848341107E+20</v>
      </c>
      <c r="J2225" s="10">
        <v>1</v>
      </c>
      <c r="K2225" s="10">
        <v>11</v>
      </c>
      <c r="L2225" s="10">
        <v>5</v>
      </c>
      <c r="M2225" s="10">
        <v>10000</v>
      </c>
      <c r="N2225" s="10">
        <v>10000</v>
      </c>
      <c r="O2225" s="10">
        <v>30</v>
      </c>
      <c r="P2225" s="10" t="b">
        <v>1</v>
      </c>
      <c r="Q2225" s="10">
        <v>0</v>
      </c>
      <c r="R2225" s="10" t="b">
        <v>0</v>
      </c>
      <c r="S2225" s="10">
        <v>101.000000000008</v>
      </c>
      <c r="T2225" s="10" t="s">
        <v>59</v>
      </c>
      <c r="U2225" s="22">
        <v>2320</v>
      </c>
      <c r="V2225" s="10">
        <v>4120</v>
      </c>
      <c r="W2225" s="22">
        <v>1.07</v>
      </c>
    </row>
    <row r="2226" spans="1:23" s="5" customFormat="1" x14ac:dyDescent="0.3">
      <c r="A2226" s="20">
        <v>2224</v>
      </c>
      <c r="C2226" s="11" t="s">
        <v>152</v>
      </c>
      <c r="E2226" s="10">
        <f t="shared" si="384"/>
        <v>23756535900.613094</v>
      </c>
      <c r="F2226" s="10">
        <v>5</v>
      </c>
      <c r="G2226" s="22">
        <f t="shared" si="383"/>
        <v>8.3827199833792558E+29</v>
      </c>
      <c r="H2226" s="22">
        <f t="shared" si="381"/>
        <v>29322864.651795886</v>
      </c>
      <c r="I2226" s="22">
        <f t="shared" si="382"/>
        <v>4.5530643878621263E+20</v>
      </c>
      <c r="J2226" s="10">
        <v>1</v>
      </c>
      <c r="K2226" s="10">
        <v>11</v>
      </c>
      <c r="L2226" s="10">
        <v>5</v>
      </c>
      <c r="M2226" s="10">
        <v>10000</v>
      </c>
      <c r="N2226" s="10">
        <v>10000</v>
      </c>
      <c r="O2226" s="10">
        <v>30</v>
      </c>
      <c r="P2226" s="10" t="b">
        <v>1</v>
      </c>
      <c r="Q2226" s="10">
        <v>0</v>
      </c>
      <c r="R2226" s="10" t="b">
        <v>0</v>
      </c>
      <c r="S2226" s="10">
        <v>101.000000000008</v>
      </c>
      <c r="T2226" s="10" t="s">
        <v>59</v>
      </c>
      <c r="U2226" s="22">
        <v>2321</v>
      </c>
      <c r="V2226" s="10">
        <v>4125</v>
      </c>
      <c r="W2226" s="22">
        <v>1.07</v>
      </c>
    </row>
    <row r="2227" spans="1:23" s="5" customFormat="1" x14ac:dyDescent="0.3">
      <c r="A2227" s="20">
        <v>2225</v>
      </c>
      <c r="C2227" s="11" t="s">
        <v>152</v>
      </c>
      <c r="E2227" s="10">
        <f t="shared" si="384"/>
        <v>23789664344.031654</v>
      </c>
      <c r="F2227" s="10">
        <v>5</v>
      </c>
      <c r="G2227" s="22">
        <f t="shared" si="383"/>
        <v>8.4164769221798029E+29</v>
      </c>
      <c r="H2227" s="22">
        <f t="shared" si="381"/>
        <v>29350973.07868541</v>
      </c>
      <c r="I2227" s="22">
        <f t="shared" si="382"/>
        <v>4.5655299430582439E+20</v>
      </c>
      <c r="J2227" s="10">
        <v>1</v>
      </c>
      <c r="K2227" s="10">
        <v>11</v>
      </c>
      <c r="L2227" s="10">
        <v>5</v>
      </c>
      <c r="M2227" s="10">
        <v>10000</v>
      </c>
      <c r="N2227" s="10">
        <v>10000</v>
      </c>
      <c r="O2227" s="10">
        <v>30</v>
      </c>
      <c r="P2227" s="10" t="b">
        <v>1</v>
      </c>
      <c r="Q2227" s="10">
        <v>0</v>
      </c>
      <c r="R2227" s="10" t="b">
        <v>0</v>
      </c>
      <c r="S2227" s="10">
        <v>101.000000000008</v>
      </c>
      <c r="T2227" s="10" t="s">
        <v>59</v>
      </c>
      <c r="U2227" s="22">
        <v>2322</v>
      </c>
      <c r="V2227" s="10">
        <v>4130</v>
      </c>
      <c r="W2227" s="22">
        <v>1.07</v>
      </c>
    </row>
    <row r="2228" spans="1:23" s="5" customFormat="1" x14ac:dyDescent="0.3">
      <c r="A2228" s="20">
        <v>2226</v>
      </c>
      <c r="C2228" s="11" t="s">
        <v>152</v>
      </c>
      <c r="E2228" s="10">
        <f t="shared" si="384"/>
        <v>23822824068.01474</v>
      </c>
      <c r="F2228" s="10">
        <v>5</v>
      </c>
      <c r="G2228" s="22">
        <f t="shared" si="383"/>
        <v>8.4503545391263088E+29</v>
      </c>
      <c r="H2228" s="22">
        <f t="shared" si="381"/>
        <v>29379095.859637089</v>
      </c>
      <c r="I2228" s="22">
        <f t="shared" si="382"/>
        <v>4.578024002680695E+20</v>
      </c>
      <c r="J2228" s="10">
        <v>1</v>
      </c>
      <c r="K2228" s="10">
        <v>11</v>
      </c>
      <c r="L2228" s="10">
        <v>5</v>
      </c>
      <c r="M2228" s="10">
        <v>10000</v>
      </c>
      <c r="N2228" s="10">
        <v>10000</v>
      </c>
      <c r="O2228" s="10">
        <v>30</v>
      </c>
      <c r="P2228" s="10" t="b">
        <v>1</v>
      </c>
      <c r="Q2228" s="10">
        <v>0</v>
      </c>
      <c r="R2228" s="10" t="b">
        <v>0</v>
      </c>
      <c r="S2228" s="10">
        <v>101.000000000008</v>
      </c>
      <c r="T2228" s="10" t="s">
        <v>59</v>
      </c>
      <c r="U2228" s="22">
        <v>2323</v>
      </c>
      <c r="V2228" s="10">
        <v>4135</v>
      </c>
      <c r="W2228" s="22">
        <v>1.07</v>
      </c>
    </row>
    <row r="2229" spans="1:23" s="5" customFormat="1" x14ac:dyDescent="0.3">
      <c r="A2229" s="20">
        <v>2227</v>
      </c>
      <c r="C2229" s="11" t="s">
        <v>152</v>
      </c>
      <c r="E2229" s="10">
        <f t="shared" si="384"/>
        <v>23856015088.02586</v>
      </c>
      <c r="F2229" s="10">
        <v>5</v>
      </c>
      <c r="G2229" s="22">
        <f t="shared" si="383"/>
        <v>8.4843532111287262E+29</v>
      </c>
      <c r="H2229" s="22">
        <f t="shared" si="381"/>
        <v>29407232.99555381</v>
      </c>
      <c r="I2229" s="22">
        <f t="shared" si="382"/>
        <v>4.5905466190600667E+20</v>
      </c>
      <c r="J2229" s="10">
        <v>1</v>
      </c>
      <c r="K2229" s="10">
        <v>11</v>
      </c>
      <c r="L2229" s="10">
        <v>5</v>
      </c>
      <c r="M2229" s="10">
        <v>10000</v>
      </c>
      <c r="N2229" s="10">
        <v>10000</v>
      </c>
      <c r="O2229" s="10">
        <v>30</v>
      </c>
      <c r="P2229" s="10" t="b">
        <v>1</v>
      </c>
      <c r="Q2229" s="10">
        <v>0</v>
      </c>
      <c r="R2229" s="10" t="b">
        <v>0</v>
      </c>
      <c r="S2229" s="10">
        <v>101.000000000008</v>
      </c>
      <c r="T2229" s="10" t="s">
        <v>59</v>
      </c>
      <c r="U2229" s="22">
        <v>2324</v>
      </c>
      <c r="V2229" s="10">
        <v>4140</v>
      </c>
      <c r="W2229" s="22">
        <v>1.07</v>
      </c>
    </row>
    <row r="2230" spans="1:23" s="5" customFormat="1" x14ac:dyDescent="0.3">
      <c r="A2230" s="20">
        <v>2228</v>
      </c>
      <c r="C2230" s="11" t="s">
        <v>152</v>
      </c>
      <c r="E2230" s="10">
        <f t="shared" si="384"/>
        <v>23889237419.529171</v>
      </c>
      <c r="F2230" s="10">
        <v>5</v>
      </c>
      <c r="G2230" s="22">
        <f t="shared" si="383"/>
        <v>8.5184733161042085E+29</v>
      </c>
      <c r="H2230" s="22">
        <f t="shared" si="381"/>
        <v>29435384.487338442</v>
      </c>
      <c r="I2230" s="22">
        <f t="shared" si="382"/>
        <v>4.6030978445995868E+20</v>
      </c>
      <c r="J2230" s="10">
        <v>1</v>
      </c>
      <c r="K2230" s="10">
        <v>11</v>
      </c>
      <c r="L2230" s="10">
        <v>5</v>
      </c>
      <c r="M2230" s="10">
        <v>10000</v>
      </c>
      <c r="N2230" s="10">
        <v>10000</v>
      </c>
      <c r="O2230" s="10">
        <v>30</v>
      </c>
      <c r="P2230" s="10" t="b">
        <v>1</v>
      </c>
      <c r="Q2230" s="10">
        <v>0</v>
      </c>
      <c r="R2230" s="10" t="b">
        <v>0</v>
      </c>
      <c r="S2230" s="10">
        <v>101.000000000008</v>
      </c>
      <c r="T2230" s="10" t="s">
        <v>59</v>
      </c>
      <c r="U2230" s="22">
        <v>2325</v>
      </c>
      <c r="V2230" s="10">
        <v>4145</v>
      </c>
      <c r="W2230" s="22">
        <v>1.07</v>
      </c>
    </row>
    <row r="2231" spans="1:23" s="5" customFormat="1" x14ac:dyDescent="0.3">
      <c r="A2231" s="20">
        <v>2229</v>
      </c>
      <c r="C2231" s="11" t="s">
        <v>152</v>
      </c>
      <c r="E2231" s="10">
        <f t="shared" si="384"/>
        <v>23922491077.989586</v>
      </c>
      <c r="F2231" s="10">
        <v>5</v>
      </c>
      <c r="G2231" s="22">
        <f t="shared" si="383"/>
        <v>8.5527152329794387E+29</v>
      </c>
      <c r="H2231" s="22">
        <f t="shared" si="381"/>
        <v>29463550.335893076</v>
      </c>
      <c r="I2231" s="22">
        <f t="shared" si="382"/>
        <v>4.6156777317748533E+20</v>
      </c>
      <c r="J2231" s="10">
        <v>1</v>
      </c>
      <c r="K2231" s="10">
        <v>11</v>
      </c>
      <c r="L2231" s="10">
        <v>5</v>
      </c>
      <c r="M2231" s="10">
        <v>10000</v>
      </c>
      <c r="N2231" s="10">
        <v>10000</v>
      </c>
      <c r="O2231" s="10">
        <v>30</v>
      </c>
      <c r="P2231" s="10" t="b">
        <v>1</v>
      </c>
      <c r="Q2231" s="10">
        <v>0</v>
      </c>
      <c r="R2231" s="10" t="b">
        <v>0</v>
      </c>
      <c r="S2231" s="10">
        <v>101.000000000008</v>
      </c>
      <c r="T2231" s="10" t="s">
        <v>59</v>
      </c>
      <c r="U2231" s="22">
        <v>2326</v>
      </c>
      <c r="V2231" s="10">
        <v>4150</v>
      </c>
      <c r="W2231" s="22">
        <v>1.07</v>
      </c>
    </row>
    <row r="2232" spans="1:23" s="5" customFormat="1" x14ac:dyDescent="0.3">
      <c r="A2232" s="20">
        <v>2230</v>
      </c>
      <c r="C2232" s="11" t="s">
        <v>152</v>
      </c>
      <c r="E2232" s="10">
        <f t="shared" si="384"/>
        <v>23955776078.872578</v>
      </c>
      <c r="F2232" s="10">
        <v>5</v>
      </c>
      <c r="G2232" s="22">
        <f t="shared" si="383"/>
        <v>8.5870793416923437E+29</v>
      </c>
      <c r="H2232" s="22">
        <f t="shared" si="381"/>
        <v>29491730.542119846</v>
      </c>
      <c r="I2232" s="22">
        <f t="shared" si="382"/>
        <v>4.6282863331343152E+20</v>
      </c>
      <c r="J2232" s="10">
        <v>1</v>
      </c>
      <c r="K2232" s="10">
        <v>11</v>
      </c>
      <c r="L2232" s="10">
        <v>5</v>
      </c>
      <c r="M2232" s="10">
        <v>10000</v>
      </c>
      <c r="N2232" s="10">
        <v>10000</v>
      </c>
      <c r="O2232" s="10">
        <v>30</v>
      </c>
      <c r="P2232" s="10" t="b">
        <v>1</v>
      </c>
      <c r="Q2232" s="10">
        <v>0</v>
      </c>
      <c r="R2232" s="10" t="b">
        <v>0</v>
      </c>
      <c r="S2232" s="10">
        <v>101.000000000008</v>
      </c>
      <c r="T2232" s="10" t="s">
        <v>59</v>
      </c>
      <c r="U2232" s="22">
        <v>2327</v>
      </c>
      <c r="V2232" s="10">
        <v>4155</v>
      </c>
      <c r="W2232" s="22">
        <v>1.07</v>
      </c>
    </row>
    <row r="2233" spans="1:23" s="5" customFormat="1" x14ac:dyDescent="0.3">
      <c r="A2233" s="20">
        <v>2231</v>
      </c>
      <c r="C2233" s="11" t="s">
        <v>152</v>
      </c>
      <c r="E2233" s="10">
        <f t="shared" si="384"/>
        <v>23989092437.644577</v>
      </c>
      <c r="F2233" s="10">
        <v>5</v>
      </c>
      <c r="G2233" s="22">
        <f t="shared" si="383"/>
        <v>8.6215660231951707E+29</v>
      </c>
      <c r="H2233" s="22">
        <f t="shared" si="381"/>
        <v>29519925.106920153</v>
      </c>
      <c r="I2233" s="22">
        <f t="shared" si="382"/>
        <v>4.6409237012989647E+20</v>
      </c>
      <c r="J2233" s="10">
        <v>1</v>
      </c>
      <c r="K2233" s="10">
        <v>11</v>
      </c>
      <c r="L2233" s="10">
        <v>5</v>
      </c>
      <c r="M2233" s="10">
        <v>10000</v>
      </c>
      <c r="N2233" s="10">
        <v>10000</v>
      </c>
      <c r="O2233" s="10">
        <v>30</v>
      </c>
      <c r="P2233" s="10" t="b">
        <v>1</v>
      </c>
      <c r="Q2233" s="10">
        <v>0</v>
      </c>
      <c r="R2233" s="10" t="b">
        <v>0</v>
      </c>
      <c r="S2233" s="10">
        <v>101.000000000008</v>
      </c>
      <c r="T2233" s="10" t="s">
        <v>59</v>
      </c>
      <c r="U2233" s="22">
        <v>2328</v>
      </c>
      <c r="V2233" s="10">
        <v>4160</v>
      </c>
      <c r="W2233" s="22">
        <v>1.07</v>
      </c>
    </row>
    <row r="2234" spans="1:23" s="5" customFormat="1" x14ac:dyDescent="0.3">
      <c r="A2234" s="20">
        <v>2232</v>
      </c>
      <c r="C2234" s="11" t="s">
        <v>152</v>
      </c>
      <c r="E2234" s="10">
        <f t="shared" si="384"/>
        <v>24022440169.772346</v>
      </c>
      <c r="F2234" s="10">
        <v>5</v>
      </c>
      <c r="G2234" s="22">
        <f t="shared" si="383"/>
        <v>8.6561756594557135E+29</v>
      </c>
      <c r="H2234" s="22">
        <f t="shared" si="381"/>
        <v>29548134.031195391</v>
      </c>
      <c r="I2234" s="22">
        <f t="shared" si="382"/>
        <v>4.653589888962693E+20</v>
      </c>
      <c r="J2234" s="10">
        <v>1</v>
      </c>
      <c r="K2234" s="10">
        <v>11</v>
      </c>
      <c r="L2234" s="10">
        <v>5</v>
      </c>
      <c r="M2234" s="10">
        <v>10000</v>
      </c>
      <c r="N2234" s="10">
        <v>10000</v>
      </c>
      <c r="O2234" s="10">
        <v>30</v>
      </c>
      <c r="P2234" s="10" t="b">
        <v>1</v>
      </c>
      <c r="Q2234" s="10">
        <v>0</v>
      </c>
      <c r="R2234" s="10" t="b">
        <v>0</v>
      </c>
      <c r="S2234" s="10">
        <v>101.000000000008</v>
      </c>
      <c r="T2234" s="10" t="s">
        <v>59</v>
      </c>
      <c r="U2234" s="22">
        <v>2329</v>
      </c>
      <c r="V2234" s="10">
        <v>4165</v>
      </c>
      <c r="W2234" s="22">
        <v>1.07</v>
      </c>
    </row>
    <row r="2235" spans="1:23" s="5" customFormat="1" x14ac:dyDescent="0.3">
      <c r="A2235" s="20">
        <v>2233</v>
      </c>
      <c r="C2235" s="11" t="s">
        <v>152</v>
      </c>
      <c r="E2235" s="10">
        <f t="shared" si="384"/>
        <v>24055819290.723698</v>
      </c>
      <c r="F2235" s="10">
        <v>5</v>
      </c>
      <c r="G2235" s="22">
        <f t="shared" si="383"/>
        <v>8.6909086334605163E+29</v>
      </c>
      <c r="H2235" s="22">
        <f t="shared" si="381"/>
        <v>29576357.315846477</v>
      </c>
      <c r="I2235" s="22">
        <f t="shared" si="382"/>
        <v>4.6662849488921454E+20</v>
      </c>
      <c r="J2235" s="10">
        <v>1</v>
      </c>
      <c r="K2235" s="10">
        <v>11</v>
      </c>
      <c r="L2235" s="10">
        <v>5</v>
      </c>
      <c r="M2235" s="10">
        <v>10000</v>
      </c>
      <c r="N2235" s="10">
        <v>10000</v>
      </c>
      <c r="O2235" s="10">
        <v>30</v>
      </c>
      <c r="P2235" s="10" t="b">
        <v>1</v>
      </c>
      <c r="Q2235" s="10">
        <v>0</v>
      </c>
      <c r="R2235" s="10" t="b">
        <v>0</v>
      </c>
      <c r="S2235" s="10">
        <v>101.000000000008</v>
      </c>
      <c r="T2235" s="10" t="s">
        <v>59</v>
      </c>
      <c r="U2235" s="22">
        <v>2330</v>
      </c>
      <c r="V2235" s="10">
        <v>4170</v>
      </c>
      <c r="W2235" s="22">
        <v>1.07</v>
      </c>
    </row>
    <row r="2236" spans="1:23" s="5" customFormat="1" x14ac:dyDescent="0.3">
      <c r="A2236" s="20">
        <v>2234</v>
      </c>
      <c r="C2236" s="11" t="s">
        <v>152</v>
      </c>
      <c r="E2236" s="10">
        <f t="shared" si="384"/>
        <v>24089229815.966972</v>
      </c>
      <c r="F2236" s="10">
        <v>5</v>
      </c>
      <c r="G2236" s="22">
        <f t="shared" si="383"/>
        <v>8.7257653292164857E+29</v>
      </c>
      <c r="H2236" s="22">
        <f t="shared" si="381"/>
        <v>29604594.961774055</v>
      </c>
      <c r="I2236" s="22">
        <f t="shared" si="382"/>
        <v>4.6790089339269428E+20</v>
      </c>
      <c r="J2236" s="10">
        <v>1</v>
      </c>
      <c r="K2236" s="10">
        <v>11</v>
      </c>
      <c r="L2236" s="10">
        <v>5</v>
      </c>
      <c r="M2236" s="10">
        <v>10000</v>
      </c>
      <c r="N2236" s="10">
        <v>10000</v>
      </c>
      <c r="O2236" s="10">
        <v>30</v>
      </c>
      <c r="P2236" s="10" t="b">
        <v>1</v>
      </c>
      <c r="Q2236" s="10">
        <v>0</v>
      </c>
      <c r="R2236" s="10" t="b">
        <v>0</v>
      </c>
      <c r="S2236" s="10">
        <v>101.000000000008</v>
      </c>
      <c r="T2236" s="10" t="s">
        <v>59</v>
      </c>
      <c r="U2236" s="22">
        <v>2331</v>
      </c>
      <c r="V2236" s="10">
        <v>4175</v>
      </c>
      <c r="W2236" s="22">
        <v>1.07</v>
      </c>
    </row>
    <row r="2237" spans="1:23" s="5" customFormat="1" x14ac:dyDescent="0.3">
      <c r="A2237" s="20">
        <v>2235</v>
      </c>
      <c r="C2237" s="11" t="s">
        <v>152</v>
      </c>
      <c r="E2237" s="10">
        <f t="shared" si="384"/>
        <v>24122671760.971077</v>
      </c>
      <c r="F2237" s="10">
        <v>5</v>
      </c>
      <c r="G2237" s="22">
        <f t="shared" si="383"/>
        <v>8.7607461317534831E+29</v>
      </c>
      <c r="H2237" s="22">
        <f t="shared" si="381"/>
        <v>29632846.969878141</v>
      </c>
      <c r="I2237" s="22">
        <f t="shared" si="382"/>
        <v>4.6917618969796064E+20</v>
      </c>
      <c r="J2237" s="10">
        <v>1</v>
      </c>
      <c r="K2237" s="10">
        <v>11</v>
      </c>
      <c r="L2237" s="10">
        <v>5</v>
      </c>
      <c r="M2237" s="10">
        <v>10000</v>
      </c>
      <c r="N2237" s="10">
        <v>10000</v>
      </c>
      <c r="O2237" s="10">
        <v>30</v>
      </c>
      <c r="P2237" s="10" t="b">
        <v>1</v>
      </c>
      <c r="Q2237" s="10">
        <v>0</v>
      </c>
      <c r="R2237" s="10" t="b">
        <v>0</v>
      </c>
      <c r="S2237" s="10">
        <v>101.000000000008</v>
      </c>
      <c r="T2237" s="10" t="s">
        <v>59</v>
      </c>
      <c r="U2237" s="22">
        <v>2332</v>
      </c>
      <c r="V2237" s="10">
        <v>4180</v>
      </c>
      <c r="W2237" s="22">
        <v>1.07</v>
      </c>
    </row>
    <row r="2238" spans="1:23" s="5" customFormat="1" x14ac:dyDescent="0.3">
      <c r="A2238" s="20">
        <v>2236</v>
      </c>
      <c r="C2238" s="11" t="s">
        <v>152</v>
      </c>
      <c r="E2238" s="10">
        <f t="shared" si="384"/>
        <v>24156145141.205872</v>
      </c>
      <c r="F2238" s="10">
        <v>5</v>
      </c>
      <c r="G2238" s="22">
        <f t="shared" si="383"/>
        <v>8.7958514271265594E+29</v>
      </c>
      <c r="H2238" s="22">
        <f t="shared" si="381"/>
        <v>29661113.341058739</v>
      </c>
      <c r="I2238" s="22">
        <f t="shared" si="382"/>
        <v>4.7045438910358094E+20</v>
      </c>
      <c r="J2238" s="10">
        <v>1</v>
      </c>
      <c r="K2238" s="10">
        <v>11</v>
      </c>
      <c r="L2238" s="10">
        <v>5</v>
      </c>
      <c r="M2238" s="10">
        <v>10000</v>
      </c>
      <c r="N2238" s="10">
        <v>10000</v>
      </c>
      <c r="O2238" s="10">
        <v>30</v>
      </c>
      <c r="P2238" s="10" t="b">
        <v>1</v>
      </c>
      <c r="Q2238" s="10">
        <v>0</v>
      </c>
      <c r="R2238" s="10" t="b">
        <v>0</v>
      </c>
      <c r="S2238" s="10">
        <v>101.000000000008</v>
      </c>
      <c r="T2238" s="10" t="s">
        <v>59</v>
      </c>
      <c r="U2238" s="22">
        <v>2333</v>
      </c>
      <c r="V2238" s="10">
        <v>4185</v>
      </c>
      <c r="W2238" s="22">
        <v>1.07</v>
      </c>
    </row>
    <row r="2239" spans="1:23" s="5" customFormat="1" x14ac:dyDescent="0.3">
      <c r="A2239" s="20">
        <v>2237</v>
      </c>
      <c r="C2239" s="11" t="s">
        <v>152</v>
      </c>
      <c r="E2239" s="10">
        <f t="shared" si="384"/>
        <v>24189649972.141651</v>
      </c>
      <c r="F2239" s="10">
        <v>5</v>
      </c>
      <c r="G2239" s="22">
        <f t="shared" si="383"/>
        <v>8.8310816024180632E+29</v>
      </c>
      <c r="H2239" s="22">
        <f t="shared" si="381"/>
        <v>29689394.076215375</v>
      </c>
      <c r="I2239" s="22">
        <f t="shared" si="382"/>
        <v>4.7173549691542693E+20</v>
      </c>
      <c r="J2239" s="10">
        <v>1</v>
      </c>
      <c r="K2239" s="10">
        <v>11</v>
      </c>
      <c r="L2239" s="10">
        <v>5</v>
      </c>
      <c r="M2239" s="10">
        <v>10000</v>
      </c>
      <c r="N2239" s="10">
        <v>10000</v>
      </c>
      <c r="O2239" s="10">
        <v>30</v>
      </c>
      <c r="P2239" s="10" t="b">
        <v>1</v>
      </c>
      <c r="Q2239" s="10">
        <v>0</v>
      </c>
      <c r="R2239" s="10" t="b">
        <v>0</v>
      </c>
      <c r="S2239" s="10">
        <v>101.000000000008</v>
      </c>
      <c r="T2239" s="10" t="s">
        <v>59</v>
      </c>
      <c r="U2239" s="22">
        <v>2334</v>
      </c>
      <c r="V2239" s="10">
        <v>4190</v>
      </c>
      <c r="W2239" s="22">
        <v>1.07</v>
      </c>
    </row>
    <row r="2240" spans="1:23" s="5" customFormat="1" x14ac:dyDescent="0.3">
      <c r="A2240" s="20">
        <v>2238</v>
      </c>
      <c r="C2240" s="11" t="s">
        <v>152</v>
      </c>
      <c r="E2240" s="10">
        <f t="shared" si="384"/>
        <v>24223186269.249516</v>
      </c>
      <c r="F2240" s="10">
        <v>5</v>
      </c>
      <c r="G2240" s="22">
        <f t="shared" si="383"/>
        <v>8.8664370457397577E+29</v>
      </c>
      <c r="H2240" s="22">
        <f t="shared" si="381"/>
        <v>29717689.176247183</v>
      </c>
      <c r="I2240" s="22">
        <f t="shared" si="382"/>
        <v>4.7301951844668722E+20</v>
      </c>
      <c r="J2240" s="10">
        <v>1</v>
      </c>
      <c r="K2240" s="10">
        <v>11</v>
      </c>
      <c r="L2240" s="10">
        <v>5</v>
      </c>
      <c r="M2240" s="10">
        <v>10000</v>
      </c>
      <c r="N2240" s="10">
        <v>10000</v>
      </c>
      <c r="O2240" s="10">
        <v>30</v>
      </c>
      <c r="P2240" s="10" t="b">
        <v>1</v>
      </c>
      <c r="Q2240" s="10">
        <v>0</v>
      </c>
      <c r="R2240" s="10" t="b">
        <v>0</v>
      </c>
      <c r="S2240" s="10">
        <v>101.000000000008</v>
      </c>
      <c r="T2240" s="10" t="s">
        <v>59</v>
      </c>
      <c r="U2240" s="22">
        <v>2335</v>
      </c>
      <c r="V2240" s="10">
        <v>4195</v>
      </c>
      <c r="W2240" s="22">
        <v>1.07</v>
      </c>
    </row>
    <row r="2241" spans="1:23" s="5" customFormat="1" x14ac:dyDescent="0.3">
      <c r="A2241" s="20">
        <v>2239</v>
      </c>
      <c r="C2241" s="11" t="s">
        <v>152</v>
      </c>
      <c r="E2241" s="10">
        <f t="shared" si="384"/>
        <v>24256754048.001438</v>
      </c>
      <c r="F2241" s="10">
        <v>5</v>
      </c>
      <c r="G2241" s="22">
        <f t="shared" si="383"/>
        <v>8.9019181462359352E+29</v>
      </c>
      <c r="H2241" s="22">
        <f t="shared" si="381"/>
        <v>29745998.642053001</v>
      </c>
      <c r="I2241" s="22">
        <f t="shared" si="382"/>
        <v>4.7430645901788552E+20</v>
      </c>
      <c r="J2241" s="10">
        <v>1</v>
      </c>
      <c r="K2241" s="10">
        <v>11</v>
      </c>
      <c r="L2241" s="10">
        <v>5</v>
      </c>
      <c r="M2241" s="10">
        <v>10000</v>
      </c>
      <c r="N2241" s="10">
        <v>10000</v>
      </c>
      <c r="O2241" s="10">
        <v>30</v>
      </c>
      <c r="P2241" s="10" t="b">
        <v>1</v>
      </c>
      <c r="Q2241" s="10">
        <v>0</v>
      </c>
      <c r="R2241" s="10" t="b">
        <v>0</v>
      </c>
      <c r="S2241" s="10">
        <v>101.000000000008</v>
      </c>
      <c r="T2241" s="10" t="s">
        <v>59</v>
      </c>
      <c r="U2241" s="22">
        <v>2336</v>
      </c>
      <c r="V2241" s="10">
        <v>4200</v>
      </c>
      <c r="W2241" s="22">
        <v>1.07</v>
      </c>
    </row>
    <row r="2242" spans="1:23" s="5" customFormat="1" x14ac:dyDescent="0.3">
      <c r="A2242" s="20">
        <v>2240</v>
      </c>
      <c r="C2242" s="11" t="s">
        <v>152</v>
      </c>
      <c r="E2242" s="10">
        <f t="shared" si="384"/>
        <v>24290353323.869789</v>
      </c>
      <c r="F2242" s="10">
        <v>5</v>
      </c>
      <c r="G2242" s="22">
        <f t="shared" si="383"/>
        <v>8.9375252940846681E+29</v>
      </c>
      <c r="H2242" s="22">
        <f t="shared" si="381"/>
        <v>29774322.47453142</v>
      </c>
      <c r="I2242" s="22">
        <f t="shared" si="382"/>
        <v>4.7559632395686701E+20</v>
      </c>
      <c r="J2242" s="10">
        <v>1</v>
      </c>
      <c r="K2242" s="10">
        <v>11</v>
      </c>
      <c r="L2242" s="10">
        <v>5</v>
      </c>
      <c r="M2242" s="10">
        <v>10000</v>
      </c>
      <c r="N2242" s="10">
        <v>10000</v>
      </c>
      <c r="O2242" s="10">
        <v>30</v>
      </c>
      <c r="P2242" s="10" t="b">
        <v>1</v>
      </c>
      <c r="Q2242" s="10">
        <v>0</v>
      </c>
      <c r="R2242" s="10" t="b">
        <v>0</v>
      </c>
      <c r="S2242" s="10">
        <v>101.000000000008</v>
      </c>
      <c r="T2242" s="10" t="s">
        <v>59</v>
      </c>
      <c r="U2242" s="22">
        <v>2337</v>
      </c>
      <c r="V2242" s="10">
        <v>4205</v>
      </c>
      <c r="W2242" s="22">
        <v>1.07</v>
      </c>
    </row>
    <row r="2243" spans="1:23" s="5" customFormat="1" x14ac:dyDescent="0.3">
      <c r="A2243" s="20">
        <v>2241</v>
      </c>
      <c r="C2243" s="11" t="s">
        <v>152</v>
      </c>
      <c r="E2243" s="10">
        <f t="shared" si="384"/>
        <v>24323984112.327747</v>
      </c>
      <c r="F2243" s="10">
        <v>5</v>
      </c>
      <c r="G2243" s="22">
        <f t="shared" si="383"/>
        <v>8.9732588805005532E+29</v>
      </c>
      <c r="H2243" s="22">
        <f t="shared" si="381"/>
        <v>29802660.674580559</v>
      </c>
      <c r="I2243" s="22">
        <f t="shared" si="382"/>
        <v>4.7688911859882007E+20</v>
      </c>
      <c r="J2243" s="10">
        <v>1</v>
      </c>
      <c r="K2243" s="10">
        <v>11</v>
      </c>
      <c r="L2243" s="10">
        <v>5</v>
      </c>
      <c r="M2243" s="10">
        <v>10000</v>
      </c>
      <c r="N2243" s="10">
        <v>10000</v>
      </c>
      <c r="O2243" s="10">
        <v>30</v>
      </c>
      <c r="P2243" s="10" t="b">
        <v>1</v>
      </c>
      <c r="Q2243" s="10">
        <v>0</v>
      </c>
      <c r="R2243" s="10" t="b">
        <v>0</v>
      </c>
      <c r="S2243" s="10">
        <v>101.000000000008</v>
      </c>
      <c r="T2243" s="10" t="s">
        <v>59</v>
      </c>
      <c r="U2243" s="22">
        <v>2338</v>
      </c>
      <c r="V2243" s="10">
        <v>4210</v>
      </c>
      <c r="W2243" s="22">
        <v>1.07</v>
      </c>
    </row>
    <row r="2244" spans="1:23" s="5" customFormat="1" x14ac:dyDescent="0.3">
      <c r="A2244" s="20">
        <v>2242</v>
      </c>
      <c r="C2244" s="11" t="s">
        <v>152</v>
      </c>
      <c r="E2244" s="10">
        <f t="shared" si="384"/>
        <v>24357646428.849182</v>
      </c>
      <c r="F2244" s="10">
        <v>5</v>
      </c>
      <c r="G2244" s="22">
        <f t="shared" si="383"/>
        <v>9.0091192977371048E+29</v>
      </c>
      <c r="H2244" s="22">
        <f t="shared" si="381"/>
        <v>29831013.243098054</v>
      </c>
      <c r="I2244" s="22">
        <f t="shared" si="382"/>
        <v>4.7818484828627888E+20</v>
      </c>
      <c r="J2244" s="10">
        <v>1</v>
      </c>
      <c r="K2244" s="10">
        <v>11</v>
      </c>
      <c r="L2244" s="10">
        <v>5</v>
      </c>
      <c r="M2244" s="10">
        <v>10000</v>
      </c>
      <c r="N2244" s="10">
        <v>10000</v>
      </c>
      <c r="O2244" s="10">
        <v>30</v>
      </c>
      <c r="P2244" s="10" t="b">
        <v>1</v>
      </c>
      <c r="Q2244" s="10">
        <v>0</v>
      </c>
      <c r="R2244" s="10" t="b">
        <v>0</v>
      </c>
      <c r="S2244" s="10">
        <v>101.000000000008</v>
      </c>
      <c r="T2244" s="10" t="s">
        <v>59</v>
      </c>
      <c r="U2244" s="22">
        <v>2339</v>
      </c>
      <c r="V2244" s="10">
        <v>4215</v>
      </c>
      <c r="W2244" s="22">
        <v>1.07</v>
      </c>
    </row>
    <row r="2245" spans="1:23" s="5" customFormat="1" x14ac:dyDescent="0.3">
      <c r="A2245" s="20">
        <v>2243</v>
      </c>
      <c r="C2245" s="11" t="s">
        <v>152</v>
      </c>
      <c r="E2245" s="10">
        <f t="shared" si="384"/>
        <v>24391340288.908699</v>
      </c>
      <c r="F2245" s="10">
        <v>5</v>
      </c>
      <c r="G2245" s="22">
        <f t="shared" si="383"/>
        <v>9.0451069390890015E+29</v>
      </c>
      <c r="H2245" s="22">
        <f t="shared" si="381"/>
        <v>29859380.180981431</v>
      </c>
      <c r="I2245" s="22">
        <f t="shared" si="382"/>
        <v>4.7948351836912884E+20</v>
      </c>
      <c r="J2245" s="10">
        <v>1</v>
      </c>
      <c r="K2245" s="10">
        <v>11</v>
      </c>
      <c r="L2245" s="10">
        <v>5</v>
      </c>
      <c r="M2245" s="10">
        <v>10000</v>
      </c>
      <c r="N2245" s="10">
        <v>10000</v>
      </c>
      <c r="O2245" s="10">
        <v>30</v>
      </c>
      <c r="P2245" s="10" t="b">
        <v>1</v>
      </c>
      <c r="Q2245" s="10">
        <v>0</v>
      </c>
      <c r="R2245" s="10" t="b">
        <v>0</v>
      </c>
      <c r="S2245" s="10">
        <v>101.000000000008</v>
      </c>
      <c r="T2245" s="10" t="s">
        <v>59</v>
      </c>
      <c r="U2245" s="22">
        <v>2340</v>
      </c>
      <c r="V2245" s="10">
        <v>4220</v>
      </c>
      <c r="W2245" s="22">
        <v>1.07</v>
      </c>
    </row>
    <row r="2246" spans="1:23" s="5" customFormat="1" x14ac:dyDescent="0.3">
      <c r="A2246" s="20">
        <v>2244</v>
      </c>
      <c r="C2246" s="11" t="s">
        <v>152</v>
      </c>
      <c r="E2246" s="10">
        <f t="shared" si="384"/>
        <v>24425065707.981518</v>
      </c>
      <c r="F2246" s="10">
        <v>5</v>
      </c>
      <c r="G2246" s="22">
        <f t="shared" si="383"/>
        <v>9.0812221988939783E+29</v>
      </c>
      <c r="H2246" s="22">
        <f t="shared" si="381"/>
        <v>29887761.489127971</v>
      </c>
      <c r="I2246" s="22">
        <f t="shared" si="382"/>
        <v>4.8078513420461566E+20</v>
      </c>
      <c r="J2246" s="10">
        <v>1</v>
      </c>
      <c r="K2246" s="10">
        <v>11</v>
      </c>
      <c r="L2246" s="10">
        <v>5</v>
      </c>
      <c r="M2246" s="10">
        <v>10000</v>
      </c>
      <c r="N2246" s="10">
        <v>10000</v>
      </c>
      <c r="O2246" s="10">
        <v>30</v>
      </c>
      <c r="P2246" s="10" t="b">
        <v>1</v>
      </c>
      <c r="Q2246" s="10">
        <v>0</v>
      </c>
      <c r="R2246" s="10" t="b">
        <v>0</v>
      </c>
      <c r="S2246" s="10">
        <v>101.000000000008</v>
      </c>
      <c r="T2246" s="10" t="s">
        <v>59</v>
      </c>
      <c r="U2246" s="22">
        <v>2341</v>
      </c>
      <c r="V2246" s="10">
        <v>4225</v>
      </c>
      <c r="W2246" s="22">
        <v>1.07</v>
      </c>
    </row>
    <row r="2247" spans="1:23" s="5" customFormat="1" x14ac:dyDescent="0.3">
      <c r="A2247" s="20">
        <v>2245</v>
      </c>
      <c r="C2247" s="11" t="s">
        <v>152</v>
      </c>
      <c r="E2247" s="10">
        <f t="shared" si="384"/>
        <v>24458822701.543541</v>
      </c>
      <c r="F2247" s="10">
        <v>5</v>
      </c>
      <c r="G2247" s="22">
        <f t="shared" si="383"/>
        <v>9.1174654725358494E+29</v>
      </c>
      <c r="H2247" s="22">
        <f t="shared" si="381"/>
        <v>29916157.168434292</v>
      </c>
      <c r="I2247" s="22">
        <f t="shared" si="382"/>
        <v>4.8208970115735762E+20</v>
      </c>
      <c r="J2247" s="10">
        <v>1</v>
      </c>
      <c r="K2247" s="10">
        <v>11</v>
      </c>
      <c r="L2247" s="10">
        <v>5</v>
      </c>
      <c r="M2247" s="10">
        <v>10000</v>
      </c>
      <c r="N2247" s="10">
        <v>10000</v>
      </c>
      <c r="O2247" s="10">
        <v>30</v>
      </c>
      <c r="P2247" s="10" t="b">
        <v>1</v>
      </c>
      <c r="Q2247" s="10">
        <v>0</v>
      </c>
      <c r="R2247" s="10" t="b">
        <v>0</v>
      </c>
      <c r="S2247" s="10">
        <v>101.000000000008</v>
      </c>
      <c r="T2247" s="10" t="s">
        <v>59</v>
      </c>
      <c r="U2247" s="22">
        <v>2342</v>
      </c>
      <c r="V2247" s="10">
        <v>4230</v>
      </c>
      <c r="W2247" s="22">
        <v>1.07</v>
      </c>
    </row>
    <row r="2248" spans="1:23" s="5" customFormat="1" x14ac:dyDescent="0.3">
      <c r="A2248" s="20">
        <v>2246</v>
      </c>
      <c r="C2248" s="11" t="s">
        <v>152</v>
      </c>
      <c r="E2248" s="10">
        <f t="shared" si="384"/>
        <v>24492611285.07148</v>
      </c>
      <c r="F2248" s="10">
        <v>5</v>
      </c>
      <c r="G2248" s="22">
        <f t="shared" si="383"/>
        <v>9.1538371564461505E+29</v>
      </c>
      <c r="H2248" s="22">
        <f t="shared" si="381"/>
        <v>29944567.219796818</v>
      </c>
      <c r="I2248" s="22">
        <f t="shared" si="382"/>
        <v>4.8339722459932741E+20</v>
      </c>
      <c r="J2248" s="10">
        <v>1</v>
      </c>
      <c r="K2248" s="10">
        <v>11</v>
      </c>
      <c r="L2248" s="10">
        <v>5</v>
      </c>
      <c r="M2248" s="10">
        <v>10000</v>
      </c>
      <c r="N2248" s="10">
        <v>10000</v>
      </c>
      <c r="O2248" s="10">
        <v>30</v>
      </c>
      <c r="P2248" s="10" t="b">
        <v>1</v>
      </c>
      <c r="Q2248" s="10">
        <v>0</v>
      </c>
      <c r="R2248" s="10" t="b">
        <v>0</v>
      </c>
      <c r="S2248" s="10">
        <v>101.000000000008</v>
      </c>
      <c r="T2248" s="10" t="s">
        <v>59</v>
      </c>
      <c r="U2248" s="22">
        <v>2343</v>
      </c>
      <c r="V2248" s="10">
        <v>4235</v>
      </c>
      <c r="W2248" s="22">
        <v>1.07</v>
      </c>
    </row>
    <row r="2249" spans="1:23" s="5" customFormat="1" x14ac:dyDescent="0.3">
      <c r="A2249" s="20">
        <v>2247</v>
      </c>
      <c r="C2249" s="11" t="s">
        <v>152</v>
      </c>
      <c r="E2249" s="10">
        <f t="shared" si="384"/>
        <v>24526431474.042583</v>
      </c>
      <c r="F2249" s="10">
        <v>5</v>
      </c>
      <c r="G2249" s="22">
        <f t="shared" si="383"/>
        <v>9.1903376481067879E+29</v>
      </c>
      <c r="H2249" s="22">
        <f t="shared" si="381"/>
        <v>29972991.644111764</v>
      </c>
      <c r="I2249" s="22">
        <f t="shared" si="382"/>
        <v>4.8470770990990243E+20</v>
      </c>
      <c r="J2249" s="10">
        <v>1</v>
      </c>
      <c r="K2249" s="10">
        <v>11</v>
      </c>
      <c r="L2249" s="10">
        <v>5</v>
      </c>
      <c r="M2249" s="10">
        <v>10000</v>
      </c>
      <c r="N2249" s="10">
        <v>10000</v>
      </c>
      <c r="O2249" s="10">
        <v>30</v>
      </c>
      <c r="P2249" s="10" t="b">
        <v>1</v>
      </c>
      <c r="Q2249" s="10">
        <v>0</v>
      </c>
      <c r="R2249" s="10" t="b">
        <v>0</v>
      </c>
      <c r="S2249" s="10">
        <v>101.000000000008</v>
      </c>
      <c r="T2249" s="10" t="s">
        <v>59</v>
      </c>
      <c r="U2249" s="22">
        <v>2344</v>
      </c>
      <c r="V2249" s="10">
        <v>4240</v>
      </c>
      <c r="W2249" s="22">
        <v>1.07</v>
      </c>
    </row>
    <row r="2250" spans="1:23" s="5" customFormat="1" x14ac:dyDescent="0.3">
      <c r="A2250" s="20">
        <v>2248</v>
      </c>
      <c r="C2250" s="11" t="s">
        <v>152</v>
      </c>
      <c r="E2250" s="10">
        <f t="shared" si="384"/>
        <v>24560283283.934834</v>
      </c>
      <c r="F2250" s="10">
        <v>5</v>
      </c>
      <c r="G2250" s="22">
        <f t="shared" si="383"/>
        <v>9.2269673460523249E+29</v>
      </c>
      <c r="H2250" s="22">
        <f t="shared" si="381"/>
        <v>30001430.442274589</v>
      </c>
      <c r="I2250" s="22">
        <f t="shared" si="382"/>
        <v>4.8602116247582527E+20</v>
      </c>
      <c r="J2250" s="10">
        <v>1</v>
      </c>
      <c r="K2250" s="10">
        <v>11</v>
      </c>
      <c r="L2250" s="10">
        <v>5</v>
      </c>
      <c r="M2250" s="10">
        <v>10000</v>
      </c>
      <c r="N2250" s="10">
        <v>10000</v>
      </c>
      <c r="O2250" s="10">
        <v>30</v>
      </c>
      <c r="P2250" s="10" t="b">
        <v>1</v>
      </c>
      <c r="Q2250" s="10">
        <v>0</v>
      </c>
      <c r="R2250" s="10" t="b">
        <v>0</v>
      </c>
      <c r="S2250" s="10">
        <v>101.000000000008</v>
      </c>
      <c r="T2250" s="10" t="s">
        <v>59</v>
      </c>
      <c r="U2250" s="22">
        <v>2345</v>
      </c>
      <c r="V2250" s="10">
        <v>4245</v>
      </c>
      <c r="W2250" s="22">
        <v>1.07</v>
      </c>
    </row>
    <row r="2251" spans="1:23" s="5" customFormat="1" x14ac:dyDescent="0.3">
      <c r="A2251" s="20">
        <v>2249</v>
      </c>
      <c r="C2251" s="11" t="s">
        <v>152</v>
      </c>
      <c r="E2251" s="10">
        <f t="shared" si="384"/>
        <v>24594166730.227032</v>
      </c>
      <c r="F2251" s="10">
        <v>5</v>
      </c>
      <c r="G2251" s="22">
        <f t="shared" si="383"/>
        <v>9.2637266498722623E+29</v>
      </c>
      <c r="H2251" s="22">
        <f t="shared" si="381"/>
        <v>30029883.61518101</v>
      </c>
      <c r="I2251" s="22">
        <f t="shared" si="382"/>
        <v>4.8733758769124416E+20</v>
      </c>
      <c r="J2251" s="10">
        <v>1</v>
      </c>
      <c r="K2251" s="10">
        <v>11</v>
      </c>
      <c r="L2251" s="10">
        <v>5</v>
      </c>
      <c r="M2251" s="10">
        <v>10000</v>
      </c>
      <c r="N2251" s="10">
        <v>10000</v>
      </c>
      <c r="O2251" s="10">
        <v>30</v>
      </c>
      <c r="P2251" s="10" t="b">
        <v>1</v>
      </c>
      <c r="Q2251" s="10">
        <v>0</v>
      </c>
      <c r="R2251" s="10" t="b">
        <v>0</v>
      </c>
      <c r="S2251" s="10">
        <v>101.000000000008</v>
      </c>
      <c r="T2251" s="10" t="s">
        <v>59</v>
      </c>
      <c r="U2251" s="22">
        <v>2346</v>
      </c>
      <c r="V2251" s="10">
        <v>4250</v>
      </c>
      <c r="W2251" s="22">
        <v>1.07</v>
      </c>
    </row>
    <row r="2252" spans="1:23" s="5" customFormat="1" x14ac:dyDescent="0.3">
      <c r="A2252" s="20">
        <v>2250</v>
      </c>
      <c r="C2252" s="11" t="s">
        <v>152</v>
      </c>
      <c r="E2252" s="10">
        <f t="shared" si="384"/>
        <v>24628081828.398487</v>
      </c>
      <c r="F2252" s="10">
        <v>5</v>
      </c>
      <c r="G2252" s="22">
        <f t="shared" si="383"/>
        <v>9.3006159602133277E+29</v>
      </c>
      <c r="H2252" s="22">
        <f t="shared" si="381"/>
        <v>30058351.163725939</v>
      </c>
      <c r="I2252" s="22">
        <f t="shared" si="382"/>
        <v>4.8865699095770825E+20</v>
      </c>
      <c r="J2252" s="10">
        <v>1</v>
      </c>
      <c r="K2252" s="10">
        <v>11</v>
      </c>
      <c r="L2252" s="10">
        <v>5</v>
      </c>
      <c r="M2252" s="10">
        <v>10000</v>
      </c>
      <c r="N2252" s="10">
        <v>10000</v>
      </c>
      <c r="O2252" s="10">
        <v>30</v>
      </c>
      <c r="P2252" s="10" t="b">
        <v>1</v>
      </c>
      <c r="Q2252" s="10">
        <v>0</v>
      </c>
      <c r="R2252" s="10" t="b">
        <v>0</v>
      </c>
      <c r="S2252" s="10">
        <v>101.000000000008</v>
      </c>
      <c r="T2252" s="10" t="s">
        <v>59</v>
      </c>
      <c r="U2252" s="22">
        <v>2347</v>
      </c>
      <c r="V2252" s="10">
        <v>4255</v>
      </c>
      <c r="W2252" s="22">
        <v>1.07</v>
      </c>
    </row>
    <row r="2253" spans="1:23" s="15" customFormat="1" x14ac:dyDescent="0.3">
      <c r="A2253" s="19">
        <v>2251</v>
      </c>
      <c r="C2253" s="17" t="s">
        <v>152</v>
      </c>
      <c r="E2253" s="16">
        <f t="shared" si="384"/>
        <v>24662028593.92926</v>
      </c>
      <c r="F2253" s="16">
        <v>5</v>
      </c>
      <c r="G2253" s="22">
        <f>A2253^8.95+A2253^4+100*A2253+100</f>
        <v>1.0086968863650003E+30</v>
      </c>
      <c r="H2253" s="18">
        <f t="shared" si="381"/>
        <v>30086833.088803966</v>
      </c>
      <c r="I2253" s="18">
        <f t="shared" si="382"/>
        <v>4.8997937768416241E+20</v>
      </c>
      <c r="J2253" s="16">
        <v>1</v>
      </c>
      <c r="K2253" s="16">
        <v>11</v>
      </c>
      <c r="L2253" s="16">
        <v>5</v>
      </c>
      <c r="M2253" s="16">
        <v>10000</v>
      </c>
      <c r="N2253" s="16">
        <v>10000</v>
      </c>
      <c r="O2253" s="16">
        <v>30</v>
      </c>
      <c r="P2253" s="16" t="b">
        <v>1</v>
      </c>
      <c r="Q2253" s="16">
        <v>0</v>
      </c>
      <c r="R2253" s="16" t="b">
        <v>0</v>
      </c>
      <c r="S2253" s="16">
        <v>101.000000000008</v>
      </c>
      <c r="T2253" s="16" t="s">
        <v>59</v>
      </c>
      <c r="U2253" s="18">
        <v>2348</v>
      </c>
      <c r="V2253" s="10">
        <v>4260</v>
      </c>
      <c r="W2253" s="18">
        <v>1.07</v>
      </c>
    </row>
    <row r="2254" spans="1:23" s="15" customFormat="1" x14ac:dyDescent="0.3">
      <c r="A2254" s="19">
        <v>2252</v>
      </c>
      <c r="C2254" s="17" t="s">
        <v>152</v>
      </c>
      <c r="E2254" s="16">
        <f t="shared" si="384"/>
        <v>24696007042.300201</v>
      </c>
      <c r="F2254" s="16">
        <v>5</v>
      </c>
      <c r="G2254" s="22">
        <f t="shared" ref="G2254:G2302" si="385">A2254^8.95+A2254^4+100*A2254+100</f>
        <v>1.0127145654607506E+30</v>
      </c>
      <c r="H2254" s="18">
        <f t="shared" si="381"/>
        <v>30115329.39130966</v>
      </c>
      <c r="I2254" s="18">
        <f t="shared" si="382"/>
        <v>4.9130475328698116E+20</v>
      </c>
      <c r="J2254" s="16">
        <v>1</v>
      </c>
      <c r="K2254" s="16">
        <v>11</v>
      </c>
      <c r="L2254" s="16">
        <v>5</v>
      </c>
      <c r="M2254" s="16">
        <v>10000</v>
      </c>
      <c r="N2254" s="16">
        <v>10000</v>
      </c>
      <c r="O2254" s="16">
        <v>30</v>
      </c>
      <c r="P2254" s="16" t="b">
        <v>1</v>
      </c>
      <c r="Q2254" s="16">
        <v>0</v>
      </c>
      <c r="R2254" s="16" t="b">
        <v>0</v>
      </c>
      <c r="S2254" s="16">
        <v>101.000000000008</v>
      </c>
      <c r="T2254" s="16" t="s">
        <v>59</v>
      </c>
      <c r="U2254" s="18">
        <v>2349</v>
      </c>
      <c r="V2254" s="10">
        <v>4265</v>
      </c>
      <c r="W2254" s="18">
        <v>1.07</v>
      </c>
    </row>
    <row r="2255" spans="1:23" s="15" customFormat="1" x14ac:dyDescent="0.3">
      <c r="A2255" s="19">
        <v>2253</v>
      </c>
      <c r="C2255" s="17" t="s">
        <v>152</v>
      </c>
      <c r="E2255" s="16">
        <f t="shared" si="384"/>
        <v>24730017188.99258</v>
      </c>
      <c r="F2255" s="16">
        <v>5</v>
      </c>
      <c r="G2255" s="22">
        <f t="shared" si="385"/>
        <v>1.016746452811505E+30</v>
      </c>
      <c r="H2255" s="18">
        <f t="shared" si="381"/>
        <v>30143840.072136909</v>
      </c>
      <c r="I2255" s="18">
        <f t="shared" si="382"/>
        <v>4.9263312318994953E+20</v>
      </c>
      <c r="J2255" s="16">
        <v>1</v>
      </c>
      <c r="K2255" s="16">
        <v>11</v>
      </c>
      <c r="L2255" s="16">
        <v>5</v>
      </c>
      <c r="M2255" s="16">
        <v>10000</v>
      </c>
      <c r="N2255" s="16">
        <v>10000</v>
      </c>
      <c r="O2255" s="16">
        <v>30</v>
      </c>
      <c r="P2255" s="16" t="b">
        <v>1</v>
      </c>
      <c r="Q2255" s="16">
        <v>0</v>
      </c>
      <c r="R2255" s="16" t="b">
        <v>0</v>
      </c>
      <c r="S2255" s="16">
        <v>101.000000000008</v>
      </c>
      <c r="T2255" s="16" t="s">
        <v>59</v>
      </c>
      <c r="U2255" s="18">
        <v>2350</v>
      </c>
      <c r="V2255" s="10">
        <v>4270</v>
      </c>
      <c r="W2255" s="18">
        <v>1.07</v>
      </c>
    </row>
    <row r="2256" spans="1:23" s="15" customFormat="1" x14ac:dyDescent="0.3">
      <c r="A2256" s="19">
        <v>2254</v>
      </c>
      <c r="C2256" s="17" t="s">
        <v>152</v>
      </c>
      <c r="E2256" s="16">
        <f t="shared" si="384"/>
        <v>24764059049.488667</v>
      </c>
      <c r="F2256" s="16">
        <v>5</v>
      </c>
      <c r="G2256" s="22">
        <f t="shared" si="385"/>
        <v>1.0207925923239756E+30</v>
      </c>
      <c r="H2256" s="18">
        <f t="shared" si="381"/>
        <v>30172365.132179525</v>
      </c>
      <c r="I2256" s="18">
        <f t="shared" si="382"/>
        <v>4.9396449282428299E+20</v>
      </c>
      <c r="J2256" s="16">
        <v>1</v>
      </c>
      <c r="K2256" s="16">
        <v>11</v>
      </c>
      <c r="L2256" s="16">
        <v>5</v>
      </c>
      <c r="M2256" s="16">
        <v>10000</v>
      </c>
      <c r="N2256" s="16">
        <v>10000</v>
      </c>
      <c r="O2256" s="16">
        <v>30</v>
      </c>
      <c r="P2256" s="16" t="b">
        <v>1</v>
      </c>
      <c r="Q2256" s="16">
        <v>0</v>
      </c>
      <c r="R2256" s="16" t="b">
        <v>0</v>
      </c>
      <c r="S2256" s="16">
        <v>101.000000000008</v>
      </c>
      <c r="T2256" s="16" t="s">
        <v>59</v>
      </c>
      <c r="U2256" s="18">
        <v>2351</v>
      </c>
      <c r="V2256" s="10">
        <v>4275</v>
      </c>
      <c r="W2256" s="18">
        <v>1.07</v>
      </c>
    </row>
    <row r="2257" spans="1:23" s="15" customFormat="1" x14ac:dyDescent="0.3">
      <c r="A2257" s="19">
        <v>2255</v>
      </c>
      <c r="C2257" s="17" t="s">
        <v>152</v>
      </c>
      <c r="E2257" s="16">
        <f t="shared" si="384"/>
        <v>24798132639.271164</v>
      </c>
      <c r="F2257" s="16">
        <v>5</v>
      </c>
      <c r="G2257" s="22">
        <f t="shared" si="385"/>
        <v>1.0248530280209487E+30</v>
      </c>
      <c r="H2257" s="18">
        <f t="shared" si="381"/>
        <v>30200904.572330687</v>
      </c>
      <c r="I2257" s="18">
        <f t="shared" si="382"/>
        <v>4.9529886762863264E+20</v>
      </c>
      <c r="J2257" s="16">
        <v>1</v>
      </c>
      <c r="K2257" s="16">
        <v>11</v>
      </c>
      <c r="L2257" s="16">
        <v>5</v>
      </c>
      <c r="M2257" s="16">
        <v>10000</v>
      </c>
      <c r="N2257" s="16">
        <v>10000</v>
      </c>
      <c r="O2257" s="16">
        <v>30</v>
      </c>
      <c r="P2257" s="16" t="b">
        <v>1</v>
      </c>
      <c r="Q2257" s="16">
        <v>0</v>
      </c>
      <c r="R2257" s="16" t="b">
        <v>0</v>
      </c>
      <c r="S2257" s="16">
        <v>101.000000000008</v>
      </c>
      <c r="T2257" s="16" t="s">
        <v>59</v>
      </c>
      <c r="U2257" s="18">
        <v>2352</v>
      </c>
      <c r="V2257" s="10">
        <v>4280</v>
      </c>
      <c r="W2257" s="18">
        <v>1.07</v>
      </c>
    </row>
    <row r="2258" spans="1:23" s="15" customFormat="1" x14ac:dyDescent="0.3">
      <c r="A2258" s="19">
        <v>2256</v>
      </c>
      <c r="C2258" s="17" t="s">
        <v>152</v>
      </c>
      <c r="E2258" s="16">
        <f t="shared" si="384"/>
        <v>24832237973.823719</v>
      </c>
      <c r="F2258" s="16">
        <v>5</v>
      </c>
      <c r="G2258" s="22">
        <f t="shared" si="385"/>
        <v>1.0289278040416219E+30</v>
      </c>
      <c r="H2258" s="18">
        <f t="shared" si="381"/>
        <v>30229458.393483557</v>
      </c>
      <c r="I2258" s="18">
        <f t="shared" si="382"/>
        <v>4.9663625304908772E+20</v>
      </c>
      <c r="J2258" s="16">
        <v>1</v>
      </c>
      <c r="K2258" s="16">
        <v>11</v>
      </c>
      <c r="L2258" s="16">
        <v>5</v>
      </c>
      <c r="M2258" s="16">
        <v>10000</v>
      </c>
      <c r="N2258" s="16">
        <v>10000</v>
      </c>
      <c r="O2258" s="16">
        <v>30</v>
      </c>
      <c r="P2258" s="16" t="b">
        <v>1</v>
      </c>
      <c r="Q2258" s="16">
        <v>0</v>
      </c>
      <c r="R2258" s="16" t="b">
        <v>0</v>
      </c>
      <c r="S2258" s="16">
        <v>101.000000000008</v>
      </c>
      <c r="T2258" s="16" t="s">
        <v>59</v>
      </c>
      <c r="U2258" s="18">
        <v>2353</v>
      </c>
      <c r="V2258" s="10">
        <v>4285</v>
      </c>
      <c r="W2258" s="18">
        <v>1.07</v>
      </c>
    </row>
    <row r="2259" spans="1:23" s="15" customFormat="1" x14ac:dyDescent="0.3">
      <c r="A2259" s="19">
        <v>2257</v>
      </c>
      <c r="C2259" s="17" t="s">
        <v>152</v>
      </c>
      <c r="E2259" s="16">
        <f t="shared" si="384"/>
        <v>24866375068.630432</v>
      </c>
      <c r="F2259" s="16">
        <v>5</v>
      </c>
      <c r="G2259" s="22">
        <f t="shared" si="385"/>
        <v>1.033016964641785E+30</v>
      </c>
      <c r="H2259" s="18">
        <f t="shared" si="381"/>
        <v>30258026.596530717</v>
      </c>
      <c r="I2259" s="18">
        <f t="shared" si="382"/>
        <v>4.9797665453919162E+20</v>
      </c>
      <c r="J2259" s="16">
        <v>1</v>
      </c>
      <c r="K2259" s="16">
        <v>11</v>
      </c>
      <c r="L2259" s="16">
        <v>5</v>
      </c>
      <c r="M2259" s="16">
        <v>10000</v>
      </c>
      <c r="N2259" s="16">
        <v>10000</v>
      </c>
      <c r="O2259" s="16">
        <v>30</v>
      </c>
      <c r="P2259" s="16" t="b">
        <v>1</v>
      </c>
      <c r="Q2259" s="16">
        <v>0</v>
      </c>
      <c r="R2259" s="16" t="b">
        <v>0</v>
      </c>
      <c r="S2259" s="16">
        <v>101.000000000008</v>
      </c>
      <c r="T2259" s="16" t="s">
        <v>59</v>
      </c>
      <c r="U2259" s="18">
        <v>2354</v>
      </c>
      <c r="V2259" s="10">
        <v>4290</v>
      </c>
      <c r="W2259" s="18">
        <v>1.07</v>
      </c>
    </row>
    <row r="2260" spans="1:23" s="15" customFormat="1" x14ac:dyDescent="0.3">
      <c r="A2260" s="19">
        <v>2258</v>
      </c>
      <c r="C2260" s="17" t="s">
        <v>152</v>
      </c>
      <c r="E2260" s="16">
        <f t="shared" si="384"/>
        <v>24900543939.176189</v>
      </c>
      <c r="F2260" s="16">
        <v>5</v>
      </c>
      <c r="G2260" s="22">
        <f t="shared" si="385"/>
        <v>1.0371205541941005E+30</v>
      </c>
      <c r="H2260" s="18">
        <f t="shared" si="381"/>
        <v>30286609.182364572</v>
      </c>
      <c r="I2260" s="18">
        <f t="shared" si="382"/>
        <v>4.9932007755994399E+20</v>
      </c>
      <c r="J2260" s="16">
        <v>1</v>
      </c>
      <c r="K2260" s="16">
        <v>11</v>
      </c>
      <c r="L2260" s="16">
        <v>5</v>
      </c>
      <c r="M2260" s="16">
        <v>10000</v>
      </c>
      <c r="N2260" s="16">
        <v>10000</v>
      </c>
      <c r="O2260" s="16">
        <v>30</v>
      </c>
      <c r="P2260" s="16" t="b">
        <v>1</v>
      </c>
      <c r="Q2260" s="16">
        <v>0</v>
      </c>
      <c r="R2260" s="16" t="b">
        <v>0</v>
      </c>
      <c r="S2260" s="16">
        <v>101.000000000008</v>
      </c>
      <c r="T2260" s="16" t="s">
        <v>59</v>
      </c>
      <c r="U2260" s="18">
        <v>2355</v>
      </c>
      <c r="V2260" s="10">
        <v>4295</v>
      </c>
      <c r="W2260" s="18">
        <v>1.07</v>
      </c>
    </row>
    <row r="2261" spans="1:23" s="15" customFormat="1" x14ac:dyDescent="0.3">
      <c r="A2261" s="19">
        <v>2259</v>
      </c>
      <c r="C2261" s="17" t="s">
        <v>152</v>
      </c>
      <c r="E2261" s="16">
        <f t="shared" si="384"/>
        <v>24934744600.946548</v>
      </c>
      <c r="F2261" s="16">
        <v>5</v>
      </c>
      <c r="G2261" s="22">
        <f t="shared" si="385"/>
        <v>1.0412386171883713E+30</v>
      </c>
      <c r="H2261" s="18">
        <f t="shared" si="381"/>
        <v>30315206.151877005</v>
      </c>
      <c r="I2261" s="18">
        <f t="shared" si="382"/>
        <v>5.0066652757979942E+20</v>
      </c>
      <c r="J2261" s="16">
        <v>1</v>
      </c>
      <c r="K2261" s="16">
        <v>11</v>
      </c>
      <c r="L2261" s="16">
        <v>5</v>
      </c>
      <c r="M2261" s="16">
        <v>10000</v>
      </c>
      <c r="N2261" s="16">
        <v>10000</v>
      </c>
      <c r="O2261" s="16">
        <v>30</v>
      </c>
      <c r="P2261" s="16" t="b">
        <v>1</v>
      </c>
      <c r="Q2261" s="16">
        <v>0</v>
      </c>
      <c r="R2261" s="16" t="b">
        <v>0</v>
      </c>
      <c r="S2261" s="16">
        <v>101.000000000008</v>
      </c>
      <c r="T2261" s="16" t="s">
        <v>59</v>
      </c>
      <c r="U2261" s="18">
        <v>2356</v>
      </c>
      <c r="V2261" s="10">
        <v>4300</v>
      </c>
      <c r="W2261" s="18">
        <v>1.07</v>
      </c>
    </row>
    <row r="2262" spans="1:23" s="15" customFormat="1" x14ac:dyDescent="0.3">
      <c r="A2262" s="19">
        <v>2260</v>
      </c>
      <c r="C2262" s="17" t="s">
        <v>152</v>
      </c>
      <c r="E2262" s="16">
        <f t="shared" si="384"/>
        <v>24968977069.427776</v>
      </c>
      <c r="F2262" s="16">
        <v>5</v>
      </c>
      <c r="G2262" s="22">
        <f t="shared" si="385"/>
        <v>1.0453711982317945E+30</v>
      </c>
      <c r="H2262" s="18">
        <f t="shared" si="381"/>
        <v>30343817.505959563</v>
      </c>
      <c r="I2262" s="18">
        <f t="shared" si="382"/>
        <v>5.0201601007468374E+20</v>
      </c>
      <c r="J2262" s="16">
        <v>1</v>
      </c>
      <c r="K2262" s="16">
        <v>11</v>
      </c>
      <c r="L2262" s="16">
        <v>5</v>
      </c>
      <c r="M2262" s="16">
        <v>10000</v>
      </c>
      <c r="N2262" s="16">
        <v>10000</v>
      </c>
      <c r="O2262" s="16">
        <v>30</v>
      </c>
      <c r="P2262" s="16" t="b">
        <v>1</v>
      </c>
      <c r="Q2262" s="16">
        <v>0</v>
      </c>
      <c r="R2262" s="16" t="b">
        <v>0</v>
      </c>
      <c r="S2262" s="16">
        <v>101.000000000008</v>
      </c>
      <c r="T2262" s="16" t="s">
        <v>59</v>
      </c>
      <c r="U2262" s="18">
        <v>2357</v>
      </c>
      <c r="V2262" s="10">
        <v>4305</v>
      </c>
      <c r="W2262" s="18">
        <v>1.07</v>
      </c>
    </row>
    <row r="2263" spans="1:23" s="15" customFormat="1" x14ac:dyDescent="0.3">
      <c r="A2263" s="19">
        <v>2261</v>
      </c>
      <c r="C2263" s="17" t="s">
        <v>152</v>
      </c>
      <c r="E2263" s="16">
        <f t="shared" si="384"/>
        <v>25003241360.106838</v>
      </c>
      <c r="F2263" s="16">
        <v>5</v>
      </c>
      <c r="G2263" s="22">
        <f t="shared" si="385"/>
        <v>1.0495183420491854E+30</v>
      </c>
      <c r="H2263" s="18">
        <f t="shared" si="381"/>
        <v>30372443.24550385</v>
      </c>
      <c r="I2263" s="18">
        <f t="shared" si="382"/>
        <v>5.033685305280029E+20</v>
      </c>
      <c r="J2263" s="16">
        <v>1</v>
      </c>
      <c r="K2263" s="16">
        <v>11</v>
      </c>
      <c r="L2263" s="16">
        <v>5</v>
      </c>
      <c r="M2263" s="16">
        <v>10000</v>
      </c>
      <c r="N2263" s="16">
        <v>10000</v>
      </c>
      <c r="O2263" s="16">
        <v>30</v>
      </c>
      <c r="P2263" s="16" t="b">
        <v>1</v>
      </c>
      <c r="Q2263" s="16">
        <v>0</v>
      </c>
      <c r="R2263" s="16" t="b">
        <v>0</v>
      </c>
      <c r="S2263" s="16">
        <v>101.000000000008</v>
      </c>
      <c r="T2263" s="16" t="s">
        <v>59</v>
      </c>
      <c r="U2263" s="18">
        <v>2358</v>
      </c>
      <c r="V2263" s="10">
        <v>4310</v>
      </c>
      <c r="W2263" s="18">
        <v>1.07</v>
      </c>
    </row>
    <row r="2264" spans="1:23" s="15" customFormat="1" x14ac:dyDescent="0.3">
      <c r="A2264" s="19">
        <v>2262</v>
      </c>
      <c r="C2264" s="17" t="s">
        <v>152</v>
      </c>
      <c r="E2264" s="16">
        <f t="shared" si="384"/>
        <v>25037537488.471165</v>
      </c>
      <c r="F2264" s="16">
        <v>5</v>
      </c>
      <c r="G2264" s="22">
        <f t="shared" si="385"/>
        <v>1.0536800934832904E+30</v>
      </c>
      <c r="H2264" s="18">
        <f t="shared" si="381"/>
        <v>30401083.371400561</v>
      </c>
      <c r="I2264" s="18">
        <f t="shared" si="382"/>
        <v>5.0472409443063831E+20</v>
      </c>
      <c r="J2264" s="16">
        <v>1</v>
      </c>
      <c r="K2264" s="16">
        <v>11</v>
      </c>
      <c r="L2264" s="16">
        <v>5</v>
      </c>
      <c r="M2264" s="16">
        <v>10000</v>
      </c>
      <c r="N2264" s="16">
        <v>10000</v>
      </c>
      <c r="O2264" s="16">
        <v>30</v>
      </c>
      <c r="P2264" s="16" t="b">
        <v>1</v>
      </c>
      <c r="Q2264" s="16">
        <v>0</v>
      </c>
      <c r="R2264" s="16" t="b">
        <v>0</v>
      </c>
      <c r="S2264" s="16">
        <v>101.000000000008</v>
      </c>
      <c r="T2264" s="16" t="s">
        <v>59</v>
      </c>
      <c r="U2264" s="18">
        <v>2359</v>
      </c>
      <c r="V2264" s="10">
        <v>4315</v>
      </c>
      <c r="W2264" s="18">
        <v>1.07</v>
      </c>
    </row>
    <row r="2265" spans="1:23" s="15" customFormat="1" x14ac:dyDescent="0.3">
      <c r="A2265" s="19">
        <v>2263</v>
      </c>
      <c r="C2265" s="17" t="s">
        <v>152</v>
      </c>
      <c r="E2265" s="16">
        <f t="shared" si="384"/>
        <v>25071865470.009262</v>
      </c>
      <c r="F2265" s="16">
        <v>5</v>
      </c>
      <c r="G2265" s="22">
        <f t="shared" si="385"/>
        <v>1.057856497495013E+30</v>
      </c>
      <c r="H2265" s="18">
        <f t="shared" si="381"/>
        <v>30429737.884540498</v>
      </c>
      <c r="I2265" s="18">
        <f t="shared" si="382"/>
        <v>5.0608270728097713E+20</v>
      </c>
      <c r="J2265" s="16">
        <v>1</v>
      </c>
      <c r="K2265" s="16">
        <v>11</v>
      </c>
      <c r="L2265" s="16">
        <v>5</v>
      </c>
      <c r="M2265" s="16">
        <v>10000</v>
      </c>
      <c r="N2265" s="16">
        <v>10000</v>
      </c>
      <c r="O2265" s="16">
        <v>30</v>
      </c>
      <c r="P2265" s="16" t="b">
        <v>1</v>
      </c>
      <c r="Q2265" s="16">
        <v>0</v>
      </c>
      <c r="R2265" s="16" t="b">
        <v>0</v>
      </c>
      <c r="S2265" s="16">
        <v>101.000000000008</v>
      </c>
      <c r="T2265" s="16" t="s">
        <v>59</v>
      </c>
      <c r="U2265" s="18">
        <v>2360</v>
      </c>
      <c r="V2265" s="10">
        <v>4320</v>
      </c>
      <c r="W2265" s="18">
        <v>1.07</v>
      </c>
    </row>
    <row r="2266" spans="1:23" s="15" customFormat="1" x14ac:dyDescent="0.3">
      <c r="A2266" s="19">
        <v>2264</v>
      </c>
      <c r="C2266" s="17" t="s">
        <v>152</v>
      </c>
      <c r="E2266" s="16">
        <f t="shared" si="384"/>
        <v>25106225320.21006</v>
      </c>
      <c r="F2266" s="16">
        <v>5</v>
      </c>
      <c r="G2266" s="22">
        <f t="shared" si="385"/>
        <v>1.0620475991636828E+30</v>
      </c>
      <c r="H2266" s="18">
        <f t="shared" si="381"/>
        <v>30458406.785813924</v>
      </c>
      <c r="I2266" s="18">
        <f t="shared" si="382"/>
        <v>5.0744437458488276E+20</v>
      </c>
      <c r="J2266" s="16">
        <v>1</v>
      </c>
      <c r="K2266" s="16">
        <v>11</v>
      </c>
      <c r="L2266" s="16">
        <v>5</v>
      </c>
      <c r="M2266" s="16">
        <v>10000</v>
      </c>
      <c r="N2266" s="16">
        <v>10000</v>
      </c>
      <c r="O2266" s="16">
        <v>30</v>
      </c>
      <c r="P2266" s="16" t="b">
        <v>1</v>
      </c>
      <c r="Q2266" s="16">
        <v>0</v>
      </c>
      <c r="R2266" s="16" t="b">
        <v>0</v>
      </c>
      <c r="S2266" s="16">
        <v>101.000000000008</v>
      </c>
      <c r="T2266" s="16" t="s">
        <v>59</v>
      </c>
      <c r="U2266" s="18">
        <v>2361</v>
      </c>
      <c r="V2266" s="10">
        <v>4325</v>
      </c>
      <c r="W2266" s="18">
        <v>1.07</v>
      </c>
    </row>
    <row r="2267" spans="1:23" s="15" customFormat="1" x14ac:dyDescent="0.3">
      <c r="A2267" s="19">
        <v>2265</v>
      </c>
      <c r="C2267" s="17" t="s">
        <v>152</v>
      </c>
      <c r="E2267" s="16">
        <f t="shared" si="384"/>
        <v>25140617054.56321</v>
      </c>
      <c r="F2267" s="16">
        <v>5</v>
      </c>
      <c r="G2267" s="22">
        <f t="shared" si="385"/>
        <v>1.0662534436872972E+30</v>
      </c>
      <c r="H2267" s="18">
        <f t="shared" ref="H2267:H2330" si="386">(A2267^2.14+50+50*A2267)*2</f>
        <v>30487090.076110739</v>
      </c>
      <c r="I2267" s="18">
        <f t="shared" ref="I2267:I2330" si="387">(A2267^6.082+A2267^4+1000*A2267+100)*2</f>
        <v>5.0880910185573194E+20</v>
      </c>
      <c r="J2267" s="16">
        <v>1</v>
      </c>
      <c r="K2267" s="16">
        <v>11</v>
      </c>
      <c r="L2267" s="16">
        <v>5</v>
      </c>
      <c r="M2267" s="16">
        <v>10000</v>
      </c>
      <c r="N2267" s="16">
        <v>10000</v>
      </c>
      <c r="O2267" s="16">
        <v>30</v>
      </c>
      <c r="P2267" s="16" t="b">
        <v>1</v>
      </c>
      <c r="Q2267" s="16">
        <v>0</v>
      </c>
      <c r="R2267" s="16" t="b">
        <v>0</v>
      </c>
      <c r="S2267" s="16">
        <v>101.000000000008</v>
      </c>
      <c r="T2267" s="16" t="s">
        <v>59</v>
      </c>
      <c r="U2267" s="18">
        <v>2362</v>
      </c>
      <c r="V2267" s="10">
        <v>4330</v>
      </c>
      <c r="W2267" s="18">
        <v>1.07</v>
      </c>
    </row>
    <row r="2268" spans="1:23" s="15" customFormat="1" x14ac:dyDescent="0.3">
      <c r="A2268" s="19">
        <v>2266</v>
      </c>
      <c r="C2268" s="17" t="s">
        <v>152</v>
      </c>
      <c r="E2268" s="16">
        <f t="shared" si="384"/>
        <v>25175040688.558998</v>
      </c>
      <c r="F2268" s="16">
        <v>5</v>
      </c>
      <c r="G2268" s="22">
        <f t="shared" si="385"/>
        <v>1.0704740763827758E+30</v>
      </c>
      <c r="H2268" s="18">
        <f t="shared" si="386"/>
        <v>30515787.756320462</v>
      </c>
      <c r="I2268" s="18">
        <f t="shared" si="387"/>
        <v>5.1017689461441377E+20</v>
      </c>
      <c r="J2268" s="16">
        <v>1</v>
      </c>
      <c r="K2268" s="16">
        <v>11</v>
      </c>
      <c r="L2268" s="16">
        <v>5</v>
      </c>
      <c r="M2268" s="16">
        <v>10000</v>
      </c>
      <c r="N2268" s="16">
        <v>10000</v>
      </c>
      <c r="O2268" s="16">
        <v>30</v>
      </c>
      <c r="P2268" s="16" t="b">
        <v>1</v>
      </c>
      <c r="Q2268" s="16">
        <v>0</v>
      </c>
      <c r="R2268" s="16" t="b">
        <v>0</v>
      </c>
      <c r="S2268" s="16">
        <v>101.000000000008</v>
      </c>
      <c r="T2268" s="16" t="s">
        <v>59</v>
      </c>
      <c r="U2268" s="18">
        <v>2363</v>
      </c>
      <c r="V2268" s="10">
        <v>4335</v>
      </c>
      <c r="W2268" s="18">
        <v>1.07</v>
      </c>
    </row>
    <row r="2269" spans="1:23" s="15" customFormat="1" x14ac:dyDescent="0.3">
      <c r="A2269" s="19">
        <v>2267</v>
      </c>
      <c r="C2269" s="17" t="s">
        <v>152</v>
      </c>
      <c r="E2269" s="16">
        <f t="shared" si="384"/>
        <v>25209496237.688549</v>
      </c>
      <c r="F2269" s="16">
        <v>5</v>
      </c>
      <c r="G2269" s="22">
        <f t="shared" si="385"/>
        <v>1.0747095426862937E+30</v>
      </c>
      <c r="H2269" s="18">
        <f t="shared" si="386"/>
        <v>30544499.827332515</v>
      </c>
      <c r="I2269" s="18">
        <f t="shared" si="387"/>
        <v>5.1154775838933536E+20</v>
      </c>
      <c r="J2269" s="16">
        <v>1</v>
      </c>
      <c r="K2269" s="16">
        <v>11</v>
      </c>
      <c r="L2269" s="16">
        <v>5</v>
      </c>
      <c r="M2269" s="16">
        <v>10000</v>
      </c>
      <c r="N2269" s="16">
        <v>10000</v>
      </c>
      <c r="O2269" s="16">
        <v>30</v>
      </c>
      <c r="P2269" s="16" t="b">
        <v>1</v>
      </c>
      <c r="Q2269" s="16">
        <v>0</v>
      </c>
      <c r="R2269" s="16" t="b">
        <v>0</v>
      </c>
      <c r="S2269" s="16">
        <v>101.000000000008</v>
      </c>
      <c r="T2269" s="16" t="s">
        <v>59</v>
      </c>
      <c r="U2269" s="18">
        <v>2364</v>
      </c>
      <c r="V2269" s="10">
        <v>4340</v>
      </c>
      <c r="W2269" s="18">
        <v>1.07</v>
      </c>
    </row>
    <row r="2270" spans="1:23" s="15" customFormat="1" x14ac:dyDescent="0.3">
      <c r="A2270" s="19">
        <v>2268</v>
      </c>
      <c r="C2270" s="17" t="s">
        <v>152</v>
      </c>
      <c r="E2270" s="16">
        <f t="shared" si="384"/>
        <v>25243983717.443558</v>
      </c>
      <c r="F2270" s="16">
        <v>5</v>
      </c>
      <c r="G2270" s="22">
        <f t="shared" si="385"/>
        <v>1.0789598881534626E+30</v>
      </c>
      <c r="H2270" s="18">
        <f t="shared" si="386"/>
        <v>30573226.290035788</v>
      </c>
      <c r="I2270" s="18">
        <f t="shared" si="387"/>
        <v>5.1292169871642008E+20</v>
      </c>
      <c r="J2270" s="16">
        <v>1</v>
      </c>
      <c r="K2270" s="16">
        <v>11</v>
      </c>
      <c r="L2270" s="16">
        <v>5</v>
      </c>
      <c r="M2270" s="16">
        <v>10000</v>
      </c>
      <c r="N2270" s="16">
        <v>10000</v>
      </c>
      <c r="O2270" s="16">
        <v>30</v>
      </c>
      <c r="P2270" s="16" t="b">
        <v>1</v>
      </c>
      <c r="Q2270" s="16">
        <v>0</v>
      </c>
      <c r="R2270" s="16" t="b">
        <v>0</v>
      </c>
      <c r="S2270" s="16">
        <v>101.000000000008</v>
      </c>
      <c r="T2270" s="16" t="s">
        <v>59</v>
      </c>
      <c r="U2270" s="18">
        <v>2365</v>
      </c>
      <c r="V2270" s="10">
        <v>4345</v>
      </c>
      <c r="W2270" s="18">
        <v>1.07</v>
      </c>
    </row>
    <row r="2271" spans="1:23" s="15" customFormat="1" x14ac:dyDescent="0.3">
      <c r="A2271" s="19">
        <v>2269</v>
      </c>
      <c r="C2271" s="17" t="s">
        <v>152</v>
      </c>
      <c r="E2271" s="16">
        <f t="shared" ref="E2271:E2334" si="388">A2271^3.0999</f>
        <v>25278503143.316315</v>
      </c>
      <c r="F2271" s="16">
        <v>5</v>
      </c>
      <c r="G2271" s="22">
        <f t="shared" si="385"/>
        <v>1.083225158459587E+30</v>
      </c>
      <c r="H2271" s="18">
        <f t="shared" si="386"/>
        <v>30601967.145318806</v>
      </c>
      <c r="I2271" s="18">
        <f t="shared" si="387"/>
        <v>5.1429872113913142E+20</v>
      </c>
      <c r="J2271" s="16">
        <v>1</v>
      </c>
      <c r="K2271" s="16">
        <v>11</v>
      </c>
      <c r="L2271" s="16">
        <v>5</v>
      </c>
      <c r="M2271" s="16">
        <v>10000</v>
      </c>
      <c r="N2271" s="16">
        <v>10000</v>
      </c>
      <c r="O2271" s="16">
        <v>30</v>
      </c>
      <c r="P2271" s="16" t="b">
        <v>1</v>
      </c>
      <c r="Q2271" s="16">
        <v>0</v>
      </c>
      <c r="R2271" s="16" t="b">
        <v>0</v>
      </c>
      <c r="S2271" s="16">
        <v>101.000000000008</v>
      </c>
      <c r="T2271" s="16" t="s">
        <v>59</v>
      </c>
      <c r="U2271" s="18">
        <v>2366</v>
      </c>
      <c r="V2271" s="10">
        <v>4350</v>
      </c>
      <c r="W2271" s="18">
        <v>1.07</v>
      </c>
    </row>
    <row r="2272" spans="1:23" s="15" customFormat="1" x14ac:dyDescent="0.3">
      <c r="A2272" s="19">
        <v>2270</v>
      </c>
      <c r="C2272" s="17" t="s">
        <v>152</v>
      </c>
      <c r="E2272" s="16">
        <f t="shared" si="388"/>
        <v>25313054530.800156</v>
      </c>
      <c r="F2272" s="16">
        <v>5</v>
      </c>
      <c r="G2272" s="22">
        <f t="shared" si="385"/>
        <v>1.0875053993999842E+30</v>
      </c>
      <c r="H2272" s="18">
        <f t="shared" si="386"/>
        <v>30630722.394069929</v>
      </c>
      <c r="I2272" s="18">
        <f t="shared" si="387"/>
        <v>5.1567883120846779E+20</v>
      </c>
      <c r="J2272" s="16">
        <v>1</v>
      </c>
      <c r="K2272" s="16">
        <v>11</v>
      </c>
      <c r="L2272" s="16">
        <v>5</v>
      </c>
      <c r="M2272" s="16">
        <v>10000</v>
      </c>
      <c r="N2272" s="16">
        <v>10000</v>
      </c>
      <c r="O2272" s="16">
        <v>30</v>
      </c>
      <c r="P2272" s="16" t="b">
        <v>1</v>
      </c>
      <c r="Q2272" s="16">
        <v>0</v>
      </c>
      <c r="R2272" s="16" t="b">
        <v>0</v>
      </c>
      <c r="S2272" s="16">
        <v>101.000000000008</v>
      </c>
      <c r="T2272" s="16" t="s">
        <v>59</v>
      </c>
      <c r="U2272" s="18">
        <v>2367</v>
      </c>
      <c r="V2272" s="10">
        <v>4355</v>
      </c>
      <c r="W2272" s="18">
        <v>1.07</v>
      </c>
    </row>
    <row r="2273" spans="1:23" s="15" customFormat="1" x14ac:dyDescent="0.3">
      <c r="A2273" s="19">
        <v>2271</v>
      </c>
      <c r="C2273" s="17" t="s">
        <v>152</v>
      </c>
      <c r="E2273" s="16">
        <f t="shared" si="388"/>
        <v>25347637895.388596</v>
      </c>
      <c r="F2273" s="16">
        <v>5</v>
      </c>
      <c r="G2273" s="22">
        <f t="shared" si="385"/>
        <v>1.0918006568902421E+30</v>
      </c>
      <c r="H2273" s="18">
        <f t="shared" si="386"/>
        <v>30659492.037177119</v>
      </c>
      <c r="I2273" s="18">
        <f t="shared" si="387"/>
        <v>5.170620344829718E+20</v>
      </c>
      <c r="J2273" s="16">
        <v>1</v>
      </c>
      <c r="K2273" s="16">
        <v>11</v>
      </c>
      <c r="L2273" s="16">
        <v>5</v>
      </c>
      <c r="M2273" s="16">
        <v>10000</v>
      </c>
      <c r="N2273" s="16">
        <v>10000</v>
      </c>
      <c r="O2273" s="16">
        <v>30</v>
      </c>
      <c r="P2273" s="16" t="b">
        <v>1</v>
      </c>
      <c r="Q2273" s="16">
        <v>0</v>
      </c>
      <c r="R2273" s="16" t="b">
        <v>0</v>
      </c>
      <c r="S2273" s="16">
        <v>101.000000000008</v>
      </c>
      <c r="T2273" s="16" t="s">
        <v>59</v>
      </c>
      <c r="U2273" s="18">
        <v>2368</v>
      </c>
      <c r="V2273" s="10">
        <v>4360</v>
      </c>
      <c r="W2273" s="18">
        <v>1.07</v>
      </c>
    </row>
    <row r="2274" spans="1:23" s="15" customFormat="1" x14ac:dyDescent="0.3">
      <c r="A2274" s="19">
        <v>2272</v>
      </c>
      <c r="C2274" s="17" t="s">
        <v>152</v>
      </c>
      <c r="E2274" s="16">
        <f t="shared" si="388"/>
        <v>25382253252.576118</v>
      </c>
      <c r="F2274" s="16">
        <v>5</v>
      </c>
      <c r="G2274" s="22">
        <f t="shared" si="385"/>
        <v>1.096110976966401E+30</v>
      </c>
      <c r="H2274" s="18">
        <f t="shared" si="386"/>
        <v>30688276.075527903</v>
      </c>
      <c r="I2274" s="18">
        <f t="shared" si="387"/>
        <v>5.1844833652873226E+20</v>
      </c>
      <c r="J2274" s="16">
        <v>1</v>
      </c>
      <c r="K2274" s="16">
        <v>11</v>
      </c>
      <c r="L2274" s="16">
        <v>5</v>
      </c>
      <c r="M2274" s="16">
        <v>10000</v>
      </c>
      <c r="N2274" s="16">
        <v>10000</v>
      </c>
      <c r="O2274" s="16">
        <v>30</v>
      </c>
      <c r="P2274" s="16" t="b">
        <v>1</v>
      </c>
      <c r="Q2274" s="16">
        <v>0</v>
      </c>
      <c r="R2274" s="16" t="b">
        <v>0</v>
      </c>
      <c r="S2274" s="16">
        <v>101.000000000008</v>
      </c>
      <c r="T2274" s="16" t="s">
        <v>59</v>
      </c>
      <c r="U2274" s="18">
        <v>2369</v>
      </c>
      <c r="V2274" s="10">
        <v>4365</v>
      </c>
      <c r="W2274" s="18">
        <v>1.07</v>
      </c>
    </row>
    <row r="2275" spans="1:23" s="15" customFormat="1" x14ac:dyDescent="0.3">
      <c r="A2275" s="19">
        <v>2273</v>
      </c>
      <c r="C2275" s="17" t="s">
        <v>152</v>
      </c>
      <c r="E2275" s="16">
        <f t="shared" si="388"/>
        <v>25416900617.858051</v>
      </c>
      <c r="F2275" s="16">
        <v>5</v>
      </c>
      <c r="G2275" s="22">
        <f t="shared" si="385"/>
        <v>1.1004364057853052E+30</v>
      </c>
      <c r="H2275" s="18">
        <f t="shared" si="386"/>
        <v>30717074.510009453</v>
      </c>
      <c r="I2275" s="18">
        <f t="shared" si="387"/>
        <v>5.1983774291941563E+20</v>
      </c>
      <c r="J2275" s="16">
        <v>1</v>
      </c>
      <c r="K2275" s="16">
        <v>11</v>
      </c>
      <c r="L2275" s="16">
        <v>5</v>
      </c>
      <c r="M2275" s="16">
        <v>10000</v>
      </c>
      <c r="N2275" s="16">
        <v>10000</v>
      </c>
      <c r="O2275" s="16">
        <v>30</v>
      </c>
      <c r="P2275" s="16" t="b">
        <v>1</v>
      </c>
      <c r="Q2275" s="16">
        <v>0</v>
      </c>
      <c r="R2275" s="16" t="b">
        <v>0</v>
      </c>
      <c r="S2275" s="16">
        <v>101.000000000008</v>
      </c>
      <c r="T2275" s="16" t="s">
        <v>59</v>
      </c>
      <c r="U2275" s="18">
        <v>2370</v>
      </c>
      <c r="V2275" s="10">
        <v>4370</v>
      </c>
      <c r="W2275" s="18">
        <v>1.07</v>
      </c>
    </row>
    <row r="2276" spans="1:23" s="15" customFormat="1" x14ac:dyDescent="0.3">
      <c r="A2276" s="19">
        <v>2274</v>
      </c>
      <c r="C2276" s="17" t="s">
        <v>152</v>
      </c>
      <c r="E2276" s="16">
        <f t="shared" si="388"/>
        <v>25451580006.730003</v>
      </c>
      <c r="F2276" s="16">
        <v>5</v>
      </c>
      <c r="G2276" s="22">
        <f t="shared" si="385"/>
        <v>1.1047769896248632E+30</v>
      </c>
      <c r="H2276" s="18">
        <f t="shared" si="386"/>
        <v>30745887.341508895</v>
      </c>
      <c r="I2276" s="18">
        <f t="shared" si="387"/>
        <v>5.2123025923623505E+20</v>
      </c>
      <c r="J2276" s="16">
        <v>1</v>
      </c>
      <c r="K2276" s="16">
        <v>11</v>
      </c>
      <c r="L2276" s="16">
        <v>5</v>
      </c>
      <c r="M2276" s="16">
        <v>10000</v>
      </c>
      <c r="N2276" s="16">
        <v>10000</v>
      </c>
      <c r="O2276" s="16">
        <v>30</v>
      </c>
      <c r="P2276" s="16" t="b">
        <v>1</v>
      </c>
      <c r="Q2276" s="16">
        <v>0</v>
      </c>
      <c r="R2276" s="16" t="b">
        <v>0</v>
      </c>
      <c r="S2276" s="16">
        <v>101.000000000008</v>
      </c>
      <c r="T2276" s="16" t="s">
        <v>59</v>
      </c>
      <c r="U2276" s="18">
        <v>2371</v>
      </c>
      <c r="V2276" s="10">
        <v>4375</v>
      </c>
      <c r="W2276" s="18">
        <v>1.07</v>
      </c>
    </row>
    <row r="2277" spans="1:23" s="15" customFormat="1" x14ac:dyDescent="0.3">
      <c r="A2277" s="19">
        <v>2275</v>
      </c>
      <c r="C2277" s="17" t="s">
        <v>152</v>
      </c>
      <c r="E2277" s="16">
        <f t="shared" si="388"/>
        <v>25486291434.68845</v>
      </c>
      <c r="F2277" s="16">
        <v>5</v>
      </c>
      <c r="G2277" s="22">
        <f t="shared" si="385"/>
        <v>1.1091327748842138E+30</v>
      </c>
      <c r="H2277" s="18">
        <f t="shared" si="386"/>
        <v>30774714.570912518</v>
      </c>
      <c r="I2277" s="18">
        <f t="shared" si="387"/>
        <v>5.226258910679812E+20</v>
      </c>
      <c r="J2277" s="16">
        <v>1</v>
      </c>
      <c r="K2277" s="16">
        <v>11</v>
      </c>
      <c r="L2277" s="16">
        <v>5</v>
      </c>
      <c r="M2277" s="16">
        <v>10000</v>
      </c>
      <c r="N2277" s="16">
        <v>10000</v>
      </c>
      <c r="O2277" s="16">
        <v>30</v>
      </c>
      <c r="P2277" s="16" t="b">
        <v>1</v>
      </c>
      <c r="Q2277" s="16">
        <v>0</v>
      </c>
      <c r="R2277" s="16" t="b">
        <v>0</v>
      </c>
      <c r="S2277" s="16">
        <v>101.000000000008</v>
      </c>
      <c r="T2277" s="16" t="s">
        <v>59</v>
      </c>
      <c r="U2277" s="18">
        <v>2372</v>
      </c>
      <c r="V2277" s="10">
        <v>4380</v>
      </c>
      <c r="W2277" s="18">
        <v>1.07</v>
      </c>
    </row>
    <row r="2278" spans="1:23" s="15" customFormat="1" x14ac:dyDescent="0.3">
      <c r="A2278" s="19">
        <v>2276</v>
      </c>
      <c r="C2278" s="17" t="s">
        <v>152</v>
      </c>
      <c r="E2278" s="16">
        <f t="shared" si="388"/>
        <v>25521034917.230618</v>
      </c>
      <c r="F2278" s="16">
        <v>5</v>
      </c>
      <c r="G2278" s="22">
        <f t="shared" si="385"/>
        <v>1.1135038080841114E+30</v>
      </c>
      <c r="H2278" s="18">
        <f t="shared" si="386"/>
        <v>30803556.199106839</v>
      </c>
      <c r="I2278" s="18">
        <f t="shared" si="387"/>
        <v>5.2402464401102884E+20</v>
      </c>
      <c r="J2278" s="16">
        <v>1</v>
      </c>
      <c r="K2278" s="16">
        <v>11</v>
      </c>
      <c r="L2278" s="16">
        <v>5</v>
      </c>
      <c r="M2278" s="16">
        <v>10000</v>
      </c>
      <c r="N2278" s="16">
        <v>10000</v>
      </c>
      <c r="O2278" s="16">
        <v>30</v>
      </c>
      <c r="P2278" s="16" t="b">
        <v>1</v>
      </c>
      <c r="Q2278" s="16">
        <v>0</v>
      </c>
      <c r="R2278" s="16" t="b">
        <v>0</v>
      </c>
      <c r="S2278" s="16">
        <v>101.000000000008</v>
      </c>
      <c r="T2278" s="16" t="s">
        <v>59</v>
      </c>
      <c r="U2278" s="18">
        <v>2373</v>
      </c>
      <c r="V2278" s="10">
        <v>4385</v>
      </c>
      <c r="W2278" s="18">
        <v>1.07</v>
      </c>
    </row>
    <row r="2279" spans="1:23" s="15" customFormat="1" x14ac:dyDescent="0.3">
      <c r="A2279" s="19">
        <v>2277</v>
      </c>
      <c r="C2279" s="17" t="s">
        <v>152</v>
      </c>
      <c r="E2279" s="16">
        <f t="shared" si="388"/>
        <v>25555810469.854454</v>
      </c>
      <c r="F2279" s="16">
        <v>5</v>
      </c>
      <c r="G2279" s="22">
        <f t="shared" si="385"/>
        <v>1.1178901358671409E+30</v>
      </c>
      <c r="H2279" s="18">
        <f t="shared" si="386"/>
        <v>30832412.226977594</v>
      </c>
      <c r="I2279" s="18">
        <f t="shared" si="387"/>
        <v>5.2542652366933819E+20</v>
      </c>
      <c r="J2279" s="16">
        <v>1</v>
      </c>
      <c r="K2279" s="16">
        <v>11</v>
      </c>
      <c r="L2279" s="16">
        <v>5</v>
      </c>
      <c r="M2279" s="16">
        <v>10000</v>
      </c>
      <c r="N2279" s="16">
        <v>10000</v>
      </c>
      <c r="O2279" s="16">
        <v>30</v>
      </c>
      <c r="P2279" s="16" t="b">
        <v>1</v>
      </c>
      <c r="Q2279" s="16">
        <v>0</v>
      </c>
      <c r="R2279" s="16" t="b">
        <v>0</v>
      </c>
      <c r="S2279" s="16">
        <v>101.000000000008</v>
      </c>
      <c r="T2279" s="16" t="s">
        <v>59</v>
      </c>
      <c r="U2279" s="18">
        <v>2374</v>
      </c>
      <c r="V2279" s="10">
        <v>4390</v>
      </c>
      <c r="W2279" s="18">
        <v>1.07</v>
      </c>
    </row>
    <row r="2280" spans="1:23" s="15" customFormat="1" x14ac:dyDescent="0.3">
      <c r="A2280" s="19">
        <v>2278</v>
      </c>
      <c r="C2280" s="17" t="s">
        <v>152</v>
      </c>
      <c r="E2280" s="16">
        <f t="shared" si="388"/>
        <v>25590618108.058331</v>
      </c>
      <c r="F2280" s="16">
        <v>5</v>
      </c>
      <c r="G2280" s="22">
        <f t="shared" si="385"/>
        <v>1.1222918049979465E+30</v>
      </c>
      <c r="H2280" s="18">
        <f t="shared" si="386"/>
        <v>30861282.65541048</v>
      </c>
      <c r="I2280" s="18">
        <f t="shared" si="387"/>
        <v>5.2683153565446105E+20</v>
      </c>
      <c r="J2280" s="16">
        <v>1</v>
      </c>
      <c r="K2280" s="16">
        <v>11</v>
      </c>
      <c r="L2280" s="16">
        <v>5</v>
      </c>
      <c r="M2280" s="16">
        <v>10000</v>
      </c>
      <c r="N2280" s="16">
        <v>10000</v>
      </c>
      <c r="O2280" s="16">
        <v>30</v>
      </c>
      <c r="P2280" s="16" t="b">
        <v>1</v>
      </c>
      <c r="Q2280" s="16">
        <v>0</v>
      </c>
      <c r="R2280" s="16" t="b">
        <v>0</v>
      </c>
      <c r="S2280" s="16">
        <v>101.000000000008</v>
      </c>
      <c r="T2280" s="16" t="s">
        <v>59</v>
      </c>
      <c r="U2280" s="18">
        <v>2375</v>
      </c>
      <c r="V2280" s="10">
        <v>4395</v>
      </c>
      <c r="W2280" s="18">
        <v>1.07</v>
      </c>
    </row>
    <row r="2281" spans="1:23" s="15" customFormat="1" x14ac:dyDescent="0.3">
      <c r="A2281" s="19">
        <v>2279</v>
      </c>
      <c r="C2281" s="17" t="s">
        <v>152</v>
      </c>
      <c r="E2281" s="16">
        <f t="shared" si="388"/>
        <v>25625457847.341534</v>
      </c>
      <c r="F2281" s="16">
        <v>5</v>
      </c>
      <c r="G2281" s="22">
        <f t="shared" si="385"/>
        <v>1.1267088623635734E+30</v>
      </c>
      <c r="H2281" s="18">
        <f t="shared" si="386"/>
        <v>30890167.48529068</v>
      </c>
      <c r="I2281" s="18">
        <f t="shared" si="387"/>
        <v>5.2823968558555326E+20</v>
      </c>
      <c r="J2281" s="16">
        <v>1</v>
      </c>
      <c r="K2281" s="16">
        <v>11</v>
      </c>
      <c r="L2281" s="16">
        <v>5</v>
      </c>
      <c r="M2281" s="16">
        <v>10000</v>
      </c>
      <c r="N2281" s="16">
        <v>10000</v>
      </c>
      <c r="O2281" s="16">
        <v>30</v>
      </c>
      <c r="P2281" s="16" t="b">
        <v>1</v>
      </c>
      <c r="Q2281" s="16">
        <v>0</v>
      </c>
      <c r="R2281" s="16" t="b">
        <v>0</v>
      </c>
      <c r="S2281" s="16">
        <v>101.000000000008</v>
      </c>
      <c r="T2281" s="16" t="s">
        <v>59</v>
      </c>
      <c r="U2281" s="18">
        <v>2376</v>
      </c>
      <c r="V2281" s="10">
        <v>4400</v>
      </c>
      <c r="W2281" s="18">
        <v>1.07</v>
      </c>
    </row>
    <row r="2282" spans="1:23" s="15" customFormat="1" x14ac:dyDescent="0.3">
      <c r="A2282" s="19">
        <v>2280</v>
      </c>
      <c r="C2282" s="17" t="s">
        <v>152</v>
      </c>
      <c r="E2282" s="16">
        <f t="shared" si="388"/>
        <v>25660329703.203991</v>
      </c>
      <c r="F2282" s="16">
        <v>5</v>
      </c>
      <c r="G2282" s="22">
        <f t="shared" si="385"/>
        <v>1.1311413549736341E+30</v>
      </c>
      <c r="H2282" s="18">
        <f t="shared" si="386"/>
        <v>30919066.71750319</v>
      </c>
      <c r="I2282" s="18">
        <f t="shared" si="387"/>
        <v>5.2965097908937025E+20</v>
      </c>
      <c r="J2282" s="16">
        <v>1</v>
      </c>
      <c r="K2282" s="16">
        <v>11</v>
      </c>
      <c r="L2282" s="16">
        <v>5</v>
      </c>
      <c r="M2282" s="16">
        <v>10000</v>
      </c>
      <c r="N2282" s="16">
        <v>10000</v>
      </c>
      <c r="O2282" s="16">
        <v>30</v>
      </c>
      <c r="P2282" s="16" t="b">
        <v>1</v>
      </c>
      <c r="Q2282" s="16">
        <v>0</v>
      </c>
      <c r="R2282" s="16" t="b">
        <v>0</v>
      </c>
      <c r="S2282" s="16">
        <v>101.000000000008</v>
      </c>
      <c r="T2282" s="16" t="s">
        <v>59</v>
      </c>
      <c r="U2282" s="18">
        <v>2377</v>
      </c>
      <c r="V2282" s="10">
        <v>4405</v>
      </c>
      <c r="W2282" s="18">
        <v>1.07</v>
      </c>
    </row>
    <row r="2283" spans="1:23" s="15" customFormat="1" x14ac:dyDescent="0.3">
      <c r="A2283" s="19">
        <v>2281</v>
      </c>
      <c r="C2283" s="17" t="s">
        <v>152</v>
      </c>
      <c r="E2283" s="16">
        <f t="shared" si="388"/>
        <v>25695233691.146221</v>
      </c>
      <c r="F2283" s="16">
        <v>5</v>
      </c>
      <c r="G2283" s="22">
        <f t="shared" si="385"/>
        <v>1.1355893299607155E+30</v>
      </c>
      <c r="H2283" s="18">
        <f t="shared" si="386"/>
        <v>30947980.352932446</v>
      </c>
      <c r="I2283" s="18">
        <f t="shared" si="387"/>
        <v>5.3106542180029432E+20</v>
      </c>
      <c r="J2283" s="16">
        <v>1</v>
      </c>
      <c r="K2283" s="16">
        <v>11</v>
      </c>
      <c r="L2283" s="16">
        <v>5</v>
      </c>
      <c r="M2283" s="16">
        <v>10000</v>
      </c>
      <c r="N2283" s="16">
        <v>10000</v>
      </c>
      <c r="O2283" s="16">
        <v>30</v>
      </c>
      <c r="P2283" s="16" t="b">
        <v>1</v>
      </c>
      <c r="Q2283" s="16">
        <v>0</v>
      </c>
      <c r="R2283" s="16" t="b">
        <v>0</v>
      </c>
      <c r="S2283" s="16">
        <v>101.000000000008</v>
      </c>
      <c r="T2283" s="16" t="s">
        <v>59</v>
      </c>
      <c r="U2283" s="18">
        <v>2378</v>
      </c>
      <c r="V2283" s="10">
        <v>4410</v>
      </c>
      <c r="W2283" s="18">
        <v>1.07</v>
      </c>
    </row>
    <row r="2284" spans="1:23" s="15" customFormat="1" x14ac:dyDescent="0.3">
      <c r="A2284" s="19">
        <v>2282</v>
      </c>
      <c r="C2284" s="17" t="s">
        <v>152</v>
      </c>
      <c r="E2284" s="16">
        <f t="shared" si="388"/>
        <v>25730169826.669483</v>
      </c>
      <c r="F2284" s="16">
        <v>5</v>
      </c>
      <c r="G2284" s="22">
        <f t="shared" si="385"/>
        <v>1.1400528345805139E+30</v>
      </c>
      <c r="H2284" s="18">
        <f t="shared" si="386"/>
        <v>30976908.39246273</v>
      </c>
      <c r="I2284" s="18">
        <f t="shared" si="387"/>
        <v>5.3248301936032167E+20</v>
      </c>
      <c r="J2284" s="16">
        <v>1</v>
      </c>
      <c r="K2284" s="16">
        <v>11</v>
      </c>
      <c r="L2284" s="16">
        <v>5</v>
      </c>
      <c r="M2284" s="16">
        <v>10000</v>
      </c>
      <c r="N2284" s="16">
        <v>10000</v>
      </c>
      <c r="O2284" s="16">
        <v>30</v>
      </c>
      <c r="P2284" s="16" t="b">
        <v>1</v>
      </c>
      <c r="Q2284" s="16">
        <v>0</v>
      </c>
      <c r="R2284" s="16" t="b">
        <v>0</v>
      </c>
      <c r="S2284" s="16">
        <v>101.000000000008</v>
      </c>
      <c r="T2284" s="16" t="s">
        <v>59</v>
      </c>
      <c r="U2284" s="18">
        <v>2379</v>
      </c>
      <c r="V2284" s="10">
        <v>4415</v>
      </c>
      <c r="W2284" s="18">
        <v>1.07</v>
      </c>
    </row>
    <row r="2285" spans="1:23" s="15" customFormat="1" x14ac:dyDescent="0.3">
      <c r="A2285" s="19">
        <v>2283</v>
      </c>
      <c r="C2285" s="17" t="s">
        <v>152</v>
      </c>
      <c r="E2285" s="16">
        <f t="shared" si="388"/>
        <v>25765138125.275665</v>
      </c>
      <c r="F2285" s="16">
        <v>5</v>
      </c>
      <c r="G2285" s="22">
        <f t="shared" si="385"/>
        <v>1.14453191621213E+30</v>
      </c>
      <c r="H2285" s="18">
        <f t="shared" si="386"/>
        <v>31005850.836977951</v>
      </c>
      <c r="I2285" s="18">
        <f t="shared" si="387"/>
        <v>5.3390377741906883E+20</v>
      </c>
      <c r="J2285" s="16">
        <v>1</v>
      </c>
      <c r="K2285" s="16">
        <v>11</v>
      </c>
      <c r="L2285" s="16">
        <v>5</v>
      </c>
      <c r="M2285" s="16">
        <v>10000</v>
      </c>
      <c r="N2285" s="16">
        <v>10000</v>
      </c>
      <c r="O2285" s="16">
        <v>30</v>
      </c>
      <c r="P2285" s="16" t="b">
        <v>1</v>
      </c>
      <c r="Q2285" s="16">
        <v>0</v>
      </c>
      <c r="R2285" s="16" t="b">
        <v>0</v>
      </c>
      <c r="S2285" s="16">
        <v>101.000000000008</v>
      </c>
      <c r="T2285" s="16" t="s">
        <v>59</v>
      </c>
      <c r="U2285" s="18">
        <v>2380</v>
      </c>
      <c r="V2285" s="10">
        <v>4420</v>
      </c>
      <c r="W2285" s="18">
        <v>1.07</v>
      </c>
    </row>
    <row r="2286" spans="1:23" s="15" customFormat="1" x14ac:dyDescent="0.3">
      <c r="A2286" s="19">
        <v>2284</v>
      </c>
      <c r="C2286" s="17" t="s">
        <v>152</v>
      </c>
      <c r="E2286" s="16">
        <f t="shared" si="388"/>
        <v>25800138602.467426</v>
      </c>
      <c r="F2286" s="16">
        <v>5</v>
      </c>
      <c r="G2286" s="22">
        <f t="shared" si="385"/>
        <v>1.1490266223584143E+30</v>
      </c>
      <c r="H2286" s="18">
        <f t="shared" si="386"/>
        <v>31034807.687361706</v>
      </c>
      <c r="I2286" s="18">
        <f t="shared" si="387"/>
        <v>5.3532770163380375E+20</v>
      </c>
      <c r="J2286" s="16">
        <v>1</v>
      </c>
      <c r="K2286" s="16">
        <v>11</v>
      </c>
      <c r="L2286" s="16">
        <v>5</v>
      </c>
      <c r="M2286" s="16">
        <v>10000</v>
      </c>
      <c r="N2286" s="16">
        <v>10000</v>
      </c>
      <c r="O2286" s="16">
        <v>30</v>
      </c>
      <c r="P2286" s="16" t="b">
        <v>1</v>
      </c>
      <c r="Q2286" s="16">
        <v>0</v>
      </c>
      <c r="R2286" s="16" t="b">
        <v>0</v>
      </c>
      <c r="S2286" s="16">
        <v>101.000000000008</v>
      </c>
      <c r="T2286" s="16" t="s">
        <v>59</v>
      </c>
      <c r="U2286" s="18">
        <v>2381</v>
      </c>
      <c r="V2286" s="10">
        <v>4425</v>
      </c>
      <c r="W2286" s="18">
        <v>1.07</v>
      </c>
    </row>
    <row r="2287" spans="1:23" s="15" customFormat="1" x14ac:dyDescent="0.3">
      <c r="A2287" s="19">
        <v>2285</v>
      </c>
      <c r="C2287" s="17" t="s">
        <v>152</v>
      </c>
      <c r="E2287" s="16">
        <f t="shared" si="388"/>
        <v>25835171273.748081</v>
      </c>
      <c r="F2287" s="16">
        <v>5</v>
      </c>
      <c r="G2287" s="22">
        <f t="shared" si="385"/>
        <v>1.1535370006461676E+30</v>
      </c>
      <c r="H2287" s="18">
        <f t="shared" si="386"/>
        <v>31063778.944497269</v>
      </c>
      <c r="I2287" s="18">
        <f t="shared" si="387"/>
        <v>5.3675479766942967E+20</v>
      </c>
      <c r="J2287" s="16">
        <v>1</v>
      </c>
      <c r="K2287" s="16">
        <v>11</v>
      </c>
      <c r="L2287" s="16">
        <v>5</v>
      </c>
      <c r="M2287" s="16">
        <v>10000</v>
      </c>
      <c r="N2287" s="16">
        <v>10000</v>
      </c>
      <c r="O2287" s="16">
        <v>30</v>
      </c>
      <c r="P2287" s="16" t="b">
        <v>1</v>
      </c>
      <c r="Q2287" s="16">
        <v>0</v>
      </c>
      <c r="R2287" s="16" t="b">
        <v>0</v>
      </c>
      <c r="S2287" s="16">
        <v>101.000000000008</v>
      </c>
      <c r="T2287" s="16" t="s">
        <v>59</v>
      </c>
      <c r="U2287" s="18">
        <v>2382</v>
      </c>
      <c r="V2287" s="10">
        <v>4430</v>
      </c>
      <c r="W2287" s="18">
        <v>1.07</v>
      </c>
    </row>
    <row r="2288" spans="1:23" s="15" customFormat="1" x14ac:dyDescent="0.3">
      <c r="A2288" s="19">
        <v>2286</v>
      </c>
      <c r="C2288" s="17" t="s">
        <v>152</v>
      </c>
      <c r="E2288" s="16">
        <f t="shared" si="388"/>
        <v>25870236154.621567</v>
      </c>
      <c r="F2288" s="16">
        <v>5</v>
      </c>
      <c r="G2288" s="22">
        <f t="shared" si="385"/>
        <v>1.1580630988263886E+30</v>
      </c>
      <c r="H2288" s="18">
        <f t="shared" si="386"/>
        <v>31092764.609267559</v>
      </c>
      <c r="I2288" s="18">
        <f t="shared" si="387"/>
        <v>5.3818507119850167E+20</v>
      </c>
      <c r="J2288" s="16">
        <v>1</v>
      </c>
      <c r="K2288" s="16">
        <v>11</v>
      </c>
      <c r="L2288" s="16">
        <v>5</v>
      </c>
      <c r="M2288" s="16">
        <v>10000</v>
      </c>
      <c r="N2288" s="16">
        <v>10000</v>
      </c>
      <c r="O2288" s="16">
        <v>30</v>
      </c>
      <c r="P2288" s="16" t="b">
        <v>1</v>
      </c>
      <c r="Q2288" s="16">
        <v>0</v>
      </c>
      <c r="R2288" s="16" t="b">
        <v>0</v>
      </c>
      <c r="S2288" s="16">
        <v>101.000000000008</v>
      </c>
      <c r="T2288" s="16" t="s">
        <v>59</v>
      </c>
      <c r="U2288" s="18">
        <v>2383</v>
      </c>
      <c r="V2288" s="10">
        <v>4435</v>
      </c>
      <c r="W2288" s="18">
        <v>1.07</v>
      </c>
    </row>
    <row r="2289" spans="1:23" s="15" customFormat="1" x14ac:dyDescent="0.3">
      <c r="A2289" s="19">
        <v>2287</v>
      </c>
      <c r="C2289" s="17" t="s">
        <v>152</v>
      </c>
      <c r="E2289" s="16">
        <f t="shared" si="388"/>
        <v>25905333260.592403</v>
      </c>
      <c r="F2289" s="16">
        <v>5</v>
      </c>
      <c r="G2289" s="22">
        <f t="shared" si="385"/>
        <v>1.1626049647746213E+30</v>
      </c>
      <c r="H2289" s="18">
        <f t="shared" si="386"/>
        <v>31121764.682555113</v>
      </c>
      <c r="I2289" s="18">
        <f t="shared" si="387"/>
        <v>5.3961852790121759E+20</v>
      </c>
      <c r="J2289" s="16">
        <v>1</v>
      </c>
      <c r="K2289" s="16">
        <v>11</v>
      </c>
      <c r="L2289" s="16">
        <v>5</v>
      </c>
      <c r="M2289" s="16">
        <v>10000</v>
      </c>
      <c r="N2289" s="16">
        <v>10000</v>
      </c>
      <c r="O2289" s="16">
        <v>30</v>
      </c>
      <c r="P2289" s="16" t="b">
        <v>1</v>
      </c>
      <c r="Q2289" s="16">
        <v>0</v>
      </c>
      <c r="R2289" s="16" t="b">
        <v>0</v>
      </c>
      <c r="S2289" s="16">
        <v>101.000000000008</v>
      </c>
      <c r="T2289" s="16" t="s">
        <v>59</v>
      </c>
      <c r="U2289" s="18">
        <v>2384</v>
      </c>
      <c r="V2289" s="10">
        <v>4440</v>
      </c>
      <c r="W2289" s="18">
        <v>1.07</v>
      </c>
    </row>
    <row r="2290" spans="1:23" s="15" customFormat="1" x14ac:dyDescent="0.3">
      <c r="A2290" s="19">
        <v>2288</v>
      </c>
      <c r="C2290" s="17" t="s">
        <v>152</v>
      </c>
      <c r="E2290" s="16">
        <f t="shared" si="388"/>
        <v>25940462607.166134</v>
      </c>
      <c r="F2290" s="16">
        <v>5</v>
      </c>
      <c r="G2290" s="22">
        <f t="shared" si="385"/>
        <v>1.1671626464911562E+30</v>
      </c>
      <c r="H2290" s="18">
        <f t="shared" si="386"/>
        <v>31150779.16524218</v>
      </c>
      <c r="I2290" s="18">
        <f t="shared" si="387"/>
        <v>5.4105517346546149E+20</v>
      </c>
      <c r="J2290" s="16">
        <v>1</v>
      </c>
      <c r="K2290" s="16">
        <v>11</v>
      </c>
      <c r="L2290" s="16">
        <v>5</v>
      </c>
      <c r="M2290" s="16">
        <v>10000</v>
      </c>
      <c r="N2290" s="16">
        <v>10000</v>
      </c>
      <c r="O2290" s="16">
        <v>30</v>
      </c>
      <c r="P2290" s="16" t="b">
        <v>1</v>
      </c>
      <c r="Q2290" s="16">
        <v>0</v>
      </c>
      <c r="R2290" s="16" t="b">
        <v>0</v>
      </c>
      <c r="S2290" s="16">
        <v>101.000000000008</v>
      </c>
      <c r="T2290" s="16" t="s">
        <v>59</v>
      </c>
      <c r="U2290" s="18">
        <v>2385</v>
      </c>
      <c r="V2290" s="10">
        <v>4445</v>
      </c>
      <c r="W2290" s="18">
        <v>1.07</v>
      </c>
    </row>
    <row r="2291" spans="1:23" s="15" customFormat="1" x14ac:dyDescent="0.3">
      <c r="A2291" s="19">
        <v>2289</v>
      </c>
      <c r="C2291" s="17" t="s">
        <v>152</v>
      </c>
      <c r="E2291" s="16">
        <f t="shared" si="388"/>
        <v>25975624209.848648</v>
      </c>
      <c r="F2291" s="16">
        <v>5</v>
      </c>
      <c r="G2291" s="22">
        <f t="shared" si="385"/>
        <v>1.171736192101345E+30</v>
      </c>
      <c r="H2291" s="18">
        <f t="shared" si="386"/>
        <v>31179808.05821057</v>
      </c>
      <c r="I2291" s="18">
        <f t="shared" si="387"/>
        <v>5.4249501358677138E+20</v>
      </c>
      <c r="J2291" s="16">
        <v>1</v>
      </c>
      <c r="K2291" s="16">
        <v>11</v>
      </c>
      <c r="L2291" s="16">
        <v>5</v>
      </c>
      <c r="M2291" s="16">
        <v>10000</v>
      </c>
      <c r="N2291" s="16">
        <v>10000</v>
      </c>
      <c r="O2291" s="16">
        <v>30</v>
      </c>
      <c r="P2291" s="16" t="b">
        <v>1</v>
      </c>
      <c r="Q2291" s="16">
        <v>0</v>
      </c>
      <c r="R2291" s="16" t="b">
        <v>0</v>
      </c>
      <c r="S2291" s="16">
        <v>101.000000000008</v>
      </c>
      <c r="T2291" s="16" t="s">
        <v>59</v>
      </c>
      <c r="U2291" s="18">
        <v>2386</v>
      </c>
      <c r="V2291" s="10">
        <v>4450</v>
      </c>
      <c r="W2291" s="18">
        <v>1.07</v>
      </c>
    </row>
    <row r="2292" spans="1:23" s="15" customFormat="1" x14ac:dyDescent="0.3">
      <c r="A2292" s="19">
        <v>2290</v>
      </c>
      <c r="C2292" s="17" t="s">
        <v>152</v>
      </c>
      <c r="E2292" s="16">
        <f t="shared" si="388"/>
        <v>26010818084.146503</v>
      </c>
      <c r="F2292" s="16">
        <v>5</v>
      </c>
      <c r="G2292" s="22">
        <f t="shared" si="385"/>
        <v>1.1763256498558187E+30</v>
      </c>
      <c r="H2292" s="18">
        <f t="shared" si="386"/>
        <v>31208851.362341974</v>
      </c>
      <c r="I2292" s="18">
        <f t="shared" si="387"/>
        <v>5.4393805396835638E+20</v>
      </c>
      <c r="J2292" s="16">
        <v>1</v>
      </c>
      <c r="K2292" s="16">
        <v>11</v>
      </c>
      <c r="L2292" s="16">
        <v>5</v>
      </c>
      <c r="M2292" s="16">
        <v>10000</v>
      </c>
      <c r="N2292" s="16">
        <v>10000</v>
      </c>
      <c r="O2292" s="16">
        <v>30</v>
      </c>
      <c r="P2292" s="16" t="b">
        <v>1</v>
      </c>
      <c r="Q2292" s="16">
        <v>0</v>
      </c>
      <c r="R2292" s="16" t="b">
        <v>0</v>
      </c>
      <c r="S2292" s="16">
        <v>101.000000000008</v>
      </c>
      <c r="T2292" s="16" t="s">
        <v>59</v>
      </c>
      <c r="U2292" s="18">
        <v>2387</v>
      </c>
      <c r="V2292" s="10">
        <v>4455</v>
      </c>
      <c r="W2292" s="18">
        <v>1.07</v>
      </c>
    </row>
    <row r="2293" spans="1:23" s="15" customFormat="1" x14ac:dyDescent="0.3">
      <c r="A2293" s="19">
        <v>2291</v>
      </c>
      <c r="C2293" s="17" t="s">
        <v>152</v>
      </c>
      <c r="E2293" s="16">
        <f t="shared" si="388"/>
        <v>26046044245.567204</v>
      </c>
      <c r="F2293" s="16">
        <v>5</v>
      </c>
      <c r="G2293" s="22">
        <f t="shared" si="385"/>
        <v>1.1809310681308543E+30</v>
      </c>
      <c r="H2293" s="18">
        <f t="shared" si="386"/>
        <v>31237909.07851772</v>
      </c>
      <c r="I2293" s="18">
        <f t="shared" si="387"/>
        <v>5.4538430032113723E+20</v>
      </c>
      <c r="J2293" s="16">
        <v>1</v>
      </c>
      <c r="K2293" s="16">
        <v>11</v>
      </c>
      <c r="L2293" s="16">
        <v>5</v>
      </c>
      <c r="M2293" s="16">
        <v>10000</v>
      </c>
      <c r="N2293" s="16">
        <v>10000</v>
      </c>
      <c r="O2293" s="16">
        <v>30</v>
      </c>
      <c r="P2293" s="16" t="b">
        <v>1</v>
      </c>
      <c r="Q2293" s="16">
        <v>0</v>
      </c>
      <c r="R2293" s="16" t="b">
        <v>0</v>
      </c>
      <c r="S2293" s="16">
        <v>101.000000000008</v>
      </c>
      <c r="T2293" s="16" t="s">
        <v>59</v>
      </c>
      <c r="U2293" s="18">
        <v>2388</v>
      </c>
      <c r="V2293" s="10">
        <v>4460</v>
      </c>
      <c r="W2293" s="18">
        <v>1.07</v>
      </c>
    </row>
    <row r="2294" spans="1:23" s="15" customFormat="1" x14ac:dyDescent="0.3">
      <c r="A2294" s="19">
        <v>2292</v>
      </c>
      <c r="C2294" s="17" t="s">
        <v>152</v>
      </c>
      <c r="E2294" s="16">
        <f t="shared" si="388"/>
        <v>26081302709.618755</v>
      </c>
      <c r="F2294" s="16">
        <v>5</v>
      </c>
      <c r="G2294" s="22">
        <f t="shared" si="385"/>
        <v>1.1855524954285426E+30</v>
      </c>
      <c r="H2294" s="18">
        <f t="shared" si="386"/>
        <v>31266981.207618617</v>
      </c>
      <c r="I2294" s="18">
        <f t="shared" si="387"/>
        <v>5.4683375836369761E+20</v>
      </c>
      <c r="J2294" s="16">
        <v>1</v>
      </c>
      <c r="K2294" s="16">
        <v>11</v>
      </c>
      <c r="L2294" s="16">
        <v>5</v>
      </c>
      <c r="M2294" s="16">
        <v>10000</v>
      </c>
      <c r="N2294" s="16">
        <v>10000</v>
      </c>
      <c r="O2294" s="16">
        <v>30</v>
      </c>
      <c r="P2294" s="16" t="b">
        <v>1</v>
      </c>
      <c r="Q2294" s="16">
        <v>0</v>
      </c>
      <c r="R2294" s="16" t="b">
        <v>0</v>
      </c>
      <c r="S2294" s="16">
        <v>101.000000000008</v>
      </c>
      <c r="T2294" s="16" t="s">
        <v>59</v>
      </c>
      <c r="U2294" s="18">
        <v>2389</v>
      </c>
      <c r="V2294" s="10">
        <v>4465</v>
      </c>
      <c r="W2294" s="18">
        <v>1.07</v>
      </c>
    </row>
    <row r="2295" spans="1:23" s="15" customFormat="1" x14ac:dyDescent="0.3">
      <c r="A2295" s="19">
        <v>2293</v>
      </c>
      <c r="C2295" s="17" t="s">
        <v>152</v>
      </c>
      <c r="E2295" s="16">
        <f t="shared" si="388"/>
        <v>26116593491.809772</v>
      </c>
      <c r="F2295" s="16">
        <v>5</v>
      </c>
      <c r="G2295" s="22">
        <f t="shared" si="385"/>
        <v>1.1901899803771069E+30</v>
      </c>
      <c r="H2295" s="18">
        <f t="shared" si="386"/>
        <v>31296067.750525285</v>
      </c>
      <c r="I2295" s="18">
        <f t="shared" si="387"/>
        <v>5.4828643382233275E+20</v>
      </c>
      <c r="J2295" s="16">
        <v>1</v>
      </c>
      <c r="K2295" s="16">
        <v>11</v>
      </c>
      <c r="L2295" s="16">
        <v>5</v>
      </c>
      <c r="M2295" s="16">
        <v>10000</v>
      </c>
      <c r="N2295" s="16">
        <v>10000</v>
      </c>
      <c r="O2295" s="16">
        <v>30</v>
      </c>
      <c r="P2295" s="16" t="b">
        <v>1</v>
      </c>
      <c r="Q2295" s="16">
        <v>0</v>
      </c>
      <c r="R2295" s="16" t="b">
        <v>0</v>
      </c>
      <c r="S2295" s="16">
        <v>101.000000000008</v>
      </c>
      <c r="T2295" s="16" t="s">
        <v>59</v>
      </c>
      <c r="U2295" s="18">
        <v>2390</v>
      </c>
      <c r="V2295" s="10">
        <v>4470</v>
      </c>
      <c r="W2295" s="18">
        <v>1.07</v>
      </c>
    </row>
    <row r="2296" spans="1:23" s="15" customFormat="1" x14ac:dyDescent="0.3">
      <c r="A2296" s="19">
        <v>2294</v>
      </c>
      <c r="C2296" s="17" t="s">
        <v>152</v>
      </c>
      <c r="E2296" s="16">
        <f t="shared" si="388"/>
        <v>26151916607.64978</v>
      </c>
      <c r="F2296" s="16">
        <v>5</v>
      </c>
      <c r="G2296" s="22">
        <f t="shared" si="385"/>
        <v>1.194843571731154E+30</v>
      </c>
      <c r="H2296" s="18">
        <f t="shared" si="386"/>
        <v>31325168.708117899</v>
      </c>
      <c r="I2296" s="18">
        <f t="shared" si="387"/>
        <v>5.4974233243103973E+20</v>
      </c>
      <c r="J2296" s="16">
        <v>1</v>
      </c>
      <c r="K2296" s="16">
        <v>11</v>
      </c>
      <c r="L2296" s="16">
        <v>5</v>
      </c>
      <c r="M2296" s="16">
        <v>10000</v>
      </c>
      <c r="N2296" s="16">
        <v>10000</v>
      </c>
      <c r="O2296" s="16">
        <v>30</v>
      </c>
      <c r="P2296" s="16" t="b">
        <v>1</v>
      </c>
      <c r="Q2296" s="16">
        <v>0</v>
      </c>
      <c r="R2296" s="16" t="b">
        <v>0</v>
      </c>
      <c r="S2296" s="16">
        <v>101.000000000008</v>
      </c>
      <c r="T2296" s="16" t="s">
        <v>59</v>
      </c>
      <c r="U2296" s="18">
        <v>2391</v>
      </c>
      <c r="V2296" s="10">
        <v>4475</v>
      </c>
      <c r="W2296" s="18">
        <v>1.07</v>
      </c>
    </row>
    <row r="2297" spans="1:23" s="15" customFormat="1" x14ac:dyDescent="0.3">
      <c r="A2297" s="19">
        <v>2295</v>
      </c>
      <c r="C2297" s="17" t="s">
        <v>152</v>
      </c>
      <c r="E2297" s="16">
        <f t="shared" si="388"/>
        <v>26187272072.64875</v>
      </c>
      <c r="F2297" s="16">
        <v>5</v>
      </c>
      <c r="G2297" s="22">
        <f t="shared" si="385"/>
        <v>1.1995133183720461E+30</v>
      </c>
      <c r="H2297" s="18">
        <f t="shared" si="386"/>
        <v>31354284.081276599</v>
      </c>
      <c r="I2297" s="18">
        <f t="shared" si="387"/>
        <v>5.5120145993153466E+20</v>
      </c>
      <c r="J2297" s="16">
        <v>1</v>
      </c>
      <c r="K2297" s="16">
        <v>11</v>
      </c>
      <c r="L2297" s="16">
        <v>5</v>
      </c>
      <c r="M2297" s="16">
        <v>10000</v>
      </c>
      <c r="N2297" s="16">
        <v>10000</v>
      </c>
      <c r="O2297" s="16">
        <v>30</v>
      </c>
      <c r="P2297" s="16" t="b">
        <v>1</v>
      </c>
      <c r="Q2297" s="16">
        <v>0</v>
      </c>
      <c r="R2297" s="16" t="b">
        <v>0</v>
      </c>
      <c r="S2297" s="16">
        <v>101.000000000008</v>
      </c>
      <c r="T2297" s="16" t="s">
        <v>59</v>
      </c>
      <c r="U2297" s="18">
        <v>2392</v>
      </c>
      <c r="V2297" s="10">
        <v>4480</v>
      </c>
      <c r="W2297" s="18">
        <v>1.07</v>
      </c>
    </row>
    <row r="2298" spans="1:23" s="15" customFormat="1" x14ac:dyDescent="0.3">
      <c r="A2298" s="19">
        <v>2296</v>
      </c>
      <c r="C2298" s="17" t="s">
        <v>152</v>
      </c>
      <c r="E2298" s="16">
        <f t="shared" si="388"/>
        <v>26222659902.317318</v>
      </c>
      <c r="F2298" s="16">
        <v>5</v>
      </c>
      <c r="G2298" s="22">
        <f t="shared" si="385"/>
        <v>1.204199269307983E+30</v>
      </c>
      <c r="H2298" s="18">
        <f t="shared" si="386"/>
        <v>31383413.870880704</v>
      </c>
      <c r="I2298" s="18">
        <f t="shared" si="387"/>
        <v>5.5266382207323898E+20</v>
      </c>
      <c r="J2298" s="16">
        <v>1</v>
      </c>
      <c r="K2298" s="16">
        <v>11</v>
      </c>
      <c r="L2298" s="16">
        <v>5</v>
      </c>
      <c r="M2298" s="16">
        <v>10000</v>
      </c>
      <c r="N2298" s="16">
        <v>10000</v>
      </c>
      <c r="O2298" s="16">
        <v>30</v>
      </c>
      <c r="P2298" s="16" t="b">
        <v>1</v>
      </c>
      <c r="Q2298" s="16">
        <v>0</v>
      </c>
      <c r="R2298" s="16" t="b">
        <v>0</v>
      </c>
      <c r="S2298" s="16">
        <v>101.000000000008</v>
      </c>
      <c r="T2298" s="16" t="s">
        <v>59</v>
      </c>
      <c r="U2298" s="18">
        <v>2393</v>
      </c>
      <c r="V2298" s="10">
        <v>4485</v>
      </c>
      <c r="W2298" s="18">
        <v>1.07</v>
      </c>
    </row>
    <row r="2299" spans="1:23" s="15" customFormat="1" x14ac:dyDescent="0.3">
      <c r="A2299" s="19">
        <v>2297</v>
      </c>
      <c r="C2299" s="17" t="s">
        <v>152</v>
      </c>
      <c r="E2299" s="16">
        <f t="shared" si="388"/>
        <v>26258080112.166965</v>
      </c>
      <c r="F2299" s="16">
        <v>5</v>
      </c>
      <c r="G2299" s="22">
        <f t="shared" si="385"/>
        <v>1.2089014736744595E+30</v>
      </c>
      <c r="H2299" s="18">
        <f t="shared" si="386"/>
        <v>31412558.077809673</v>
      </c>
      <c r="I2299" s="18">
        <f t="shared" si="387"/>
        <v>5.5412942461331263E+20</v>
      </c>
      <c r="J2299" s="16">
        <v>1</v>
      </c>
      <c r="K2299" s="16">
        <v>11</v>
      </c>
      <c r="L2299" s="16">
        <v>5</v>
      </c>
      <c r="M2299" s="16">
        <v>10000</v>
      </c>
      <c r="N2299" s="16">
        <v>10000</v>
      </c>
      <c r="O2299" s="16">
        <v>30</v>
      </c>
      <c r="P2299" s="16" t="b">
        <v>1</v>
      </c>
      <c r="Q2299" s="16">
        <v>0</v>
      </c>
      <c r="R2299" s="16" t="b">
        <v>0</v>
      </c>
      <c r="S2299" s="16">
        <v>101.000000000008</v>
      </c>
      <c r="T2299" s="16" t="s">
        <v>59</v>
      </c>
      <c r="U2299" s="18">
        <v>2394</v>
      </c>
      <c r="V2299" s="10">
        <v>4490</v>
      </c>
      <c r="W2299" s="18">
        <v>1.07</v>
      </c>
    </row>
    <row r="2300" spans="1:23" s="15" customFormat="1" x14ac:dyDescent="0.3">
      <c r="A2300" s="19">
        <v>2298</v>
      </c>
      <c r="C2300" s="17" t="s">
        <v>152</v>
      </c>
      <c r="E2300" s="16">
        <f t="shared" si="388"/>
        <v>26293532717.709881</v>
      </c>
      <c r="F2300" s="16">
        <v>5</v>
      </c>
      <c r="G2300" s="22">
        <f t="shared" si="385"/>
        <v>1.2136199807344852E+30</v>
      </c>
      <c r="H2300" s="18">
        <f t="shared" si="386"/>
        <v>31441716.702942539</v>
      </c>
      <c r="I2300" s="18">
        <f t="shared" si="387"/>
        <v>5.5559827331664386E+20</v>
      </c>
      <c r="J2300" s="16">
        <v>1</v>
      </c>
      <c r="K2300" s="16">
        <v>11</v>
      </c>
      <c r="L2300" s="16">
        <v>5</v>
      </c>
      <c r="M2300" s="16">
        <v>10000</v>
      </c>
      <c r="N2300" s="16">
        <v>10000</v>
      </c>
      <c r="O2300" s="16">
        <v>30</v>
      </c>
      <c r="P2300" s="16" t="b">
        <v>1</v>
      </c>
      <c r="Q2300" s="16">
        <v>0</v>
      </c>
      <c r="R2300" s="16" t="b">
        <v>0</v>
      </c>
      <c r="S2300" s="16">
        <v>101.000000000008</v>
      </c>
      <c r="T2300" s="16" t="s">
        <v>59</v>
      </c>
      <c r="U2300" s="18">
        <v>2395</v>
      </c>
      <c r="V2300" s="10">
        <v>4495</v>
      </c>
      <c r="W2300" s="18">
        <v>1.07</v>
      </c>
    </row>
    <row r="2301" spans="1:23" s="15" customFormat="1" x14ac:dyDescent="0.3">
      <c r="A2301" s="19">
        <v>2299</v>
      </c>
      <c r="C2301" s="17" t="s">
        <v>152</v>
      </c>
      <c r="E2301" s="16">
        <f t="shared" si="388"/>
        <v>26329017734.45866</v>
      </c>
      <c r="F2301" s="16">
        <v>5</v>
      </c>
      <c r="G2301" s="22">
        <f t="shared" si="385"/>
        <v>1.2183548398787698E+30</v>
      </c>
      <c r="H2301" s="18">
        <f t="shared" si="386"/>
        <v>31470889.747157644</v>
      </c>
      <c r="I2301" s="18">
        <f t="shared" si="387"/>
        <v>5.5707037395586351E+20</v>
      </c>
      <c r="J2301" s="16">
        <v>1</v>
      </c>
      <c r="K2301" s="16">
        <v>11</v>
      </c>
      <c r="L2301" s="16">
        <v>5</v>
      </c>
      <c r="M2301" s="16">
        <v>10000</v>
      </c>
      <c r="N2301" s="16">
        <v>10000</v>
      </c>
      <c r="O2301" s="16">
        <v>30</v>
      </c>
      <c r="P2301" s="16" t="b">
        <v>1</v>
      </c>
      <c r="Q2301" s="16">
        <v>0</v>
      </c>
      <c r="R2301" s="16" t="b">
        <v>0</v>
      </c>
      <c r="S2301" s="16">
        <v>101.000000000008</v>
      </c>
      <c r="T2301" s="16" t="s">
        <v>59</v>
      </c>
      <c r="U2301" s="18">
        <v>2396</v>
      </c>
      <c r="V2301" s="10">
        <v>4500</v>
      </c>
      <c r="W2301" s="18">
        <v>1.07</v>
      </c>
    </row>
    <row r="2302" spans="1:23" s="15" customFormat="1" x14ac:dyDescent="0.3">
      <c r="A2302" s="19">
        <v>2300</v>
      </c>
      <c r="C2302" s="17" t="s">
        <v>152</v>
      </c>
      <c r="E2302" s="16">
        <f t="shared" si="388"/>
        <v>26364535177.926907</v>
      </c>
      <c r="F2302" s="16">
        <v>5</v>
      </c>
      <c r="G2302" s="22">
        <f t="shared" si="385"/>
        <v>1.223106100626114E+30</v>
      </c>
      <c r="H2302" s="18">
        <f t="shared" si="386"/>
        <v>31500077.211333517</v>
      </c>
      <c r="I2302" s="18">
        <f t="shared" si="387"/>
        <v>5.5854573231134592E+20</v>
      </c>
      <c r="J2302" s="16">
        <v>1</v>
      </c>
      <c r="K2302" s="16">
        <v>11</v>
      </c>
      <c r="L2302" s="16">
        <v>5</v>
      </c>
      <c r="M2302" s="16">
        <v>10000</v>
      </c>
      <c r="N2302" s="16">
        <v>10000</v>
      </c>
      <c r="O2302" s="16">
        <v>30</v>
      </c>
      <c r="P2302" s="16" t="b">
        <v>1</v>
      </c>
      <c r="Q2302" s="16">
        <v>0</v>
      </c>
      <c r="R2302" s="16" t="b">
        <v>0</v>
      </c>
      <c r="S2302" s="16">
        <v>101.000000000008</v>
      </c>
      <c r="T2302" s="16" t="s">
        <v>59</v>
      </c>
      <c r="U2302" s="18">
        <v>2397</v>
      </c>
      <c r="V2302" s="10">
        <v>4505</v>
      </c>
      <c r="W2302" s="18">
        <v>1.07</v>
      </c>
    </row>
    <row r="2303" spans="1:23" s="5" customFormat="1" x14ac:dyDescent="0.3">
      <c r="A2303" s="20">
        <v>2301</v>
      </c>
      <c r="C2303" s="11" t="s">
        <v>155</v>
      </c>
      <c r="E2303" s="10">
        <f t="shared" si="388"/>
        <v>26400085063.628483</v>
      </c>
      <c r="F2303" s="10">
        <v>5</v>
      </c>
      <c r="G2303" s="22">
        <f>A2303^8.96+A2303^4+100*A2303+100</f>
        <v>1.3267005319468176E+30</v>
      </c>
      <c r="H2303" s="22">
        <f t="shared" si="386"/>
        <v>31529279.096347846</v>
      </c>
      <c r="I2303" s="22">
        <f t="shared" si="387"/>
        <v>5.6002435417122341E+20</v>
      </c>
      <c r="J2303" s="10">
        <v>1</v>
      </c>
      <c r="K2303" s="10">
        <v>11</v>
      </c>
      <c r="L2303" s="10">
        <v>5</v>
      </c>
      <c r="M2303" s="10">
        <v>10000</v>
      </c>
      <c r="N2303" s="10">
        <v>10000</v>
      </c>
      <c r="O2303" s="10">
        <v>30</v>
      </c>
      <c r="P2303" s="10" t="b">
        <v>1</v>
      </c>
      <c r="Q2303" s="10">
        <v>0</v>
      </c>
      <c r="R2303" s="10" t="b">
        <v>0</v>
      </c>
      <c r="S2303" s="10">
        <v>101.000000000008</v>
      </c>
      <c r="T2303" s="10" t="s">
        <v>59</v>
      </c>
      <c r="U2303" s="22">
        <v>2398</v>
      </c>
      <c r="V2303" s="10">
        <v>4510</v>
      </c>
      <c r="W2303" s="22">
        <v>1.07</v>
      </c>
    </row>
    <row r="2304" spans="1:23" s="5" customFormat="1" x14ac:dyDescent="0.3">
      <c r="A2304" s="20">
        <v>2302</v>
      </c>
      <c r="C2304" s="11" t="s">
        <v>155</v>
      </c>
      <c r="E2304" s="10">
        <f t="shared" si="388"/>
        <v>26435667407.078396</v>
      </c>
      <c r="F2304" s="10">
        <v>5</v>
      </c>
      <c r="G2304" s="22">
        <f t="shared" ref="G2304:G2352" si="389">A2304^8.96+A2304^4+100*A2304+100</f>
        <v>1.3318755943800758E+30</v>
      </c>
      <c r="H2304" s="22">
        <f t="shared" si="386"/>
        <v>31558495.403078556</v>
      </c>
      <c r="I2304" s="22">
        <f t="shared" si="387"/>
        <v>5.6150624533138748E+20</v>
      </c>
      <c r="J2304" s="10">
        <v>1</v>
      </c>
      <c r="K2304" s="10">
        <v>11</v>
      </c>
      <c r="L2304" s="10">
        <v>5</v>
      </c>
      <c r="M2304" s="10">
        <v>10000</v>
      </c>
      <c r="N2304" s="10">
        <v>10000</v>
      </c>
      <c r="O2304" s="10">
        <v>30</v>
      </c>
      <c r="P2304" s="10" t="b">
        <v>1</v>
      </c>
      <c r="Q2304" s="10">
        <v>0</v>
      </c>
      <c r="R2304" s="10" t="b">
        <v>0</v>
      </c>
      <c r="S2304" s="10">
        <v>101.000000000008</v>
      </c>
      <c r="T2304" s="10" t="s">
        <v>59</v>
      </c>
      <c r="U2304" s="22">
        <v>2399</v>
      </c>
      <c r="V2304" s="10">
        <v>4515</v>
      </c>
      <c r="W2304" s="22">
        <v>1.07</v>
      </c>
    </row>
    <row r="2305" spans="1:23" s="5" customFormat="1" x14ac:dyDescent="0.3">
      <c r="A2305" s="20">
        <v>2303</v>
      </c>
      <c r="C2305" s="11" t="s">
        <v>154</v>
      </c>
      <c r="E2305" s="10">
        <f t="shared" si="388"/>
        <v>26471282223.791927</v>
      </c>
      <c r="F2305" s="10">
        <v>5</v>
      </c>
      <c r="G2305" s="22">
        <f t="shared" si="389"/>
        <v>1.3370685824414929E+30</v>
      </c>
      <c r="H2305" s="22">
        <f t="shared" si="386"/>
        <v>31587726.132402692</v>
      </c>
      <c r="I2305" s="22">
        <f t="shared" si="387"/>
        <v>5.6299141159549488E+20</v>
      </c>
      <c r="J2305" s="10">
        <v>1</v>
      </c>
      <c r="K2305" s="10">
        <v>11</v>
      </c>
      <c r="L2305" s="10">
        <v>5</v>
      </c>
      <c r="M2305" s="10">
        <v>10000</v>
      </c>
      <c r="N2305" s="10">
        <v>10000</v>
      </c>
      <c r="O2305" s="10">
        <v>30</v>
      </c>
      <c r="P2305" s="10" t="b">
        <v>1</v>
      </c>
      <c r="Q2305" s="10">
        <v>0</v>
      </c>
      <c r="R2305" s="10" t="b">
        <v>0</v>
      </c>
      <c r="S2305" s="10">
        <v>101.000000000008</v>
      </c>
      <c r="T2305" s="10" t="s">
        <v>59</v>
      </c>
      <c r="U2305" s="22">
        <v>2400</v>
      </c>
      <c r="V2305" s="10">
        <v>4520</v>
      </c>
      <c r="W2305" s="22">
        <v>1.07</v>
      </c>
    </row>
    <row r="2306" spans="1:23" s="5" customFormat="1" x14ac:dyDescent="0.3">
      <c r="A2306" s="20">
        <v>2304</v>
      </c>
      <c r="C2306" s="11" t="s">
        <v>154</v>
      </c>
      <c r="E2306" s="10">
        <f t="shared" si="388"/>
        <v>26506929529.285263</v>
      </c>
      <c r="F2306" s="10">
        <v>5</v>
      </c>
      <c r="G2306" s="22">
        <f t="shared" si="389"/>
        <v>1.3422795503986226E+30</v>
      </c>
      <c r="H2306" s="22">
        <f t="shared" si="386"/>
        <v>31616971.285197366</v>
      </c>
      <c r="I2306" s="22">
        <f t="shared" si="387"/>
        <v>5.6447985877498515E+20</v>
      </c>
      <c r="J2306" s="10">
        <v>1</v>
      </c>
      <c r="K2306" s="10">
        <v>11</v>
      </c>
      <c r="L2306" s="10">
        <v>5</v>
      </c>
      <c r="M2306" s="10">
        <v>10000</v>
      </c>
      <c r="N2306" s="10">
        <v>10000</v>
      </c>
      <c r="O2306" s="10">
        <v>30</v>
      </c>
      <c r="P2306" s="10" t="b">
        <v>1</v>
      </c>
      <c r="Q2306" s="10">
        <v>0</v>
      </c>
      <c r="R2306" s="10" t="b">
        <v>0</v>
      </c>
      <c r="S2306" s="10">
        <v>101.000000000008</v>
      </c>
      <c r="T2306" s="10" t="s">
        <v>59</v>
      </c>
      <c r="U2306" s="22">
        <v>2401</v>
      </c>
      <c r="V2306" s="10">
        <v>4525</v>
      </c>
      <c r="W2306" s="22">
        <v>1.07</v>
      </c>
    </row>
    <row r="2307" spans="1:23" s="5" customFormat="1" x14ac:dyDescent="0.3">
      <c r="A2307" s="20">
        <v>2305</v>
      </c>
      <c r="C2307" s="11" t="s">
        <v>154</v>
      </c>
      <c r="E2307" s="10">
        <f t="shared" si="388"/>
        <v>26542609339.075268</v>
      </c>
      <c r="F2307" s="10">
        <v>5</v>
      </c>
      <c r="G2307" s="22">
        <f t="shared" si="389"/>
        <v>1.3475085526596695E+30</v>
      </c>
      <c r="H2307" s="22">
        <f t="shared" si="386"/>
        <v>31646230.862339213</v>
      </c>
      <c r="I2307" s="22">
        <f t="shared" si="387"/>
        <v>5.6597159268907463E+20</v>
      </c>
      <c r="J2307" s="10">
        <v>1</v>
      </c>
      <c r="K2307" s="10">
        <v>11</v>
      </c>
      <c r="L2307" s="10">
        <v>5</v>
      </c>
      <c r="M2307" s="10">
        <v>10000</v>
      </c>
      <c r="N2307" s="10">
        <v>10000</v>
      </c>
      <c r="O2307" s="10">
        <v>30</v>
      </c>
      <c r="P2307" s="10" t="b">
        <v>1</v>
      </c>
      <c r="Q2307" s="10">
        <v>0</v>
      </c>
      <c r="R2307" s="10" t="b">
        <v>0</v>
      </c>
      <c r="S2307" s="10">
        <v>101.000000000008</v>
      </c>
      <c r="T2307" s="10" t="s">
        <v>59</v>
      </c>
      <c r="U2307" s="22">
        <v>2402</v>
      </c>
      <c r="V2307" s="10">
        <v>4530</v>
      </c>
      <c r="W2307" s="22">
        <v>1.07</v>
      </c>
    </row>
    <row r="2308" spans="1:23" s="5" customFormat="1" x14ac:dyDescent="0.3">
      <c r="A2308" s="20">
        <v>2306</v>
      </c>
      <c r="C2308" s="11" t="s">
        <v>154</v>
      </c>
      <c r="E2308" s="10">
        <f t="shared" si="388"/>
        <v>26578321668.679272</v>
      </c>
      <c r="F2308" s="10">
        <v>5</v>
      </c>
      <c r="G2308" s="22">
        <f t="shared" si="389"/>
        <v>1.3527556437737882E+30</v>
      </c>
      <c r="H2308" s="22">
        <f t="shared" si="386"/>
        <v>31675504.864704553</v>
      </c>
      <c r="I2308" s="22">
        <f t="shared" si="387"/>
        <v>5.6746661916477411E+20</v>
      </c>
      <c r="J2308" s="10">
        <v>1</v>
      </c>
      <c r="K2308" s="10">
        <v>11</v>
      </c>
      <c r="L2308" s="10">
        <v>5</v>
      </c>
      <c r="M2308" s="10">
        <v>10000</v>
      </c>
      <c r="N2308" s="10">
        <v>10000</v>
      </c>
      <c r="O2308" s="10">
        <v>30</v>
      </c>
      <c r="P2308" s="10" t="b">
        <v>1</v>
      </c>
      <c r="Q2308" s="10">
        <v>0</v>
      </c>
      <c r="R2308" s="10" t="b">
        <v>0</v>
      </c>
      <c r="S2308" s="10">
        <v>101.000000000008</v>
      </c>
      <c r="T2308" s="10" t="s">
        <v>59</v>
      </c>
      <c r="U2308" s="22">
        <v>2403</v>
      </c>
      <c r="V2308" s="10">
        <v>4535</v>
      </c>
      <c r="W2308" s="22">
        <v>1.07</v>
      </c>
    </row>
    <row r="2309" spans="1:23" s="5" customFormat="1" x14ac:dyDescent="0.3">
      <c r="A2309" s="20">
        <v>2307</v>
      </c>
      <c r="C2309" s="11" t="s">
        <v>154</v>
      </c>
      <c r="E2309" s="10">
        <f t="shared" si="388"/>
        <v>26614066533.615513</v>
      </c>
      <c r="F2309" s="10">
        <v>5</v>
      </c>
      <c r="G2309" s="22">
        <f t="shared" si="389"/>
        <v>1.358020878431324E+30</v>
      </c>
      <c r="H2309" s="22">
        <f t="shared" si="386"/>
        <v>31704793.293169279</v>
      </c>
      <c r="I2309" s="22">
        <f t="shared" si="387"/>
        <v>5.6896494403688248E+20</v>
      </c>
      <c r="J2309" s="10">
        <v>1</v>
      </c>
      <c r="K2309" s="10">
        <v>11</v>
      </c>
      <c r="L2309" s="10">
        <v>5</v>
      </c>
      <c r="M2309" s="10">
        <v>10000</v>
      </c>
      <c r="N2309" s="10">
        <v>10000</v>
      </c>
      <c r="O2309" s="10">
        <v>30</v>
      </c>
      <c r="P2309" s="10" t="b">
        <v>1</v>
      </c>
      <c r="Q2309" s="10">
        <v>0</v>
      </c>
      <c r="R2309" s="10" t="b">
        <v>0</v>
      </c>
      <c r="S2309" s="10">
        <v>101.000000000008</v>
      </c>
      <c r="T2309" s="10" t="s">
        <v>59</v>
      </c>
      <c r="U2309" s="22">
        <v>2404</v>
      </c>
      <c r="V2309" s="10">
        <v>4540</v>
      </c>
      <c r="W2309" s="22">
        <v>1.07</v>
      </c>
    </row>
    <row r="2310" spans="1:23" s="5" customFormat="1" x14ac:dyDescent="0.3">
      <c r="A2310" s="20">
        <v>2308</v>
      </c>
      <c r="C2310" s="11" t="s">
        <v>154</v>
      </c>
      <c r="E2310" s="10">
        <f t="shared" si="388"/>
        <v>26649843949.402912</v>
      </c>
      <c r="F2310" s="10">
        <v>5</v>
      </c>
      <c r="G2310" s="22">
        <f t="shared" si="389"/>
        <v>1.3633043114641708E+30</v>
      </c>
      <c r="H2310" s="22">
        <f t="shared" si="386"/>
        <v>31734096.148609269</v>
      </c>
      <c r="I2310" s="22">
        <f t="shared" si="387"/>
        <v>5.7046657314801261E+20</v>
      </c>
      <c r="J2310" s="10">
        <v>1</v>
      </c>
      <c r="K2310" s="10">
        <v>11</v>
      </c>
      <c r="L2310" s="10">
        <v>5</v>
      </c>
      <c r="M2310" s="10">
        <v>10000</v>
      </c>
      <c r="N2310" s="10">
        <v>10000</v>
      </c>
      <c r="O2310" s="10">
        <v>30</v>
      </c>
      <c r="P2310" s="10" t="b">
        <v>1</v>
      </c>
      <c r="Q2310" s="10">
        <v>0</v>
      </c>
      <c r="R2310" s="10" t="b">
        <v>0</v>
      </c>
      <c r="S2310" s="10">
        <v>101.000000000008</v>
      </c>
      <c r="T2310" s="10" t="s">
        <v>59</v>
      </c>
      <c r="U2310" s="22">
        <v>2405</v>
      </c>
      <c r="V2310" s="10">
        <v>4545</v>
      </c>
      <c r="W2310" s="22">
        <v>1.07</v>
      </c>
    </row>
    <row r="2311" spans="1:23" s="5" customFormat="1" x14ac:dyDescent="0.3">
      <c r="A2311" s="20">
        <v>2309</v>
      </c>
      <c r="C2311" s="11" t="s">
        <v>154</v>
      </c>
      <c r="E2311" s="10">
        <f t="shared" si="388"/>
        <v>26685653931.56076</v>
      </c>
      <c r="F2311" s="10">
        <v>5</v>
      </c>
      <c r="G2311" s="22">
        <f t="shared" si="389"/>
        <v>1.3686059978460518E+30</v>
      </c>
      <c r="H2311" s="22">
        <f t="shared" si="386"/>
        <v>31763413.431899585</v>
      </c>
      <c r="I2311" s="22">
        <f t="shared" si="387"/>
        <v>5.719715123485773E+20</v>
      </c>
      <c r="J2311" s="10">
        <v>1</v>
      </c>
      <c r="K2311" s="10">
        <v>11</v>
      </c>
      <c r="L2311" s="10">
        <v>5</v>
      </c>
      <c r="M2311" s="10">
        <v>10000</v>
      </c>
      <c r="N2311" s="10">
        <v>10000</v>
      </c>
      <c r="O2311" s="10">
        <v>30</v>
      </c>
      <c r="P2311" s="10" t="b">
        <v>1</v>
      </c>
      <c r="Q2311" s="10">
        <v>0</v>
      </c>
      <c r="R2311" s="10" t="b">
        <v>0</v>
      </c>
      <c r="S2311" s="10">
        <v>101.000000000008</v>
      </c>
      <c r="T2311" s="10" t="s">
        <v>59</v>
      </c>
      <c r="U2311" s="22">
        <v>2406</v>
      </c>
      <c r="V2311" s="10">
        <v>4550</v>
      </c>
      <c r="W2311" s="22">
        <v>1.07</v>
      </c>
    </row>
    <row r="2312" spans="1:23" s="5" customFormat="1" x14ac:dyDescent="0.3">
      <c r="A2312" s="20">
        <v>2310</v>
      </c>
      <c r="C2312" s="11" t="s">
        <v>154</v>
      </c>
      <c r="E2312" s="10">
        <f t="shared" si="388"/>
        <v>26721496495.609264</v>
      </c>
      <c r="F2312" s="10">
        <v>5</v>
      </c>
      <c r="G2312" s="22">
        <f t="shared" si="389"/>
        <v>1.3739259926928595E+30</v>
      </c>
      <c r="H2312" s="22">
        <f t="shared" si="386"/>
        <v>31792745.143915337</v>
      </c>
      <c r="I2312" s="22">
        <f t="shared" si="387"/>
        <v>5.7347976749681489E+20</v>
      </c>
      <c r="J2312" s="10">
        <v>1</v>
      </c>
      <c r="K2312" s="10">
        <v>11</v>
      </c>
      <c r="L2312" s="10">
        <v>5</v>
      </c>
      <c r="M2312" s="10">
        <v>10000</v>
      </c>
      <c r="N2312" s="10">
        <v>10000</v>
      </c>
      <c r="O2312" s="10">
        <v>30</v>
      </c>
      <c r="P2312" s="10" t="b">
        <v>1</v>
      </c>
      <c r="Q2312" s="10">
        <v>0</v>
      </c>
      <c r="R2312" s="10" t="b">
        <v>0</v>
      </c>
      <c r="S2312" s="10">
        <v>101.000000000008</v>
      </c>
      <c r="T2312" s="10" t="s">
        <v>59</v>
      </c>
      <c r="U2312" s="22">
        <v>2407</v>
      </c>
      <c r="V2312" s="10">
        <v>4555</v>
      </c>
      <c r="W2312" s="22">
        <v>1.07</v>
      </c>
    </row>
    <row r="2313" spans="1:23" s="5" customFormat="1" x14ac:dyDescent="0.3">
      <c r="A2313" s="20">
        <v>2311</v>
      </c>
      <c r="C2313" s="11" t="s">
        <v>154</v>
      </c>
      <c r="E2313" s="10">
        <f t="shared" si="388"/>
        <v>26757371657.069313</v>
      </c>
      <c r="F2313" s="10">
        <v>5</v>
      </c>
      <c r="G2313" s="22">
        <f t="shared" si="389"/>
        <v>1.3792643512628978E+30</v>
      </c>
      <c r="H2313" s="22">
        <f t="shared" si="386"/>
        <v>31822091.285531323</v>
      </c>
      <c r="I2313" s="22">
        <f t="shared" si="387"/>
        <v>5.74991344458783E+20</v>
      </c>
      <c r="J2313" s="10">
        <v>1</v>
      </c>
      <c r="K2313" s="10">
        <v>11</v>
      </c>
      <c r="L2313" s="10">
        <v>5</v>
      </c>
      <c r="M2313" s="10">
        <v>10000</v>
      </c>
      <c r="N2313" s="10">
        <v>10000</v>
      </c>
      <c r="O2313" s="10">
        <v>30</v>
      </c>
      <c r="P2313" s="10" t="b">
        <v>1</v>
      </c>
      <c r="Q2313" s="10">
        <v>0</v>
      </c>
      <c r="R2313" s="10" t="b">
        <v>0</v>
      </c>
      <c r="S2313" s="10">
        <v>101.000000000008</v>
      </c>
      <c r="T2313" s="10" t="s">
        <v>59</v>
      </c>
      <c r="U2313" s="22">
        <v>2408</v>
      </c>
      <c r="V2313" s="10">
        <v>4560</v>
      </c>
      <c r="W2313" s="22">
        <v>1.07</v>
      </c>
    </row>
    <row r="2314" spans="1:23" s="5" customFormat="1" x14ac:dyDescent="0.3">
      <c r="A2314" s="20">
        <v>2312</v>
      </c>
      <c r="C2314" s="11" t="s">
        <v>154</v>
      </c>
      <c r="E2314" s="10">
        <f t="shared" si="388"/>
        <v>26793279431.462357</v>
      </c>
      <c r="F2314" s="10">
        <v>5</v>
      </c>
      <c r="G2314" s="22">
        <f t="shared" si="389"/>
        <v>1.3846211289572434E+30</v>
      </c>
      <c r="H2314" s="22">
        <f t="shared" si="386"/>
        <v>31851451.857621785</v>
      </c>
      <c r="I2314" s="22">
        <f t="shared" si="387"/>
        <v>5.7650624910838058E+20</v>
      </c>
      <c r="J2314" s="10">
        <v>1</v>
      </c>
      <c r="K2314" s="10">
        <v>11</v>
      </c>
      <c r="L2314" s="10">
        <v>5</v>
      </c>
      <c r="M2314" s="10">
        <v>10000</v>
      </c>
      <c r="N2314" s="10">
        <v>10000</v>
      </c>
      <c r="O2314" s="10">
        <v>30</v>
      </c>
      <c r="P2314" s="10" t="b">
        <v>1</v>
      </c>
      <c r="Q2314" s="10">
        <v>0</v>
      </c>
      <c r="R2314" s="10" t="b">
        <v>0</v>
      </c>
      <c r="S2314" s="10">
        <v>101.000000000008</v>
      </c>
      <c r="T2314" s="10" t="s">
        <v>59</v>
      </c>
      <c r="U2314" s="22">
        <v>2409</v>
      </c>
      <c r="V2314" s="10">
        <v>4565</v>
      </c>
      <c r="W2314" s="22">
        <v>1.07</v>
      </c>
    </row>
    <row r="2315" spans="1:23" s="5" customFormat="1" x14ac:dyDescent="0.3">
      <c r="A2315" s="20">
        <v>2313</v>
      </c>
      <c r="C2315" s="11" t="s">
        <v>154</v>
      </c>
      <c r="E2315" s="10">
        <f t="shared" si="388"/>
        <v>26829219834.310574</v>
      </c>
      <c r="F2315" s="10">
        <v>5</v>
      </c>
      <c r="G2315" s="22">
        <f t="shared" si="389"/>
        <v>1.3899963813200461E+30</v>
      </c>
      <c r="H2315" s="22">
        <f t="shared" si="386"/>
        <v>31880826.861060727</v>
      </c>
      <c r="I2315" s="22">
        <f t="shared" si="387"/>
        <v>5.7802448732732935E+20</v>
      </c>
      <c r="J2315" s="10">
        <v>1</v>
      </c>
      <c r="K2315" s="10">
        <v>11</v>
      </c>
      <c r="L2315" s="10">
        <v>5</v>
      </c>
      <c r="M2315" s="10">
        <v>10000</v>
      </c>
      <c r="N2315" s="10">
        <v>10000</v>
      </c>
      <c r="O2315" s="10">
        <v>30</v>
      </c>
      <c r="P2315" s="10" t="b">
        <v>1</v>
      </c>
      <c r="Q2315" s="10">
        <v>0</v>
      </c>
      <c r="R2315" s="10" t="b">
        <v>0</v>
      </c>
      <c r="S2315" s="10">
        <v>101.000000000008</v>
      </c>
      <c r="T2315" s="10" t="s">
        <v>59</v>
      </c>
      <c r="U2315" s="22">
        <v>2410</v>
      </c>
      <c r="V2315" s="10">
        <v>4570</v>
      </c>
      <c r="W2315" s="22">
        <v>1.07</v>
      </c>
    </row>
    <row r="2316" spans="1:23" s="5" customFormat="1" x14ac:dyDescent="0.3">
      <c r="A2316" s="20">
        <v>2314</v>
      </c>
      <c r="C2316" s="11" t="s">
        <v>154</v>
      </c>
      <c r="E2316" s="10">
        <f t="shared" si="388"/>
        <v>26865192881.136826</v>
      </c>
      <c r="F2316" s="10">
        <v>5</v>
      </c>
      <c r="G2316" s="22">
        <f t="shared" si="389"/>
        <v>1.395390164038815E+30</v>
      </c>
      <c r="H2316" s="22">
        <f t="shared" si="386"/>
        <v>31910216.29672198</v>
      </c>
      <c r="I2316" s="22">
        <f t="shared" si="387"/>
        <v>5.7954606500521227E+20</v>
      </c>
      <c r="J2316" s="10">
        <v>1</v>
      </c>
      <c r="K2316" s="10">
        <v>11</v>
      </c>
      <c r="L2316" s="10">
        <v>5</v>
      </c>
      <c r="M2316" s="10">
        <v>10000</v>
      </c>
      <c r="N2316" s="10">
        <v>10000</v>
      </c>
      <c r="O2316" s="10">
        <v>30</v>
      </c>
      <c r="P2316" s="10" t="b">
        <v>1</v>
      </c>
      <c r="Q2316" s="10">
        <v>0</v>
      </c>
      <c r="R2316" s="10" t="b">
        <v>0</v>
      </c>
      <c r="S2316" s="10">
        <v>101.000000000008</v>
      </c>
      <c r="T2316" s="10" t="s">
        <v>59</v>
      </c>
      <c r="U2316" s="22">
        <v>2411</v>
      </c>
      <c r="V2316" s="10">
        <v>4575</v>
      </c>
      <c r="W2316" s="22">
        <v>1.07</v>
      </c>
    </row>
    <row r="2317" spans="1:23" s="5" customFormat="1" x14ac:dyDescent="0.3">
      <c r="A2317" s="20">
        <v>2315</v>
      </c>
      <c r="C2317" s="11" t="s">
        <v>154</v>
      </c>
      <c r="E2317" s="10">
        <f t="shared" si="388"/>
        <v>26901198587.464653</v>
      </c>
      <c r="F2317" s="10">
        <v>5</v>
      </c>
      <c r="G2317" s="22">
        <f t="shared" si="389"/>
        <v>1.4008025329447186E+30</v>
      </c>
      <c r="H2317" s="22">
        <f t="shared" si="386"/>
        <v>31939620.165478874</v>
      </c>
      <c r="I2317" s="22">
        <f t="shared" si="387"/>
        <v>5.8107098803945439E+20</v>
      </c>
      <c r="J2317" s="10">
        <v>1</v>
      </c>
      <c r="K2317" s="10">
        <v>11</v>
      </c>
      <c r="L2317" s="10">
        <v>5</v>
      </c>
      <c r="M2317" s="10">
        <v>10000</v>
      </c>
      <c r="N2317" s="10">
        <v>10000</v>
      </c>
      <c r="O2317" s="10">
        <v>30</v>
      </c>
      <c r="P2317" s="10" t="b">
        <v>1</v>
      </c>
      <c r="Q2317" s="10">
        <v>0</v>
      </c>
      <c r="R2317" s="10" t="b">
        <v>0</v>
      </c>
      <c r="S2317" s="10">
        <v>101.000000000008</v>
      </c>
      <c r="T2317" s="10" t="s">
        <v>59</v>
      </c>
      <c r="U2317" s="22">
        <v>2412</v>
      </c>
      <c r="V2317" s="10">
        <v>4580</v>
      </c>
      <c r="W2317" s="22">
        <v>1.07</v>
      </c>
    </row>
    <row r="2318" spans="1:23" s="5" customFormat="1" x14ac:dyDescent="0.3">
      <c r="A2318" s="20">
        <v>2316</v>
      </c>
      <c r="C2318" s="11" t="s">
        <v>154</v>
      </c>
      <c r="E2318" s="10">
        <f t="shared" si="388"/>
        <v>26937236968.818115</v>
      </c>
      <c r="F2318" s="10">
        <v>5</v>
      </c>
      <c r="G2318" s="22">
        <f t="shared" si="389"/>
        <v>1.4062335440129498E+30</v>
      </c>
      <c r="H2318" s="22">
        <f t="shared" si="386"/>
        <v>31969038.468204401</v>
      </c>
      <c r="I2318" s="22">
        <f t="shared" si="387"/>
        <v>5.8259926233534982E+20</v>
      </c>
      <c r="J2318" s="10">
        <v>1</v>
      </c>
      <c r="K2318" s="10">
        <v>11</v>
      </c>
      <c r="L2318" s="10">
        <v>5</v>
      </c>
      <c r="M2318" s="10">
        <v>10000</v>
      </c>
      <c r="N2318" s="10">
        <v>10000</v>
      </c>
      <c r="O2318" s="10">
        <v>30</v>
      </c>
      <c r="P2318" s="10" t="b">
        <v>1</v>
      </c>
      <c r="Q2318" s="10">
        <v>0</v>
      </c>
      <c r="R2318" s="10" t="b">
        <v>0</v>
      </c>
      <c r="S2318" s="10">
        <v>101.000000000008</v>
      </c>
      <c r="T2318" s="10" t="s">
        <v>59</v>
      </c>
      <c r="U2318" s="22">
        <v>2413</v>
      </c>
      <c r="V2318" s="10">
        <v>4585</v>
      </c>
      <c r="W2318" s="22">
        <v>1.07</v>
      </c>
    </row>
    <row r="2319" spans="1:23" s="5" customFormat="1" x14ac:dyDescent="0.3">
      <c r="A2319" s="20">
        <v>2317</v>
      </c>
      <c r="C2319" s="11" t="s">
        <v>154</v>
      </c>
      <c r="E2319" s="10">
        <f t="shared" si="388"/>
        <v>26973308040.722355</v>
      </c>
      <c r="F2319" s="10">
        <v>5</v>
      </c>
      <c r="G2319" s="22">
        <f t="shared" si="389"/>
        <v>1.4116832533629915E+30</v>
      </c>
      <c r="H2319" s="22">
        <f t="shared" si="386"/>
        <v>31998471.205771334</v>
      </c>
      <c r="I2319" s="22">
        <f t="shared" si="387"/>
        <v>5.8413089380605041E+20</v>
      </c>
      <c r="J2319" s="10">
        <v>1</v>
      </c>
      <c r="K2319" s="10">
        <v>11</v>
      </c>
      <c r="L2319" s="10">
        <v>5</v>
      </c>
      <c r="M2319" s="10">
        <v>10000</v>
      </c>
      <c r="N2319" s="10">
        <v>10000</v>
      </c>
      <c r="O2319" s="10">
        <v>30</v>
      </c>
      <c r="P2319" s="10" t="b">
        <v>1</v>
      </c>
      <c r="Q2319" s="10">
        <v>0</v>
      </c>
      <c r="R2319" s="10" t="b">
        <v>0</v>
      </c>
      <c r="S2319" s="10">
        <v>101.000000000008</v>
      </c>
      <c r="T2319" s="10" t="s">
        <v>59</v>
      </c>
      <c r="U2319" s="22">
        <v>2414</v>
      </c>
      <c r="V2319" s="10">
        <v>4590</v>
      </c>
      <c r="W2319" s="22">
        <v>1.07</v>
      </c>
    </row>
    <row r="2320" spans="1:23" s="5" customFormat="1" x14ac:dyDescent="0.3">
      <c r="A2320" s="20">
        <v>2318</v>
      </c>
      <c r="C2320" s="11" t="s">
        <v>154</v>
      </c>
      <c r="E2320" s="10">
        <f t="shared" si="388"/>
        <v>27009411818.702518</v>
      </c>
      <c r="F2320" s="10">
        <v>5</v>
      </c>
      <c r="G2320" s="22">
        <f t="shared" si="389"/>
        <v>1.4171517172588792E+30</v>
      </c>
      <c r="H2320" s="22">
        <f t="shared" si="386"/>
        <v>32027918.379052196</v>
      </c>
      <c r="I2320" s="22">
        <f t="shared" si="387"/>
        <v>5.8566588837259267E+20</v>
      </c>
      <c r="J2320" s="10">
        <v>1</v>
      </c>
      <c r="K2320" s="10">
        <v>11</v>
      </c>
      <c r="L2320" s="10">
        <v>5</v>
      </c>
      <c r="M2320" s="10">
        <v>10000</v>
      </c>
      <c r="N2320" s="10">
        <v>10000</v>
      </c>
      <c r="O2320" s="10">
        <v>30</v>
      </c>
      <c r="P2320" s="10" t="b">
        <v>1</v>
      </c>
      <c r="Q2320" s="10">
        <v>0</v>
      </c>
      <c r="R2320" s="10" t="b">
        <v>0</v>
      </c>
      <c r="S2320" s="10">
        <v>101.000000000008</v>
      </c>
      <c r="T2320" s="10" t="s">
        <v>59</v>
      </c>
      <c r="U2320" s="22">
        <v>2415</v>
      </c>
      <c r="V2320" s="10">
        <v>4595</v>
      </c>
      <c r="W2320" s="22">
        <v>1.07</v>
      </c>
    </row>
    <row r="2321" spans="1:23" s="5" customFormat="1" x14ac:dyDescent="0.3">
      <c r="A2321" s="20">
        <v>2319</v>
      </c>
      <c r="C2321" s="11" t="s">
        <v>154</v>
      </c>
      <c r="E2321" s="10">
        <f t="shared" si="388"/>
        <v>27045548318.285053</v>
      </c>
      <c r="F2321" s="10">
        <v>5</v>
      </c>
      <c r="G2321" s="22">
        <f t="shared" si="389"/>
        <v>1.4226389921096076E+30</v>
      </c>
      <c r="H2321" s="22">
        <f t="shared" si="386"/>
        <v>32057379.988918882</v>
      </c>
      <c r="I2321" s="22">
        <f t="shared" si="387"/>
        <v>5.8720425196388273E+20</v>
      </c>
      <c r="J2321" s="10">
        <v>1</v>
      </c>
      <c r="K2321" s="10">
        <v>11</v>
      </c>
      <c r="L2321" s="10">
        <v>5</v>
      </c>
      <c r="M2321" s="10">
        <v>10000</v>
      </c>
      <c r="N2321" s="10">
        <v>10000</v>
      </c>
      <c r="O2321" s="10">
        <v>30</v>
      </c>
      <c r="P2321" s="10" t="b">
        <v>1</v>
      </c>
      <c r="Q2321" s="10">
        <v>0</v>
      </c>
      <c r="R2321" s="10" t="b">
        <v>0</v>
      </c>
      <c r="S2321" s="10">
        <v>101.000000000008</v>
      </c>
      <c r="T2321" s="10" t="s">
        <v>59</v>
      </c>
      <c r="U2321" s="22">
        <v>2416</v>
      </c>
      <c r="V2321" s="10">
        <v>4600</v>
      </c>
      <c r="W2321" s="22">
        <v>1.07</v>
      </c>
    </row>
    <row r="2322" spans="1:23" s="5" customFormat="1" x14ac:dyDescent="0.3">
      <c r="A2322" s="20">
        <v>2320</v>
      </c>
      <c r="C2322" s="11" t="s">
        <v>154</v>
      </c>
      <c r="E2322" s="10">
        <f t="shared" si="388"/>
        <v>27081717554.996719</v>
      </c>
      <c r="F2322" s="10">
        <v>5</v>
      </c>
      <c r="G2322" s="22">
        <f t="shared" si="389"/>
        <v>1.4281451344693971E+30</v>
      </c>
      <c r="H2322" s="22">
        <f t="shared" si="386"/>
        <v>32086856.036243331</v>
      </c>
      <c r="I2322" s="22">
        <f t="shared" si="387"/>
        <v>5.887459905167227E+20</v>
      </c>
      <c r="J2322" s="10">
        <v>1</v>
      </c>
      <c r="K2322" s="10">
        <v>11</v>
      </c>
      <c r="L2322" s="10">
        <v>5</v>
      </c>
      <c r="M2322" s="10">
        <v>10000</v>
      </c>
      <c r="N2322" s="10">
        <v>10000</v>
      </c>
      <c r="O2322" s="10">
        <v>30</v>
      </c>
      <c r="P2322" s="10" t="b">
        <v>1</v>
      </c>
      <c r="Q2322" s="10">
        <v>0</v>
      </c>
      <c r="R2322" s="10" t="b">
        <v>0</v>
      </c>
      <c r="S2322" s="10">
        <v>101.000000000008</v>
      </c>
      <c r="T2322" s="10" t="s">
        <v>59</v>
      </c>
      <c r="U2322" s="22">
        <v>2417</v>
      </c>
      <c r="V2322" s="10">
        <v>4605</v>
      </c>
      <c r="W2322" s="22">
        <v>1.07</v>
      </c>
    </row>
    <row r="2323" spans="1:23" s="5" customFormat="1" x14ac:dyDescent="0.3">
      <c r="A2323" s="20">
        <v>2321</v>
      </c>
      <c r="C2323" s="11" t="s">
        <v>154</v>
      </c>
      <c r="E2323" s="10">
        <f t="shared" si="388"/>
        <v>27117919544.365055</v>
      </c>
      <c r="F2323" s="10">
        <v>5</v>
      </c>
      <c r="G2323" s="22">
        <f t="shared" si="389"/>
        <v>1.4336702010379992E+30</v>
      </c>
      <c r="H2323" s="22">
        <f t="shared" si="386"/>
        <v>32116346.521896925</v>
      </c>
      <c r="I2323" s="22">
        <f t="shared" si="387"/>
        <v>5.9029110997580848E+20</v>
      </c>
      <c r="J2323" s="10">
        <v>1</v>
      </c>
      <c r="K2323" s="10">
        <v>11</v>
      </c>
      <c r="L2323" s="10">
        <v>5</v>
      </c>
      <c r="M2323" s="10">
        <v>10000</v>
      </c>
      <c r="N2323" s="10">
        <v>10000</v>
      </c>
      <c r="O2323" s="10">
        <v>30</v>
      </c>
      <c r="P2323" s="10" t="b">
        <v>1</v>
      </c>
      <c r="Q2323" s="10">
        <v>0</v>
      </c>
      <c r="R2323" s="10" t="b">
        <v>0</v>
      </c>
      <c r="S2323" s="10">
        <v>101.000000000008</v>
      </c>
      <c r="T2323" s="10" t="s">
        <v>59</v>
      </c>
      <c r="U2323" s="22">
        <v>2418</v>
      </c>
      <c r="V2323" s="10">
        <v>4610</v>
      </c>
      <c r="W2323" s="22">
        <v>1.07</v>
      </c>
    </row>
    <row r="2324" spans="1:23" s="5" customFormat="1" x14ac:dyDescent="0.3">
      <c r="A2324" s="20">
        <v>2322</v>
      </c>
      <c r="C2324" s="11" t="s">
        <v>154</v>
      </c>
      <c r="E2324" s="10">
        <f t="shared" si="388"/>
        <v>27154154301.918327</v>
      </c>
      <c r="F2324" s="10">
        <v>5</v>
      </c>
      <c r="G2324" s="22">
        <f t="shared" si="389"/>
        <v>1.4392142486609633E+30</v>
      </c>
      <c r="H2324" s="22">
        <f t="shared" si="386"/>
        <v>32145851.446750693</v>
      </c>
      <c r="I2324" s="22">
        <f t="shared" si="387"/>
        <v>5.9183961629373537E+20</v>
      </c>
      <c r="J2324" s="10">
        <v>1</v>
      </c>
      <c r="K2324" s="10">
        <v>11</v>
      </c>
      <c r="L2324" s="10">
        <v>5</v>
      </c>
      <c r="M2324" s="10">
        <v>10000</v>
      </c>
      <c r="N2324" s="10">
        <v>10000</v>
      </c>
      <c r="O2324" s="10">
        <v>30</v>
      </c>
      <c r="P2324" s="10" t="b">
        <v>1</v>
      </c>
      <c r="Q2324" s="10">
        <v>0</v>
      </c>
      <c r="R2324" s="10" t="b">
        <v>0</v>
      </c>
      <c r="S2324" s="10">
        <v>101.000000000008</v>
      </c>
      <c r="T2324" s="10" t="s">
        <v>59</v>
      </c>
      <c r="U2324" s="22">
        <v>2419</v>
      </c>
      <c r="V2324" s="10">
        <v>4615</v>
      </c>
      <c r="W2324" s="22">
        <v>1.07</v>
      </c>
    </row>
    <row r="2325" spans="1:23" s="5" customFormat="1" x14ac:dyDescent="0.3">
      <c r="A2325" s="20">
        <v>2323</v>
      </c>
      <c r="C2325" s="11" t="s">
        <v>154</v>
      </c>
      <c r="E2325" s="10">
        <f t="shared" si="388"/>
        <v>27190421843.185322</v>
      </c>
      <c r="F2325" s="10">
        <v>5</v>
      </c>
      <c r="G2325" s="22">
        <f t="shared" si="389"/>
        <v>1.4447773343300868E+30</v>
      </c>
      <c r="H2325" s="22">
        <f t="shared" si="386"/>
        <v>32175370.811675522</v>
      </c>
      <c r="I2325" s="22">
        <f t="shared" si="387"/>
        <v>5.933915154310166E+20</v>
      </c>
      <c r="J2325" s="10">
        <v>1</v>
      </c>
      <c r="K2325" s="10">
        <v>11</v>
      </c>
      <c r="L2325" s="10">
        <v>5</v>
      </c>
      <c r="M2325" s="10">
        <v>10000</v>
      </c>
      <c r="N2325" s="10">
        <v>10000</v>
      </c>
      <c r="O2325" s="10">
        <v>30</v>
      </c>
      <c r="P2325" s="10" t="b">
        <v>1</v>
      </c>
      <c r="Q2325" s="10">
        <v>0</v>
      </c>
      <c r="R2325" s="10" t="b">
        <v>0</v>
      </c>
      <c r="S2325" s="10">
        <v>101.000000000008</v>
      </c>
      <c r="T2325" s="10" t="s">
        <v>59</v>
      </c>
      <c r="U2325" s="22">
        <v>2420</v>
      </c>
      <c r="V2325" s="10">
        <v>4620</v>
      </c>
      <c r="W2325" s="22">
        <v>1.07</v>
      </c>
    </row>
    <row r="2326" spans="1:23" s="5" customFormat="1" x14ac:dyDescent="0.3">
      <c r="A2326" s="20">
        <v>2324</v>
      </c>
      <c r="C2326" s="11" t="s">
        <v>154</v>
      </c>
      <c r="E2326" s="10">
        <f t="shared" si="388"/>
        <v>27226722183.695591</v>
      </c>
      <c r="F2326" s="10">
        <v>5</v>
      </c>
      <c r="G2326" s="22">
        <f t="shared" si="389"/>
        <v>1.4503595151835796E+30</v>
      </c>
      <c r="H2326" s="22">
        <f t="shared" si="386"/>
        <v>32204904.617541902</v>
      </c>
      <c r="I2326" s="22">
        <f t="shared" si="387"/>
        <v>5.9494681335607198E+20</v>
      </c>
      <c r="J2326" s="10">
        <v>1</v>
      </c>
      <c r="K2326" s="10">
        <v>11</v>
      </c>
      <c r="L2326" s="10">
        <v>5</v>
      </c>
      <c r="M2326" s="10">
        <v>10000</v>
      </c>
      <c r="N2326" s="10">
        <v>10000</v>
      </c>
      <c r="O2326" s="10">
        <v>30</v>
      </c>
      <c r="P2326" s="10" t="b">
        <v>1</v>
      </c>
      <c r="Q2326" s="10">
        <v>0</v>
      </c>
      <c r="R2326" s="10" t="b">
        <v>0</v>
      </c>
      <c r="S2326" s="10">
        <v>101.000000000008</v>
      </c>
      <c r="T2326" s="10" t="s">
        <v>59</v>
      </c>
      <c r="U2326" s="22">
        <v>2421</v>
      </c>
      <c r="V2326" s="10">
        <v>4625</v>
      </c>
      <c r="W2326" s="22">
        <v>1.07</v>
      </c>
    </row>
    <row r="2327" spans="1:23" s="5" customFormat="1" x14ac:dyDescent="0.3">
      <c r="A2327" s="20">
        <v>2325</v>
      </c>
      <c r="C2327" s="11" t="s">
        <v>154</v>
      </c>
      <c r="E2327" s="10">
        <f t="shared" si="388"/>
        <v>27263055338.979439</v>
      </c>
      <c r="F2327" s="10">
        <v>5</v>
      </c>
      <c r="G2327" s="22">
        <f t="shared" si="389"/>
        <v>1.4559608485064143E+30</v>
      </c>
      <c r="H2327" s="22">
        <f t="shared" si="386"/>
        <v>32234452.865219887</v>
      </c>
      <c r="I2327" s="22">
        <f t="shared" si="387"/>
        <v>5.9650551604524705E+20</v>
      </c>
      <c r="J2327" s="10">
        <v>1</v>
      </c>
      <c r="K2327" s="10">
        <v>11</v>
      </c>
      <c r="L2327" s="10">
        <v>5</v>
      </c>
      <c r="M2327" s="10">
        <v>10000</v>
      </c>
      <c r="N2327" s="10">
        <v>10000</v>
      </c>
      <c r="O2327" s="10">
        <v>30</v>
      </c>
      <c r="P2327" s="10" t="b">
        <v>1</v>
      </c>
      <c r="Q2327" s="10">
        <v>0</v>
      </c>
      <c r="R2327" s="10" t="b">
        <v>0</v>
      </c>
      <c r="S2327" s="10">
        <v>101.000000000008</v>
      </c>
      <c r="T2327" s="10" t="s">
        <v>59</v>
      </c>
      <c r="U2327" s="22">
        <v>2422</v>
      </c>
      <c r="V2327" s="10">
        <v>4630</v>
      </c>
      <c r="W2327" s="22">
        <v>1.07</v>
      </c>
    </row>
    <row r="2328" spans="1:23" s="5" customFormat="1" x14ac:dyDescent="0.3">
      <c r="A2328" s="20">
        <v>2326</v>
      </c>
      <c r="C2328" s="11" t="s">
        <v>154</v>
      </c>
      <c r="E2328" s="10">
        <f t="shared" si="388"/>
        <v>27299421324.567593</v>
      </c>
      <c r="F2328" s="10">
        <v>5</v>
      </c>
      <c r="G2328" s="22">
        <f t="shared" si="389"/>
        <v>1.4615813917307585E+30</v>
      </c>
      <c r="H2328" s="22">
        <f t="shared" si="386"/>
        <v>32264015.55557932</v>
      </c>
      <c r="I2328" s="22">
        <f t="shared" si="387"/>
        <v>5.9806762948283073E+20</v>
      </c>
      <c r="J2328" s="10">
        <v>1</v>
      </c>
      <c r="K2328" s="10">
        <v>11</v>
      </c>
      <c r="L2328" s="10">
        <v>5</v>
      </c>
      <c r="M2328" s="10">
        <v>10000</v>
      </c>
      <c r="N2328" s="10">
        <v>10000</v>
      </c>
      <c r="O2328" s="10">
        <v>30</v>
      </c>
      <c r="P2328" s="10" t="b">
        <v>1</v>
      </c>
      <c r="Q2328" s="10">
        <v>0</v>
      </c>
      <c r="R2328" s="10" t="b">
        <v>0</v>
      </c>
      <c r="S2328" s="10">
        <v>101.000000000008</v>
      </c>
      <c r="T2328" s="10" t="s">
        <v>59</v>
      </c>
      <c r="U2328" s="22">
        <v>2423</v>
      </c>
      <c r="V2328" s="10">
        <v>4635</v>
      </c>
      <c r="W2328" s="22">
        <v>1.07</v>
      </c>
    </row>
    <row r="2329" spans="1:23" s="5" customFormat="1" x14ac:dyDescent="0.3">
      <c r="A2329" s="20">
        <v>2327</v>
      </c>
      <c r="C2329" s="11" t="s">
        <v>154</v>
      </c>
      <c r="E2329" s="10">
        <f t="shared" si="388"/>
        <v>27335820155.991646</v>
      </c>
      <c r="F2329" s="10">
        <v>5</v>
      </c>
      <c r="G2329" s="22">
        <f t="shared" si="389"/>
        <v>1.467221202436078E+30</v>
      </c>
      <c r="H2329" s="22">
        <f t="shared" si="386"/>
        <v>32293592.689489804</v>
      </c>
      <c r="I2329" s="22">
        <f t="shared" si="387"/>
        <v>5.9963315966103231E+20</v>
      </c>
      <c r="J2329" s="10">
        <v>1</v>
      </c>
      <c r="K2329" s="10">
        <v>11</v>
      </c>
      <c r="L2329" s="10">
        <v>5</v>
      </c>
      <c r="M2329" s="10">
        <v>10000</v>
      </c>
      <c r="N2329" s="10">
        <v>10000</v>
      </c>
      <c r="O2329" s="10">
        <v>30</v>
      </c>
      <c r="P2329" s="10" t="b">
        <v>1</v>
      </c>
      <c r="Q2329" s="10">
        <v>0</v>
      </c>
      <c r="R2329" s="10" t="b">
        <v>0</v>
      </c>
      <c r="S2329" s="10">
        <v>101.000000000008</v>
      </c>
      <c r="T2329" s="10" t="s">
        <v>59</v>
      </c>
      <c r="U2329" s="22">
        <v>2424</v>
      </c>
      <c r="V2329" s="10">
        <v>4640</v>
      </c>
      <c r="W2329" s="22">
        <v>1.07</v>
      </c>
    </row>
    <row r="2330" spans="1:23" s="5" customFormat="1" x14ac:dyDescent="0.3">
      <c r="A2330" s="20">
        <v>2328</v>
      </c>
      <c r="C2330" s="11" t="s">
        <v>154</v>
      </c>
      <c r="E2330" s="10">
        <f t="shared" si="388"/>
        <v>27372251848.78376</v>
      </c>
      <c r="F2330" s="10">
        <v>5</v>
      </c>
      <c r="G2330" s="22">
        <f t="shared" si="389"/>
        <v>1.4728803383496332E+30</v>
      </c>
      <c r="H2330" s="22">
        <f t="shared" si="386"/>
        <v>32323184.267820437</v>
      </c>
      <c r="I2330" s="22">
        <f t="shared" si="387"/>
        <v>6.0120211258000762E+20</v>
      </c>
      <c r="J2330" s="10">
        <v>1</v>
      </c>
      <c r="K2330" s="10">
        <v>11</v>
      </c>
      <c r="L2330" s="10">
        <v>5</v>
      </c>
      <c r="M2330" s="10">
        <v>10000</v>
      </c>
      <c r="N2330" s="10">
        <v>10000</v>
      </c>
      <c r="O2330" s="10">
        <v>30</v>
      </c>
      <c r="P2330" s="10" t="b">
        <v>1</v>
      </c>
      <c r="Q2330" s="10">
        <v>0</v>
      </c>
      <c r="R2330" s="10" t="b">
        <v>0</v>
      </c>
      <c r="S2330" s="10">
        <v>101.000000000008</v>
      </c>
      <c r="T2330" s="10" t="s">
        <v>59</v>
      </c>
      <c r="U2330" s="22">
        <v>2425</v>
      </c>
      <c r="V2330" s="10">
        <v>4645</v>
      </c>
      <c r="W2330" s="22">
        <v>1.07</v>
      </c>
    </row>
    <row r="2331" spans="1:23" s="5" customFormat="1" x14ac:dyDescent="0.3">
      <c r="A2331" s="20">
        <v>2329</v>
      </c>
      <c r="C2331" s="11" t="s">
        <v>154</v>
      </c>
      <c r="E2331" s="10">
        <f t="shared" si="388"/>
        <v>27408716418.477001</v>
      </c>
      <c r="F2331" s="10">
        <v>5</v>
      </c>
      <c r="G2331" s="22">
        <f t="shared" si="389"/>
        <v>1.4785588573467066E+30</v>
      </c>
      <c r="H2331" s="22">
        <f t="shared" ref="H2331:H2394" si="390">(A2331^2.14+50+50*A2331)*2</f>
        <v>32352790.291440144</v>
      </c>
      <c r="I2331" s="22">
        <f t="shared" ref="I2331:I2394" si="391">(A2331^6.082+A2331^4+1000*A2331+100)*2</f>
        <v>6.0277449424788691E+20</v>
      </c>
      <c r="J2331" s="10">
        <v>1</v>
      </c>
      <c r="K2331" s="10">
        <v>11</v>
      </c>
      <c r="L2331" s="10">
        <v>5</v>
      </c>
      <c r="M2331" s="10">
        <v>10000</v>
      </c>
      <c r="N2331" s="10">
        <v>10000</v>
      </c>
      <c r="O2331" s="10">
        <v>30</v>
      </c>
      <c r="P2331" s="10" t="b">
        <v>1</v>
      </c>
      <c r="Q2331" s="10">
        <v>0</v>
      </c>
      <c r="R2331" s="10" t="b">
        <v>0</v>
      </c>
      <c r="S2331" s="10">
        <v>101.000000000008</v>
      </c>
      <c r="T2331" s="10" t="s">
        <v>59</v>
      </c>
      <c r="U2331" s="22">
        <v>2426</v>
      </c>
      <c r="V2331" s="10">
        <v>4650</v>
      </c>
      <c r="W2331" s="22">
        <v>1.07</v>
      </c>
    </row>
    <row r="2332" spans="1:23" s="5" customFormat="1" x14ac:dyDescent="0.3">
      <c r="A2332" s="20">
        <v>2330</v>
      </c>
      <c r="C2332" s="11" t="s">
        <v>154</v>
      </c>
      <c r="E2332" s="10">
        <f t="shared" si="388"/>
        <v>27445213880.604649</v>
      </c>
      <c r="F2332" s="10">
        <v>5</v>
      </c>
      <c r="G2332" s="22">
        <f t="shared" si="389"/>
        <v>1.4842568174509556E+30</v>
      </c>
      <c r="H2332" s="22">
        <f t="shared" si="390"/>
        <v>32382410.761217423</v>
      </c>
      <c r="I2332" s="22">
        <f t="shared" si="391"/>
        <v>6.0435031068072529E+20</v>
      </c>
      <c r="J2332" s="10">
        <v>1</v>
      </c>
      <c r="K2332" s="10">
        <v>11</v>
      </c>
      <c r="L2332" s="10">
        <v>5</v>
      </c>
      <c r="M2332" s="10">
        <v>10000</v>
      </c>
      <c r="N2332" s="10">
        <v>10000</v>
      </c>
      <c r="O2332" s="10">
        <v>30</v>
      </c>
      <c r="P2332" s="10" t="b">
        <v>1</v>
      </c>
      <c r="Q2332" s="10">
        <v>0</v>
      </c>
      <c r="R2332" s="10" t="b">
        <v>0</v>
      </c>
      <c r="S2332" s="10">
        <v>101.000000000008</v>
      </c>
      <c r="T2332" s="10" t="s">
        <v>59</v>
      </c>
      <c r="U2332" s="22">
        <v>2427</v>
      </c>
      <c r="V2332" s="10">
        <v>4655</v>
      </c>
      <c r="W2332" s="22">
        <v>1.07</v>
      </c>
    </row>
    <row r="2333" spans="1:23" s="5" customFormat="1" x14ac:dyDescent="0.3">
      <c r="A2333" s="20">
        <v>2331</v>
      </c>
      <c r="C2333" s="11" t="s">
        <v>154</v>
      </c>
      <c r="E2333" s="10">
        <f t="shared" si="388"/>
        <v>27481744250.701122</v>
      </c>
      <c r="F2333" s="10">
        <v>5</v>
      </c>
      <c r="G2333" s="22">
        <f t="shared" si="389"/>
        <v>1.4899742768347042E+30</v>
      </c>
      <c r="H2333" s="22">
        <f t="shared" si="390"/>
        <v>32412045.678020541</v>
      </c>
      <c r="I2333" s="22">
        <f t="shared" si="391"/>
        <v>6.0592956790258021E+20</v>
      </c>
      <c r="J2333" s="10">
        <v>1</v>
      </c>
      <c r="K2333" s="10">
        <v>11</v>
      </c>
      <c r="L2333" s="10">
        <v>5</v>
      </c>
      <c r="M2333" s="10">
        <v>10000</v>
      </c>
      <c r="N2333" s="10">
        <v>10000</v>
      </c>
      <c r="O2333" s="10">
        <v>30</v>
      </c>
      <c r="P2333" s="10" t="b">
        <v>1</v>
      </c>
      <c r="Q2333" s="10">
        <v>0</v>
      </c>
      <c r="R2333" s="10" t="b">
        <v>0</v>
      </c>
      <c r="S2333" s="10">
        <v>101.000000000008</v>
      </c>
      <c r="T2333" s="10" t="s">
        <v>59</v>
      </c>
      <c r="U2333" s="22">
        <v>2428</v>
      </c>
      <c r="V2333" s="10">
        <v>4660</v>
      </c>
      <c r="W2333" s="22">
        <v>1.07</v>
      </c>
    </row>
    <row r="2334" spans="1:23" s="5" customFormat="1" x14ac:dyDescent="0.3">
      <c r="A2334" s="20">
        <v>2332</v>
      </c>
      <c r="C2334" s="11" t="s">
        <v>154</v>
      </c>
      <c r="E2334" s="10">
        <f t="shared" si="388"/>
        <v>27518307544.301079</v>
      </c>
      <c r="F2334" s="10">
        <v>5</v>
      </c>
      <c r="G2334" s="22">
        <f t="shared" si="389"/>
        <v>1.4957112938192543E+30</v>
      </c>
      <c r="H2334" s="22">
        <f t="shared" si="390"/>
        <v>32441695.042717289</v>
      </c>
      <c r="I2334" s="22">
        <f t="shared" si="391"/>
        <v>6.0751227194544987E+20</v>
      </c>
      <c r="J2334" s="10">
        <v>1</v>
      </c>
      <c r="K2334" s="10">
        <v>11</v>
      </c>
      <c r="L2334" s="10">
        <v>5</v>
      </c>
      <c r="M2334" s="10">
        <v>10000</v>
      </c>
      <c r="N2334" s="10">
        <v>10000</v>
      </c>
      <c r="O2334" s="10">
        <v>30</v>
      </c>
      <c r="P2334" s="10" t="b">
        <v>1</v>
      </c>
      <c r="Q2334" s="10">
        <v>0</v>
      </c>
      <c r="R2334" s="10" t="b">
        <v>0</v>
      </c>
      <c r="S2334" s="10">
        <v>101.000000000008</v>
      </c>
      <c r="T2334" s="10" t="s">
        <v>59</v>
      </c>
      <c r="U2334" s="22">
        <v>2429</v>
      </c>
      <c r="V2334" s="10">
        <v>4665</v>
      </c>
      <c r="W2334" s="22">
        <v>1.07</v>
      </c>
    </row>
    <row r="2335" spans="1:23" s="5" customFormat="1" x14ac:dyDescent="0.3">
      <c r="A2335" s="20">
        <v>2333</v>
      </c>
      <c r="C2335" s="11" t="s">
        <v>154</v>
      </c>
      <c r="E2335" s="10">
        <f t="shared" ref="E2335:E2398" si="392">A2335^3.0999</f>
        <v>27554903776.940269</v>
      </c>
      <c r="F2335" s="10">
        <v>5</v>
      </c>
      <c r="G2335" s="22">
        <f t="shared" si="389"/>
        <v>1.5014679268752413E+30</v>
      </c>
      <c r="H2335" s="22">
        <f t="shared" si="390"/>
        <v>32471358.856175423</v>
      </c>
      <c r="I2335" s="22">
        <f t="shared" si="391"/>
        <v>6.0909842884933884E+20</v>
      </c>
      <c r="J2335" s="10">
        <v>1</v>
      </c>
      <c r="K2335" s="10">
        <v>11</v>
      </c>
      <c r="L2335" s="10">
        <v>5</v>
      </c>
      <c r="M2335" s="10">
        <v>10000</v>
      </c>
      <c r="N2335" s="10">
        <v>10000</v>
      </c>
      <c r="O2335" s="10">
        <v>30</v>
      </c>
      <c r="P2335" s="10" t="b">
        <v>1</v>
      </c>
      <c r="Q2335" s="10">
        <v>0</v>
      </c>
      <c r="R2335" s="10" t="b">
        <v>0</v>
      </c>
      <c r="S2335" s="10">
        <v>101.000000000008</v>
      </c>
      <c r="T2335" s="10" t="s">
        <v>59</v>
      </c>
      <c r="U2335" s="22">
        <v>2430</v>
      </c>
      <c r="V2335" s="10">
        <v>4670</v>
      </c>
      <c r="W2335" s="22">
        <v>1.07</v>
      </c>
    </row>
    <row r="2336" spans="1:23" s="5" customFormat="1" x14ac:dyDescent="0.3">
      <c r="A2336" s="20">
        <v>2334</v>
      </c>
      <c r="C2336" s="11" t="s">
        <v>154</v>
      </c>
      <c r="E2336" s="10">
        <f t="shared" si="392"/>
        <v>27591532964.154724</v>
      </c>
      <c r="F2336" s="10">
        <v>5</v>
      </c>
      <c r="G2336" s="22">
        <f t="shared" si="389"/>
        <v>1.5072442346228824E+30</v>
      </c>
      <c r="H2336" s="22">
        <f t="shared" si="390"/>
        <v>32501037.119261928</v>
      </c>
      <c r="I2336" s="22">
        <f t="shared" si="391"/>
        <v>6.1068804466222052E+20</v>
      </c>
      <c r="J2336" s="10">
        <v>1</v>
      </c>
      <c r="K2336" s="10">
        <v>11</v>
      </c>
      <c r="L2336" s="10">
        <v>5</v>
      </c>
      <c r="M2336" s="10">
        <v>10000</v>
      </c>
      <c r="N2336" s="10">
        <v>10000</v>
      </c>
      <c r="O2336" s="10">
        <v>30</v>
      </c>
      <c r="P2336" s="10" t="b">
        <v>1</v>
      </c>
      <c r="Q2336" s="10">
        <v>0</v>
      </c>
      <c r="R2336" s="10" t="b">
        <v>0</v>
      </c>
      <c r="S2336" s="10">
        <v>101.000000000008</v>
      </c>
      <c r="T2336" s="10" t="s">
        <v>59</v>
      </c>
      <c r="U2336" s="22">
        <v>2431</v>
      </c>
      <c r="V2336" s="10">
        <v>4675</v>
      </c>
      <c r="W2336" s="22">
        <v>1.07</v>
      </c>
    </row>
    <row r="2337" spans="1:23" s="5" customFormat="1" x14ac:dyDescent="0.3">
      <c r="A2337" s="20">
        <v>2335</v>
      </c>
      <c r="C2337" s="11" t="s">
        <v>154</v>
      </c>
      <c r="E2337" s="10">
        <f t="shared" si="392"/>
        <v>27628195121.481396</v>
      </c>
      <c r="F2337" s="10">
        <v>5</v>
      </c>
      <c r="G2337" s="22">
        <f t="shared" si="389"/>
        <v>1.5130402758324207E+30</v>
      </c>
      <c r="H2337" s="22">
        <f t="shared" si="390"/>
        <v>32530729.83284406</v>
      </c>
      <c r="I2337" s="22">
        <f t="shared" si="391"/>
        <v>6.1228112544008228E+20</v>
      </c>
      <c r="J2337" s="10">
        <v>1</v>
      </c>
      <c r="K2337" s="10">
        <v>11</v>
      </c>
      <c r="L2337" s="10">
        <v>5</v>
      </c>
      <c r="M2337" s="10">
        <v>10000</v>
      </c>
      <c r="N2337" s="10">
        <v>10000</v>
      </c>
      <c r="O2337" s="10">
        <v>30</v>
      </c>
      <c r="P2337" s="10" t="b">
        <v>1</v>
      </c>
      <c r="Q2337" s="10">
        <v>0</v>
      </c>
      <c r="R2337" s="10" t="b">
        <v>0</v>
      </c>
      <c r="S2337" s="10">
        <v>101.000000000008</v>
      </c>
      <c r="T2337" s="10" t="s">
        <v>59</v>
      </c>
      <c r="U2337" s="22">
        <v>2432</v>
      </c>
      <c r="V2337" s="10">
        <v>4680</v>
      </c>
      <c r="W2337" s="22">
        <v>1.07</v>
      </c>
    </row>
    <row r="2338" spans="1:23" s="5" customFormat="1" x14ac:dyDescent="0.3">
      <c r="A2338" s="20">
        <v>2336</v>
      </c>
      <c r="C2338" s="11" t="s">
        <v>154</v>
      </c>
      <c r="E2338" s="10">
        <f t="shared" si="392"/>
        <v>27664890264.457848</v>
      </c>
      <c r="F2338" s="10">
        <v>5</v>
      </c>
      <c r="G2338" s="22">
        <f t="shared" si="389"/>
        <v>1.5188561094242665E+30</v>
      </c>
      <c r="H2338" s="22">
        <f t="shared" si="390"/>
        <v>32560436.997788373</v>
      </c>
      <c r="I2338" s="22">
        <f t="shared" si="391"/>
        <v>6.1387767724689221E+20</v>
      </c>
      <c r="J2338" s="10">
        <v>1</v>
      </c>
      <c r="K2338" s="10">
        <v>11</v>
      </c>
      <c r="L2338" s="10">
        <v>5</v>
      </c>
      <c r="M2338" s="10">
        <v>10000</v>
      </c>
      <c r="N2338" s="10">
        <v>10000</v>
      </c>
      <c r="O2338" s="10">
        <v>30</v>
      </c>
      <c r="P2338" s="10" t="b">
        <v>1</v>
      </c>
      <c r="Q2338" s="10">
        <v>0</v>
      </c>
      <c r="R2338" s="10" t="b">
        <v>0</v>
      </c>
      <c r="S2338" s="10">
        <v>101.000000000008</v>
      </c>
      <c r="T2338" s="10" t="s">
        <v>59</v>
      </c>
      <c r="U2338" s="22">
        <v>2433</v>
      </c>
      <c r="V2338" s="10">
        <v>4685</v>
      </c>
      <c r="W2338" s="22">
        <v>1.07</v>
      </c>
    </row>
    <row r="2339" spans="1:23" s="5" customFormat="1" x14ac:dyDescent="0.3">
      <c r="A2339" s="20">
        <v>2337</v>
      </c>
      <c r="C2339" s="11" t="s">
        <v>154</v>
      </c>
      <c r="E2339" s="10">
        <f t="shared" si="392"/>
        <v>27701618408.622227</v>
      </c>
      <c r="F2339" s="10">
        <v>5</v>
      </c>
      <c r="G2339" s="22">
        <f t="shared" si="389"/>
        <v>1.524691794469506E+30</v>
      </c>
      <c r="H2339" s="22">
        <f t="shared" si="390"/>
        <v>32590158.614960946</v>
      </c>
      <c r="I2339" s="22">
        <f t="shared" si="391"/>
        <v>6.1547770615464355E+20</v>
      </c>
      <c r="J2339" s="10">
        <v>1</v>
      </c>
      <c r="K2339" s="10">
        <v>11</v>
      </c>
      <c r="L2339" s="10">
        <v>5</v>
      </c>
      <c r="M2339" s="10">
        <v>10000</v>
      </c>
      <c r="N2339" s="10">
        <v>10000</v>
      </c>
      <c r="O2339" s="10">
        <v>30</v>
      </c>
      <c r="P2339" s="10" t="b">
        <v>1</v>
      </c>
      <c r="Q2339" s="10">
        <v>0</v>
      </c>
      <c r="R2339" s="10" t="b">
        <v>0</v>
      </c>
      <c r="S2339" s="10">
        <v>101.000000000008</v>
      </c>
      <c r="T2339" s="10" t="s">
        <v>59</v>
      </c>
      <c r="U2339" s="22">
        <v>2434</v>
      </c>
      <c r="V2339" s="10">
        <v>4690</v>
      </c>
      <c r="W2339" s="22">
        <v>1.07</v>
      </c>
    </row>
    <row r="2340" spans="1:23" s="5" customFormat="1" x14ac:dyDescent="0.3">
      <c r="A2340" s="20">
        <v>2338</v>
      </c>
      <c r="C2340" s="11" t="s">
        <v>154</v>
      </c>
      <c r="E2340" s="10">
        <f t="shared" si="392"/>
        <v>27738379569.513317</v>
      </c>
      <c r="F2340" s="10">
        <v>5</v>
      </c>
      <c r="G2340" s="22">
        <f t="shared" si="389"/>
        <v>1.5305473901900443E+30</v>
      </c>
      <c r="H2340" s="22">
        <f t="shared" si="390"/>
        <v>32619894.685227923</v>
      </c>
      <c r="I2340" s="22">
        <f t="shared" si="391"/>
        <v>6.1708121824333542E+20</v>
      </c>
      <c r="J2340" s="10">
        <v>1</v>
      </c>
      <c r="K2340" s="10">
        <v>11</v>
      </c>
      <c r="L2340" s="10">
        <v>5</v>
      </c>
      <c r="M2340" s="10">
        <v>10000</v>
      </c>
      <c r="N2340" s="10">
        <v>10000</v>
      </c>
      <c r="O2340" s="10">
        <v>30</v>
      </c>
      <c r="P2340" s="10" t="b">
        <v>1</v>
      </c>
      <c r="Q2340" s="10">
        <v>0</v>
      </c>
      <c r="R2340" s="10" t="b">
        <v>0</v>
      </c>
      <c r="S2340" s="10">
        <v>101.000000000008</v>
      </c>
      <c r="T2340" s="10" t="s">
        <v>59</v>
      </c>
      <c r="U2340" s="22">
        <v>2435</v>
      </c>
      <c r="V2340" s="10">
        <v>4695</v>
      </c>
      <c r="W2340" s="22">
        <v>1.07</v>
      </c>
    </row>
    <row r="2341" spans="1:23" s="5" customFormat="1" x14ac:dyDescent="0.3">
      <c r="A2341" s="20">
        <v>2339</v>
      </c>
      <c r="C2341" s="11" t="s">
        <v>154</v>
      </c>
      <c r="E2341" s="10">
        <f t="shared" si="392"/>
        <v>27775173762.670918</v>
      </c>
      <c r="F2341" s="10">
        <v>5</v>
      </c>
      <c r="G2341" s="22">
        <f t="shared" si="389"/>
        <v>1.5364229559591168E+30</v>
      </c>
      <c r="H2341" s="22">
        <f t="shared" si="390"/>
        <v>32649645.209455039</v>
      </c>
      <c r="I2341" s="22">
        <f t="shared" si="391"/>
        <v>6.1868821960100833E+20</v>
      </c>
      <c r="J2341" s="10">
        <v>1</v>
      </c>
      <c r="K2341" s="10">
        <v>11</v>
      </c>
      <c r="L2341" s="10">
        <v>5</v>
      </c>
      <c r="M2341" s="10">
        <v>10000</v>
      </c>
      <c r="N2341" s="10">
        <v>10000</v>
      </c>
      <c r="O2341" s="10">
        <v>30</v>
      </c>
      <c r="P2341" s="10" t="b">
        <v>1</v>
      </c>
      <c r="Q2341" s="10">
        <v>0</v>
      </c>
      <c r="R2341" s="10" t="b">
        <v>0</v>
      </c>
      <c r="S2341" s="10">
        <v>101.000000000008</v>
      </c>
      <c r="T2341" s="10" t="s">
        <v>59</v>
      </c>
      <c r="U2341" s="22">
        <v>2436</v>
      </c>
      <c r="V2341" s="10">
        <v>4700</v>
      </c>
      <c r="W2341" s="22">
        <v>1.07</v>
      </c>
    </row>
    <row r="2342" spans="1:23" s="5" customFormat="1" x14ac:dyDescent="0.3">
      <c r="A2342" s="20">
        <v>2340</v>
      </c>
      <c r="C2342" s="11" t="s">
        <v>154</v>
      </c>
      <c r="E2342" s="10">
        <f t="shared" si="392"/>
        <v>27812001003.634823</v>
      </c>
      <c r="F2342" s="10">
        <v>5</v>
      </c>
      <c r="G2342" s="22">
        <f t="shared" si="389"/>
        <v>1.5423185513013662E+30</v>
      </c>
      <c r="H2342" s="22">
        <f t="shared" si="390"/>
        <v>32679410.188507579</v>
      </c>
      <c r="I2342" s="22">
        <f t="shared" si="391"/>
        <v>6.2029871632370709E+20</v>
      </c>
      <c r="J2342" s="10">
        <v>1</v>
      </c>
      <c r="K2342" s="10">
        <v>11</v>
      </c>
      <c r="L2342" s="10">
        <v>5</v>
      </c>
      <c r="M2342" s="10">
        <v>10000</v>
      </c>
      <c r="N2342" s="10">
        <v>10000</v>
      </c>
      <c r="O2342" s="10">
        <v>30</v>
      </c>
      <c r="P2342" s="10" t="b">
        <v>1</v>
      </c>
      <c r="Q2342" s="10">
        <v>0</v>
      </c>
      <c r="R2342" s="10" t="b">
        <v>0</v>
      </c>
      <c r="S2342" s="10">
        <v>101.000000000008</v>
      </c>
      <c r="T2342" s="10" t="s">
        <v>59</v>
      </c>
      <c r="U2342" s="22">
        <v>2437</v>
      </c>
      <c r="V2342" s="10">
        <v>4705</v>
      </c>
      <c r="W2342" s="22">
        <v>1.07</v>
      </c>
    </row>
    <row r="2343" spans="1:23" s="5" customFormat="1" x14ac:dyDescent="0.3">
      <c r="A2343" s="20">
        <v>2341</v>
      </c>
      <c r="C2343" s="11" t="s">
        <v>154</v>
      </c>
      <c r="E2343" s="10">
        <f t="shared" si="392"/>
        <v>27848861307.94627</v>
      </c>
      <c r="F2343" s="10">
        <v>5</v>
      </c>
      <c r="G2343" s="22">
        <f t="shared" si="389"/>
        <v>1.5482342358934417E+30</v>
      </c>
      <c r="H2343" s="22">
        <f t="shared" si="390"/>
        <v>32709189.623250496</v>
      </c>
      <c r="I2343" s="22">
        <f t="shared" si="391"/>
        <v>6.2191271451553825E+20</v>
      </c>
      <c r="J2343" s="10">
        <v>1</v>
      </c>
      <c r="K2343" s="10">
        <v>11</v>
      </c>
      <c r="L2343" s="10">
        <v>5</v>
      </c>
      <c r="M2343" s="10">
        <v>10000</v>
      </c>
      <c r="N2343" s="10">
        <v>10000</v>
      </c>
      <c r="O2343" s="10">
        <v>30</v>
      </c>
      <c r="P2343" s="10" t="b">
        <v>1</v>
      </c>
      <c r="Q2343" s="10">
        <v>0</v>
      </c>
      <c r="R2343" s="10" t="b">
        <v>0</v>
      </c>
      <c r="S2343" s="10">
        <v>101.000000000008</v>
      </c>
      <c r="T2343" s="10" t="s">
        <v>59</v>
      </c>
      <c r="U2343" s="22">
        <v>2438</v>
      </c>
      <c r="V2343" s="10">
        <v>4710</v>
      </c>
      <c r="W2343" s="22">
        <v>1.07</v>
      </c>
    </row>
    <row r="2344" spans="1:23" s="5" customFormat="1" x14ac:dyDescent="0.3">
      <c r="A2344" s="20">
        <v>2342</v>
      </c>
      <c r="C2344" s="11" t="s">
        <v>154</v>
      </c>
      <c r="E2344" s="10">
        <f t="shared" si="392"/>
        <v>27885754691.146526</v>
      </c>
      <c r="F2344" s="10">
        <v>5</v>
      </c>
      <c r="G2344" s="22">
        <f t="shared" si="389"/>
        <v>1.5541700695641011E+30</v>
      </c>
      <c r="H2344" s="22">
        <f t="shared" si="390"/>
        <v>32738983.514548704</v>
      </c>
      <c r="I2344" s="22">
        <f t="shared" si="391"/>
        <v>6.2353022028863727E+20</v>
      </c>
      <c r="J2344" s="10">
        <v>1</v>
      </c>
      <c r="K2344" s="10">
        <v>11</v>
      </c>
      <c r="L2344" s="10">
        <v>5</v>
      </c>
      <c r="M2344" s="10">
        <v>10000</v>
      </c>
      <c r="N2344" s="10">
        <v>10000</v>
      </c>
      <c r="O2344" s="10">
        <v>30</v>
      </c>
      <c r="P2344" s="10" t="b">
        <v>1</v>
      </c>
      <c r="Q2344" s="10">
        <v>0</v>
      </c>
      <c r="R2344" s="10" t="b">
        <v>0</v>
      </c>
      <c r="S2344" s="10">
        <v>101.000000000008</v>
      </c>
      <c r="T2344" s="10" t="s">
        <v>59</v>
      </c>
      <c r="U2344" s="22">
        <v>2439</v>
      </c>
      <c r="V2344" s="10">
        <v>4715</v>
      </c>
      <c r="W2344" s="22">
        <v>1.07</v>
      </c>
    </row>
    <row r="2345" spans="1:23" s="5" customFormat="1" x14ac:dyDescent="0.3">
      <c r="A2345" s="20">
        <v>2343</v>
      </c>
      <c r="C2345" s="11" t="s">
        <v>154</v>
      </c>
      <c r="E2345" s="10">
        <f t="shared" si="392"/>
        <v>27922681168.777859</v>
      </c>
      <c r="F2345" s="10">
        <v>5</v>
      </c>
      <c r="G2345" s="22">
        <f t="shared" si="389"/>
        <v>1.5601261122946352E+30</v>
      </c>
      <c r="H2345" s="22">
        <f t="shared" si="390"/>
        <v>32768791.863266271</v>
      </c>
      <c r="I2345" s="22">
        <f t="shared" si="391"/>
        <v>6.2515123976319651E+20</v>
      </c>
      <c r="J2345" s="10">
        <v>1</v>
      </c>
      <c r="K2345" s="10">
        <v>11</v>
      </c>
      <c r="L2345" s="10">
        <v>5</v>
      </c>
      <c r="M2345" s="10">
        <v>10000</v>
      </c>
      <c r="N2345" s="10">
        <v>10000</v>
      </c>
      <c r="O2345" s="10">
        <v>30</v>
      </c>
      <c r="P2345" s="10" t="b">
        <v>1</v>
      </c>
      <c r="Q2345" s="10">
        <v>0</v>
      </c>
      <c r="R2345" s="10" t="b">
        <v>0</v>
      </c>
      <c r="S2345" s="10">
        <v>101.000000000008</v>
      </c>
      <c r="T2345" s="10" t="s">
        <v>59</v>
      </c>
      <c r="U2345" s="22">
        <v>2440</v>
      </c>
      <c r="V2345" s="10">
        <v>4720</v>
      </c>
      <c r="W2345" s="22">
        <v>1.07</v>
      </c>
    </row>
    <row r="2346" spans="1:23" s="5" customFormat="1" x14ac:dyDescent="0.3">
      <c r="A2346" s="20">
        <v>2344</v>
      </c>
      <c r="C2346" s="11" t="s">
        <v>154</v>
      </c>
      <c r="E2346" s="10">
        <f t="shared" si="392"/>
        <v>27959640756.38319</v>
      </c>
      <c r="F2346" s="10">
        <v>5</v>
      </c>
      <c r="G2346" s="22">
        <f t="shared" si="389"/>
        <v>1.5661024242191663E+30</v>
      </c>
      <c r="H2346" s="22">
        <f t="shared" si="390"/>
        <v>32798614.670267653</v>
      </c>
      <c r="I2346" s="22">
        <f t="shared" si="391"/>
        <v>6.2677577906747474E+20</v>
      </c>
      <c r="J2346" s="10">
        <v>1</v>
      </c>
      <c r="K2346" s="10">
        <v>11</v>
      </c>
      <c r="L2346" s="10">
        <v>5</v>
      </c>
      <c r="M2346" s="10">
        <v>10000</v>
      </c>
      <c r="N2346" s="10">
        <v>10000</v>
      </c>
      <c r="O2346" s="10">
        <v>30</v>
      </c>
      <c r="P2346" s="10" t="b">
        <v>1</v>
      </c>
      <c r="Q2346" s="10">
        <v>0</v>
      </c>
      <c r="R2346" s="10" t="b">
        <v>0</v>
      </c>
      <c r="S2346" s="10">
        <v>101.000000000008</v>
      </c>
      <c r="T2346" s="10" t="s">
        <v>59</v>
      </c>
      <c r="U2346" s="22">
        <v>2441</v>
      </c>
      <c r="V2346" s="10">
        <v>4725</v>
      </c>
      <c r="W2346" s="22">
        <v>1.07</v>
      </c>
    </row>
    <row r="2347" spans="1:23" s="5" customFormat="1" x14ac:dyDescent="0.3">
      <c r="A2347" s="20">
        <v>2345</v>
      </c>
      <c r="C2347" s="11" t="s">
        <v>154</v>
      </c>
      <c r="E2347" s="10">
        <f t="shared" si="392"/>
        <v>27996633469.505878</v>
      </c>
      <c r="F2347" s="10">
        <v>5</v>
      </c>
      <c r="G2347" s="22">
        <f t="shared" si="389"/>
        <v>1.5720990656250119E+30</v>
      </c>
      <c r="H2347" s="22">
        <f t="shared" si="390"/>
        <v>32828451.936416287</v>
      </c>
      <c r="I2347" s="22">
        <f t="shared" si="391"/>
        <v>6.2840384433778577E+20</v>
      </c>
      <c r="J2347" s="10">
        <v>1</v>
      </c>
      <c r="K2347" s="10">
        <v>11</v>
      </c>
      <c r="L2347" s="10">
        <v>5</v>
      </c>
      <c r="M2347" s="10">
        <v>10000</v>
      </c>
      <c r="N2347" s="10">
        <v>10000</v>
      </c>
      <c r="O2347" s="10">
        <v>30</v>
      </c>
      <c r="P2347" s="10" t="b">
        <v>1</v>
      </c>
      <c r="Q2347" s="10">
        <v>0</v>
      </c>
      <c r="R2347" s="10" t="b">
        <v>0</v>
      </c>
      <c r="S2347" s="10">
        <v>101.000000000008</v>
      </c>
      <c r="T2347" s="10" t="s">
        <v>59</v>
      </c>
      <c r="U2347" s="22">
        <v>2442</v>
      </c>
      <c r="V2347" s="10">
        <v>4730</v>
      </c>
      <c r="W2347" s="22">
        <v>1.07</v>
      </c>
    </row>
    <row r="2348" spans="1:23" s="5" customFormat="1" x14ac:dyDescent="0.3">
      <c r="A2348" s="20">
        <v>2346</v>
      </c>
      <c r="C2348" s="11" t="s">
        <v>154</v>
      </c>
      <c r="E2348" s="10">
        <f t="shared" si="392"/>
        <v>28033659323.690098</v>
      </c>
      <c r="F2348" s="10">
        <v>5</v>
      </c>
      <c r="G2348" s="22">
        <f t="shared" si="389"/>
        <v>1.5781160969529145E+30</v>
      </c>
      <c r="H2348" s="22">
        <f t="shared" si="390"/>
        <v>32858303.662575718</v>
      </c>
      <c r="I2348" s="22">
        <f t="shared" si="391"/>
        <v>6.3003544171852687E+20</v>
      </c>
      <c r="J2348" s="10">
        <v>1</v>
      </c>
      <c r="K2348" s="10">
        <v>11</v>
      </c>
      <c r="L2348" s="10">
        <v>5</v>
      </c>
      <c r="M2348" s="10">
        <v>10000</v>
      </c>
      <c r="N2348" s="10">
        <v>10000</v>
      </c>
      <c r="O2348" s="10">
        <v>30</v>
      </c>
      <c r="P2348" s="10" t="b">
        <v>1</v>
      </c>
      <c r="Q2348" s="10">
        <v>0</v>
      </c>
      <c r="R2348" s="10" t="b">
        <v>0</v>
      </c>
      <c r="S2348" s="10">
        <v>101.000000000008</v>
      </c>
      <c r="T2348" s="10" t="s">
        <v>59</v>
      </c>
      <c r="U2348" s="22">
        <v>2443</v>
      </c>
      <c r="V2348" s="10">
        <v>4735</v>
      </c>
      <c r="W2348" s="22">
        <v>1.07</v>
      </c>
    </row>
    <row r="2349" spans="1:23" s="5" customFormat="1" x14ac:dyDescent="0.3">
      <c r="A2349" s="20">
        <v>2347</v>
      </c>
      <c r="C2349" s="11" t="s">
        <v>154</v>
      </c>
      <c r="E2349" s="10">
        <f t="shared" si="392"/>
        <v>28070718334.480881</v>
      </c>
      <c r="F2349" s="10">
        <v>5</v>
      </c>
      <c r="G2349" s="22">
        <f t="shared" si="389"/>
        <v>1.5841535787974737E+30</v>
      </c>
      <c r="H2349" s="22">
        <f t="shared" si="390"/>
        <v>32888169.849609248</v>
      </c>
      <c r="I2349" s="22">
        <f t="shared" si="391"/>
        <v>6.3167057736217054E+20</v>
      </c>
      <c r="J2349" s="10">
        <v>1</v>
      </c>
      <c r="K2349" s="10">
        <v>11</v>
      </c>
      <c r="L2349" s="10">
        <v>5</v>
      </c>
      <c r="M2349" s="10">
        <v>10000</v>
      </c>
      <c r="N2349" s="10">
        <v>10000</v>
      </c>
      <c r="O2349" s="10">
        <v>30</v>
      </c>
      <c r="P2349" s="10" t="b">
        <v>1</v>
      </c>
      <c r="Q2349" s="10">
        <v>0</v>
      </c>
      <c r="R2349" s="10" t="b">
        <v>0</v>
      </c>
      <c r="S2349" s="10">
        <v>101.000000000008</v>
      </c>
      <c r="T2349" s="10" t="s">
        <v>59</v>
      </c>
      <c r="U2349" s="22">
        <v>2444</v>
      </c>
      <c r="V2349" s="10">
        <v>4740</v>
      </c>
      <c r="W2349" s="22">
        <v>1.07</v>
      </c>
    </row>
    <row r="2350" spans="1:23" s="5" customFormat="1" x14ac:dyDescent="0.3">
      <c r="A2350" s="20">
        <v>2348</v>
      </c>
      <c r="C2350" s="11" t="s">
        <v>154</v>
      </c>
      <c r="E2350" s="10">
        <f t="shared" si="392"/>
        <v>28107810517.423515</v>
      </c>
      <c r="F2350" s="10">
        <v>5</v>
      </c>
      <c r="G2350" s="22">
        <f t="shared" si="389"/>
        <v>1.5902115719074005E+30</v>
      </c>
      <c r="H2350" s="22">
        <f t="shared" si="390"/>
        <v>32918050.49837942</v>
      </c>
      <c r="I2350" s="22">
        <f t="shared" si="391"/>
        <v>6.3330925742927066E+20</v>
      </c>
      <c r="J2350" s="10">
        <v>1</v>
      </c>
      <c r="K2350" s="10">
        <v>11</v>
      </c>
      <c r="L2350" s="10">
        <v>5</v>
      </c>
      <c r="M2350" s="10">
        <v>10000</v>
      </c>
      <c r="N2350" s="10">
        <v>10000</v>
      </c>
      <c r="O2350" s="10">
        <v>30</v>
      </c>
      <c r="P2350" s="10" t="b">
        <v>1</v>
      </c>
      <c r="Q2350" s="10">
        <v>0</v>
      </c>
      <c r="R2350" s="10" t="b">
        <v>0</v>
      </c>
      <c r="S2350" s="10">
        <v>101.000000000008</v>
      </c>
      <c r="T2350" s="10" t="s">
        <v>59</v>
      </c>
      <c r="U2350" s="22">
        <v>2445</v>
      </c>
      <c r="V2350" s="10">
        <v>4745</v>
      </c>
      <c r="W2350" s="22">
        <v>1.07</v>
      </c>
    </row>
    <row r="2351" spans="1:23" s="5" customFormat="1" x14ac:dyDescent="0.3">
      <c r="A2351" s="20">
        <v>2349</v>
      </c>
      <c r="C2351" s="11" t="s">
        <v>154</v>
      </c>
      <c r="E2351" s="10">
        <f t="shared" si="392"/>
        <v>28144935888.064209</v>
      </c>
      <c r="F2351" s="10">
        <v>5</v>
      </c>
      <c r="G2351" s="22">
        <f t="shared" si="389"/>
        <v>1.5962901371858828E+30</v>
      </c>
      <c r="H2351" s="22">
        <f t="shared" si="390"/>
        <v>32947945.609748948</v>
      </c>
      <c r="I2351" s="22">
        <f t="shared" si="391"/>
        <v>6.3495148808849601E+20</v>
      </c>
      <c r="J2351" s="10">
        <v>1</v>
      </c>
      <c r="K2351" s="10">
        <v>11</v>
      </c>
      <c r="L2351" s="10">
        <v>5</v>
      </c>
      <c r="M2351" s="10">
        <v>10000</v>
      </c>
      <c r="N2351" s="10">
        <v>10000</v>
      </c>
      <c r="O2351" s="10">
        <v>30</v>
      </c>
      <c r="P2351" s="10" t="b">
        <v>1</v>
      </c>
      <c r="Q2351" s="10">
        <v>0</v>
      </c>
      <c r="R2351" s="10" t="b">
        <v>0</v>
      </c>
      <c r="S2351" s="10">
        <v>101.000000000008</v>
      </c>
      <c r="T2351" s="10" t="s">
        <v>59</v>
      </c>
      <c r="U2351" s="22">
        <v>2446</v>
      </c>
      <c r="V2351" s="10">
        <v>4750</v>
      </c>
      <c r="W2351" s="22">
        <v>1.07</v>
      </c>
    </row>
    <row r="2352" spans="1:23" s="5" customFormat="1" x14ac:dyDescent="0.3">
      <c r="A2352" s="20">
        <v>2350</v>
      </c>
      <c r="C2352" s="11" t="s">
        <v>154</v>
      </c>
      <c r="E2352" s="10">
        <f t="shared" si="392"/>
        <v>28182094461.949844</v>
      </c>
      <c r="F2352" s="10">
        <v>5</v>
      </c>
      <c r="G2352" s="22">
        <f t="shared" si="389"/>
        <v>1.6023893356909078E+30</v>
      </c>
      <c r="H2352" s="22">
        <f t="shared" si="390"/>
        <v>32977855.184579868</v>
      </c>
      <c r="I2352" s="22">
        <f t="shared" si="391"/>
        <v>6.3659727551659888E+20</v>
      </c>
      <c r="J2352" s="10">
        <v>1</v>
      </c>
      <c r="K2352" s="10">
        <v>11</v>
      </c>
      <c r="L2352" s="10">
        <v>5</v>
      </c>
      <c r="M2352" s="10">
        <v>10000</v>
      </c>
      <c r="N2352" s="10">
        <v>10000</v>
      </c>
      <c r="O2352" s="10">
        <v>30</v>
      </c>
      <c r="P2352" s="10" t="b">
        <v>1</v>
      </c>
      <c r="Q2352" s="10">
        <v>0</v>
      </c>
      <c r="R2352" s="10" t="b">
        <v>0</v>
      </c>
      <c r="S2352" s="10">
        <v>101.000000000008</v>
      </c>
      <c r="T2352" s="10" t="s">
        <v>59</v>
      </c>
      <c r="U2352" s="22">
        <v>2447</v>
      </c>
      <c r="V2352" s="10">
        <v>4755</v>
      </c>
      <c r="W2352" s="22">
        <v>1.07</v>
      </c>
    </row>
    <row r="2353" spans="1:23" s="15" customFormat="1" x14ac:dyDescent="0.3">
      <c r="A2353" s="19">
        <v>2351</v>
      </c>
      <c r="C2353" s="17" t="s">
        <v>154</v>
      </c>
      <c r="E2353" s="16">
        <f t="shared" si="392"/>
        <v>28219286254.62767</v>
      </c>
      <c r="F2353" s="16">
        <v>5</v>
      </c>
      <c r="G2353" s="22">
        <f>A2353^8.97+A2353^4+100*A2353+100</f>
        <v>1.7383454422551197E+30</v>
      </c>
      <c r="H2353" s="18">
        <f t="shared" si="390"/>
        <v>33007779.22373398</v>
      </c>
      <c r="I2353" s="18">
        <f t="shared" si="391"/>
        <v>6.3824662589844462E+20</v>
      </c>
      <c r="J2353" s="16">
        <v>1</v>
      </c>
      <c r="K2353" s="16">
        <v>11</v>
      </c>
      <c r="L2353" s="16">
        <v>5</v>
      </c>
      <c r="M2353" s="16">
        <v>10000</v>
      </c>
      <c r="N2353" s="16">
        <v>10000</v>
      </c>
      <c r="O2353" s="16">
        <v>30</v>
      </c>
      <c r="P2353" s="16" t="b">
        <v>1</v>
      </c>
      <c r="Q2353" s="16">
        <v>0</v>
      </c>
      <c r="R2353" s="16" t="b">
        <v>0</v>
      </c>
      <c r="S2353" s="16">
        <v>101.000000000008</v>
      </c>
      <c r="T2353" s="16" t="s">
        <v>59</v>
      </c>
      <c r="U2353" s="18">
        <v>2448</v>
      </c>
      <c r="V2353" s="10">
        <v>4760</v>
      </c>
      <c r="W2353" s="18">
        <v>1.07</v>
      </c>
    </row>
    <row r="2354" spans="1:23" s="15" customFormat="1" x14ac:dyDescent="0.3">
      <c r="A2354" s="19">
        <v>2352</v>
      </c>
      <c r="C2354" s="17" t="s">
        <v>154</v>
      </c>
      <c r="E2354" s="16">
        <f t="shared" si="392"/>
        <v>28256511281.646252</v>
      </c>
      <c r="F2354" s="16">
        <v>5</v>
      </c>
      <c r="G2354" s="22">
        <f t="shared" ref="G2354:G2402" si="393">A2354^8.97+A2354^4+100*A2354+100</f>
        <v>1.7449891747870737E+30</v>
      </c>
      <c r="H2354" s="18">
        <f t="shared" si="390"/>
        <v>33037717.728073068</v>
      </c>
      <c r="I2354" s="18">
        <f t="shared" si="391"/>
        <v>6.3989954542703031E+20</v>
      </c>
      <c r="J2354" s="16">
        <v>1</v>
      </c>
      <c r="K2354" s="16">
        <v>11</v>
      </c>
      <c r="L2354" s="16">
        <v>5</v>
      </c>
      <c r="M2354" s="16">
        <v>10000</v>
      </c>
      <c r="N2354" s="16">
        <v>10000</v>
      </c>
      <c r="O2354" s="16">
        <v>30</v>
      </c>
      <c r="P2354" s="16" t="b">
        <v>1</v>
      </c>
      <c r="Q2354" s="16">
        <v>0</v>
      </c>
      <c r="R2354" s="16" t="b">
        <v>0</v>
      </c>
      <c r="S2354" s="16">
        <v>101.000000000008</v>
      </c>
      <c r="T2354" s="16" t="s">
        <v>59</v>
      </c>
      <c r="U2354" s="18">
        <v>2449</v>
      </c>
      <c r="V2354" s="10">
        <v>4765</v>
      </c>
      <c r="W2354" s="18">
        <v>1.07</v>
      </c>
    </row>
    <row r="2355" spans="1:23" s="15" customFormat="1" x14ac:dyDescent="0.3">
      <c r="A2355" s="19">
        <v>2353</v>
      </c>
      <c r="C2355" s="17" t="s">
        <v>154</v>
      </c>
      <c r="E2355" s="16">
        <f t="shared" si="392"/>
        <v>28293769558.553963</v>
      </c>
      <c r="F2355" s="16">
        <v>5</v>
      </c>
      <c r="G2355" s="22">
        <f t="shared" si="393"/>
        <v>1.7516554584921662E+30</v>
      </c>
      <c r="H2355" s="18">
        <f t="shared" si="390"/>
        <v>33067670.698458161</v>
      </c>
      <c r="I2355" s="18">
        <f t="shared" si="391"/>
        <v>6.4155604030345511E+20</v>
      </c>
      <c r="J2355" s="16">
        <v>1</v>
      </c>
      <c r="K2355" s="16">
        <v>11</v>
      </c>
      <c r="L2355" s="16">
        <v>5</v>
      </c>
      <c r="M2355" s="16">
        <v>10000</v>
      </c>
      <c r="N2355" s="16">
        <v>10000</v>
      </c>
      <c r="O2355" s="16">
        <v>30</v>
      </c>
      <c r="P2355" s="16" t="b">
        <v>1</v>
      </c>
      <c r="Q2355" s="16">
        <v>0</v>
      </c>
      <c r="R2355" s="16" t="b">
        <v>0</v>
      </c>
      <c r="S2355" s="16">
        <v>101.000000000008</v>
      </c>
      <c r="T2355" s="16" t="s">
        <v>59</v>
      </c>
      <c r="U2355" s="18">
        <v>2450</v>
      </c>
      <c r="V2355" s="10">
        <v>4770</v>
      </c>
      <c r="W2355" s="18">
        <v>1.07</v>
      </c>
    </row>
    <row r="2356" spans="1:23" s="15" customFormat="1" x14ac:dyDescent="0.3">
      <c r="A2356" s="19">
        <v>2354</v>
      </c>
      <c r="C2356" s="17" t="s">
        <v>154</v>
      </c>
      <c r="E2356" s="16">
        <f t="shared" si="392"/>
        <v>28331061100.900433</v>
      </c>
      <c r="F2356" s="16">
        <v>5</v>
      </c>
      <c r="G2356" s="22">
        <f t="shared" si="393"/>
        <v>1.7583443602841874E+30</v>
      </c>
      <c r="H2356" s="18">
        <f t="shared" si="390"/>
        <v>33097638.135750338</v>
      </c>
      <c r="I2356" s="18">
        <f t="shared" si="391"/>
        <v>6.4321611673696194E+20</v>
      </c>
      <c r="J2356" s="16">
        <v>1</v>
      </c>
      <c r="K2356" s="16">
        <v>11</v>
      </c>
      <c r="L2356" s="16">
        <v>5</v>
      </c>
      <c r="M2356" s="16">
        <v>10000</v>
      </c>
      <c r="N2356" s="16">
        <v>10000</v>
      </c>
      <c r="O2356" s="16">
        <v>30</v>
      </c>
      <c r="P2356" s="16" t="b">
        <v>1</v>
      </c>
      <c r="Q2356" s="16">
        <v>0</v>
      </c>
      <c r="R2356" s="16" t="b">
        <v>0</v>
      </c>
      <c r="S2356" s="16">
        <v>101.000000000008</v>
      </c>
      <c r="T2356" s="16" t="s">
        <v>59</v>
      </c>
      <c r="U2356" s="18">
        <v>2451</v>
      </c>
      <c r="V2356" s="10">
        <v>4775</v>
      </c>
      <c r="W2356" s="18">
        <v>1.07</v>
      </c>
    </row>
    <row r="2357" spans="1:23" s="15" customFormat="1" x14ac:dyDescent="0.3">
      <c r="A2357" s="19">
        <v>2355</v>
      </c>
      <c r="C2357" s="17" t="s">
        <v>154</v>
      </c>
      <c r="E2357" s="16">
        <f t="shared" si="392"/>
        <v>28368385924.235947</v>
      </c>
      <c r="F2357" s="16">
        <v>5</v>
      </c>
      <c r="G2357" s="22">
        <f t="shared" si="393"/>
        <v>1.7650559472469296E+30</v>
      </c>
      <c r="H2357" s="18">
        <f t="shared" si="390"/>
        <v>33127620.040810008</v>
      </c>
      <c r="I2357" s="18">
        <f t="shared" si="391"/>
        <v>6.4487978094493014E+20</v>
      </c>
      <c r="J2357" s="16">
        <v>1</v>
      </c>
      <c r="K2357" s="16">
        <v>11</v>
      </c>
      <c r="L2357" s="16">
        <v>5</v>
      </c>
      <c r="M2357" s="16">
        <v>10000</v>
      </c>
      <c r="N2357" s="16">
        <v>10000</v>
      </c>
      <c r="O2357" s="16">
        <v>30</v>
      </c>
      <c r="P2357" s="16" t="b">
        <v>1</v>
      </c>
      <c r="Q2357" s="16">
        <v>0</v>
      </c>
      <c r="R2357" s="16" t="b">
        <v>0</v>
      </c>
      <c r="S2357" s="16">
        <v>101.000000000008</v>
      </c>
      <c r="T2357" s="16" t="s">
        <v>59</v>
      </c>
      <c r="U2357" s="18">
        <v>2452</v>
      </c>
      <c r="V2357" s="10">
        <v>4780</v>
      </c>
      <c r="W2357" s="18">
        <v>1.07</v>
      </c>
    </row>
    <row r="2358" spans="1:23" s="15" customFormat="1" x14ac:dyDescent="0.3">
      <c r="A2358" s="19">
        <v>2356</v>
      </c>
      <c r="C2358" s="17" t="s">
        <v>154</v>
      </c>
      <c r="E2358" s="16">
        <f t="shared" si="392"/>
        <v>28405744044.110985</v>
      </c>
      <c r="F2358" s="16">
        <v>5</v>
      </c>
      <c r="G2358" s="22">
        <f t="shared" si="393"/>
        <v>1.7717902866345415E+30</v>
      </c>
      <c r="H2358" s="18">
        <f t="shared" si="390"/>
        <v>33157616.414497569</v>
      </c>
      <c r="I2358" s="18">
        <f t="shared" si="391"/>
        <v>6.4654703915288533E+20</v>
      </c>
      <c r="J2358" s="16">
        <v>1</v>
      </c>
      <c r="K2358" s="16">
        <v>11</v>
      </c>
      <c r="L2358" s="16">
        <v>5</v>
      </c>
      <c r="M2358" s="16">
        <v>10000</v>
      </c>
      <c r="N2358" s="16">
        <v>10000</v>
      </c>
      <c r="O2358" s="16">
        <v>30</v>
      </c>
      <c r="P2358" s="16" t="b">
        <v>1</v>
      </c>
      <c r="Q2358" s="16">
        <v>0</v>
      </c>
      <c r="R2358" s="16" t="b">
        <v>0</v>
      </c>
      <c r="S2358" s="16">
        <v>101.000000000008</v>
      </c>
      <c r="T2358" s="16" t="s">
        <v>59</v>
      </c>
      <c r="U2358" s="18">
        <v>2453</v>
      </c>
      <c r="V2358" s="10">
        <v>4785</v>
      </c>
      <c r="W2358" s="18">
        <v>1.07</v>
      </c>
    </row>
    <row r="2359" spans="1:23" s="15" customFormat="1" x14ac:dyDescent="0.3">
      <c r="A2359" s="19">
        <v>2357</v>
      </c>
      <c r="C2359" s="17" t="s">
        <v>154</v>
      </c>
      <c r="E2359" s="16">
        <f t="shared" si="392"/>
        <v>28443135476.077213</v>
      </c>
      <c r="F2359" s="16">
        <v>5</v>
      </c>
      <c r="G2359" s="22">
        <f t="shared" si="393"/>
        <v>1.778547445871857E+30</v>
      </c>
      <c r="H2359" s="18">
        <f t="shared" si="390"/>
        <v>33187627.257673055</v>
      </c>
      <c r="I2359" s="18">
        <f t="shared" si="391"/>
        <v>6.4821789759450133E+20</v>
      </c>
      <c r="J2359" s="16">
        <v>1</v>
      </c>
      <c r="K2359" s="16">
        <v>11</v>
      </c>
      <c r="L2359" s="16">
        <v>5</v>
      </c>
      <c r="M2359" s="16">
        <v>10000</v>
      </c>
      <c r="N2359" s="16">
        <v>10000</v>
      </c>
      <c r="O2359" s="16">
        <v>30</v>
      </c>
      <c r="P2359" s="16" t="b">
        <v>1</v>
      </c>
      <c r="Q2359" s="16">
        <v>0</v>
      </c>
      <c r="R2359" s="16" t="b">
        <v>0</v>
      </c>
      <c r="S2359" s="16">
        <v>101.000000000008</v>
      </c>
      <c r="T2359" s="16" t="s">
        <v>59</v>
      </c>
      <c r="U2359" s="18">
        <v>2454</v>
      </c>
      <c r="V2359" s="10">
        <v>4790</v>
      </c>
      <c r="W2359" s="18">
        <v>1.07</v>
      </c>
    </row>
    <row r="2360" spans="1:23" s="15" customFormat="1" x14ac:dyDescent="0.3">
      <c r="A2360" s="19">
        <v>2358</v>
      </c>
      <c r="C2360" s="17" t="s">
        <v>154</v>
      </c>
      <c r="E2360" s="16">
        <f t="shared" si="392"/>
        <v>28480560235.686543</v>
      </c>
      <c r="F2360" s="16">
        <v>5</v>
      </c>
      <c r="G2360" s="22">
        <f t="shared" si="393"/>
        <v>1.7853274925548018E+30</v>
      </c>
      <c r="H2360" s="18">
        <f t="shared" si="390"/>
        <v>33217652.571195986</v>
      </c>
      <c r="I2360" s="18">
        <f t="shared" si="391"/>
        <v>6.4989236251161054E+20</v>
      </c>
      <c r="J2360" s="16">
        <v>1</v>
      </c>
      <c r="K2360" s="16">
        <v>11</v>
      </c>
      <c r="L2360" s="16">
        <v>5</v>
      </c>
      <c r="M2360" s="16">
        <v>10000</v>
      </c>
      <c r="N2360" s="16">
        <v>10000</v>
      </c>
      <c r="O2360" s="16">
        <v>30</v>
      </c>
      <c r="P2360" s="16" t="b">
        <v>1</v>
      </c>
      <c r="Q2360" s="16">
        <v>0</v>
      </c>
      <c r="R2360" s="16" t="b">
        <v>0</v>
      </c>
      <c r="S2360" s="16">
        <v>101.000000000008</v>
      </c>
      <c r="T2360" s="16" t="s">
        <v>59</v>
      </c>
      <c r="U2360" s="18">
        <v>2455</v>
      </c>
      <c r="V2360" s="10">
        <v>4795</v>
      </c>
      <c r="W2360" s="18">
        <v>1.07</v>
      </c>
    </row>
    <row r="2361" spans="1:23" s="15" customFormat="1" x14ac:dyDescent="0.3">
      <c r="A2361" s="19">
        <v>2359</v>
      </c>
      <c r="C2361" s="17" t="s">
        <v>154</v>
      </c>
      <c r="E2361" s="16">
        <f t="shared" si="392"/>
        <v>28518018338.49192</v>
      </c>
      <c r="F2361" s="16">
        <v>5</v>
      </c>
      <c r="G2361" s="22">
        <f t="shared" si="393"/>
        <v>1.7921304944507489E+30</v>
      </c>
      <c r="H2361" s="18">
        <f t="shared" si="390"/>
        <v>33247692.355925817</v>
      </c>
      <c r="I2361" s="18">
        <f t="shared" si="391"/>
        <v>6.5157044015422806E+20</v>
      </c>
      <c r="J2361" s="16">
        <v>1</v>
      </c>
      <c r="K2361" s="16">
        <v>11</v>
      </c>
      <c r="L2361" s="16">
        <v>5</v>
      </c>
      <c r="M2361" s="16">
        <v>10000</v>
      </c>
      <c r="N2361" s="16">
        <v>10000</v>
      </c>
      <c r="O2361" s="16">
        <v>30</v>
      </c>
      <c r="P2361" s="16" t="b">
        <v>1</v>
      </c>
      <c r="Q2361" s="16">
        <v>0</v>
      </c>
      <c r="R2361" s="16" t="b">
        <v>0</v>
      </c>
      <c r="S2361" s="16">
        <v>101.000000000008</v>
      </c>
      <c r="T2361" s="16" t="s">
        <v>59</v>
      </c>
      <c r="U2361" s="18">
        <v>2456</v>
      </c>
      <c r="V2361" s="10">
        <v>4800</v>
      </c>
      <c r="W2361" s="18">
        <v>1.07</v>
      </c>
    </row>
    <row r="2362" spans="1:23" s="15" customFormat="1" x14ac:dyDescent="0.3">
      <c r="A2362" s="19">
        <v>2360</v>
      </c>
      <c r="C2362" s="17" t="s">
        <v>154</v>
      </c>
      <c r="E2362" s="16">
        <f t="shared" si="392"/>
        <v>28555509800.04657</v>
      </c>
      <c r="F2362" s="16">
        <v>5</v>
      </c>
      <c r="G2362" s="22">
        <f t="shared" si="393"/>
        <v>1.7989565194987992E+30</v>
      </c>
      <c r="H2362" s="18">
        <f t="shared" si="390"/>
        <v>33277746.612721555</v>
      </c>
      <c r="I2362" s="18">
        <f t="shared" si="391"/>
        <v>6.5325213678052534E+20</v>
      </c>
      <c r="J2362" s="16">
        <v>1</v>
      </c>
      <c r="K2362" s="16">
        <v>11</v>
      </c>
      <c r="L2362" s="16">
        <v>5</v>
      </c>
      <c r="M2362" s="16">
        <v>10000</v>
      </c>
      <c r="N2362" s="16">
        <v>10000</v>
      </c>
      <c r="O2362" s="16">
        <v>30</v>
      </c>
      <c r="P2362" s="16" t="b">
        <v>1</v>
      </c>
      <c r="Q2362" s="16">
        <v>0</v>
      </c>
      <c r="R2362" s="16" t="b">
        <v>0</v>
      </c>
      <c r="S2362" s="16">
        <v>101.000000000008</v>
      </c>
      <c r="T2362" s="16" t="s">
        <v>59</v>
      </c>
      <c r="U2362" s="18">
        <v>2457</v>
      </c>
      <c r="V2362" s="10">
        <v>4805</v>
      </c>
      <c r="W2362" s="18">
        <v>1.07</v>
      </c>
    </row>
    <row r="2363" spans="1:23" s="15" customFormat="1" x14ac:dyDescent="0.3">
      <c r="A2363" s="19">
        <v>2361</v>
      </c>
      <c r="C2363" s="17" t="s">
        <v>154</v>
      </c>
      <c r="E2363" s="16">
        <f t="shared" si="392"/>
        <v>28593034635.904797</v>
      </c>
      <c r="F2363" s="16">
        <v>5</v>
      </c>
      <c r="G2363" s="22">
        <f t="shared" si="393"/>
        <v>1.8058056358102652E+30</v>
      </c>
      <c r="H2363" s="18">
        <f t="shared" si="390"/>
        <v>33307815.342441861</v>
      </c>
      <c r="I2363" s="18">
        <f t="shared" si="391"/>
        <v>6.5493745865686437E+20</v>
      </c>
      <c r="J2363" s="16">
        <v>1</v>
      </c>
      <c r="K2363" s="16">
        <v>11</v>
      </c>
      <c r="L2363" s="16">
        <v>5</v>
      </c>
      <c r="M2363" s="16">
        <v>10000</v>
      </c>
      <c r="N2363" s="16">
        <v>10000</v>
      </c>
      <c r="O2363" s="16">
        <v>30</v>
      </c>
      <c r="P2363" s="16" t="b">
        <v>1</v>
      </c>
      <c r="Q2363" s="16">
        <v>0</v>
      </c>
      <c r="R2363" s="16" t="b">
        <v>0</v>
      </c>
      <c r="S2363" s="16">
        <v>101.000000000008</v>
      </c>
      <c r="T2363" s="16" t="s">
        <v>59</v>
      </c>
      <c r="U2363" s="18">
        <v>2458</v>
      </c>
      <c r="V2363" s="10">
        <v>4810</v>
      </c>
      <c r="W2363" s="18">
        <v>1.07</v>
      </c>
    </row>
    <row r="2364" spans="1:23" s="15" customFormat="1" x14ac:dyDescent="0.3">
      <c r="A2364" s="19">
        <v>2362</v>
      </c>
      <c r="C2364" s="17" t="s">
        <v>154</v>
      </c>
      <c r="E2364" s="16">
        <f t="shared" si="392"/>
        <v>28630592861.62112</v>
      </c>
      <c r="F2364" s="16">
        <v>5</v>
      </c>
      <c r="G2364" s="22">
        <f t="shared" si="393"/>
        <v>1.8126779116689531E+30</v>
      </c>
      <c r="H2364" s="18">
        <f t="shared" si="390"/>
        <v>33337898.545945149</v>
      </c>
      <c r="I2364" s="18">
        <f t="shared" si="391"/>
        <v>6.5662641205778855E+20</v>
      </c>
      <c r="J2364" s="16">
        <v>1</v>
      </c>
      <c r="K2364" s="16">
        <v>11</v>
      </c>
      <c r="L2364" s="16">
        <v>5</v>
      </c>
      <c r="M2364" s="16">
        <v>10000</v>
      </c>
      <c r="N2364" s="16">
        <v>10000</v>
      </c>
      <c r="O2364" s="16">
        <v>30</v>
      </c>
      <c r="P2364" s="16" t="b">
        <v>1</v>
      </c>
      <c r="Q2364" s="16">
        <v>0</v>
      </c>
      <c r="R2364" s="16" t="b">
        <v>0</v>
      </c>
      <c r="S2364" s="16">
        <v>101.000000000008</v>
      </c>
      <c r="T2364" s="16" t="s">
        <v>59</v>
      </c>
      <c r="U2364" s="18">
        <v>2459</v>
      </c>
      <c r="V2364" s="10">
        <v>4815</v>
      </c>
      <c r="W2364" s="18">
        <v>1.07</v>
      </c>
    </row>
    <row r="2365" spans="1:23" s="15" customFormat="1" x14ac:dyDescent="0.3">
      <c r="A2365" s="19">
        <v>2363</v>
      </c>
      <c r="C2365" s="17" t="s">
        <v>154</v>
      </c>
      <c r="E2365" s="16">
        <f t="shared" si="392"/>
        <v>28668184492.751087</v>
      </c>
      <c r="F2365" s="16">
        <v>5</v>
      </c>
      <c r="G2365" s="22">
        <f t="shared" si="393"/>
        <v>1.8195734155315718E+30</v>
      </c>
      <c r="H2365" s="18">
        <f t="shared" si="390"/>
        <v>33367996.224089667</v>
      </c>
      <c r="I2365" s="18">
        <f t="shared" si="391"/>
        <v>6.5831900326604846E+20</v>
      </c>
      <c r="J2365" s="16">
        <v>1</v>
      </c>
      <c r="K2365" s="16">
        <v>11</v>
      </c>
      <c r="L2365" s="16">
        <v>5</v>
      </c>
      <c r="M2365" s="16">
        <v>10000</v>
      </c>
      <c r="N2365" s="16">
        <v>10000</v>
      </c>
      <c r="O2365" s="16">
        <v>30</v>
      </c>
      <c r="P2365" s="16" t="b">
        <v>1</v>
      </c>
      <c r="Q2365" s="16">
        <v>0</v>
      </c>
      <c r="R2365" s="16" t="b">
        <v>0</v>
      </c>
      <c r="S2365" s="16">
        <v>101.000000000008</v>
      </c>
      <c r="T2365" s="16" t="s">
        <v>59</v>
      </c>
      <c r="U2365" s="18">
        <v>2460</v>
      </c>
      <c r="V2365" s="10">
        <v>4820</v>
      </c>
      <c r="W2365" s="18">
        <v>1.07</v>
      </c>
    </row>
    <row r="2366" spans="1:23" s="15" customFormat="1" x14ac:dyDescent="0.3">
      <c r="A2366" s="19">
        <v>2364</v>
      </c>
      <c r="C2366" s="17" t="s">
        <v>154</v>
      </c>
      <c r="E2366" s="16">
        <f t="shared" si="392"/>
        <v>28705809544.850708</v>
      </c>
      <c r="F2366" s="16">
        <v>5</v>
      </c>
      <c r="G2366" s="22">
        <f t="shared" si="393"/>
        <v>1.8264922160280152E+30</v>
      </c>
      <c r="H2366" s="18">
        <f t="shared" si="390"/>
        <v>33398108.377733015</v>
      </c>
      <c r="I2366" s="18">
        <f t="shared" si="391"/>
        <v>6.6001523857258853E+20</v>
      </c>
      <c r="J2366" s="16">
        <v>1</v>
      </c>
      <c r="K2366" s="16">
        <v>11</v>
      </c>
      <c r="L2366" s="16">
        <v>5</v>
      </c>
      <c r="M2366" s="16">
        <v>10000</v>
      </c>
      <c r="N2366" s="16">
        <v>10000</v>
      </c>
      <c r="O2366" s="16">
        <v>30</v>
      </c>
      <c r="P2366" s="16" t="b">
        <v>1</v>
      </c>
      <c r="Q2366" s="16">
        <v>0</v>
      </c>
      <c r="R2366" s="16" t="b">
        <v>0</v>
      </c>
      <c r="S2366" s="16">
        <v>101.000000000008</v>
      </c>
      <c r="T2366" s="16" t="s">
        <v>59</v>
      </c>
      <c r="U2366" s="18">
        <v>2461</v>
      </c>
      <c r="V2366" s="10">
        <v>4825</v>
      </c>
      <c r="W2366" s="18">
        <v>1.07</v>
      </c>
    </row>
    <row r="2367" spans="1:23" s="15" customFormat="1" x14ac:dyDescent="0.3">
      <c r="A2367" s="19">
        <v>2365</v>
      </c>
      <c r="C2367" s="17" t="s">
        <v>154</v>
      </c>
      <c r="E2367" s="16">
        <f t="shared" si="392"/>
        <v>28743468033.476646</v>
      </c>
      <c r="F2367" s="16">
        <v>5</v>
      </c>
      <c r="G2367" s="22">
        <f t="shared" si="393"/>
        <v>1.8334343819618751E+30</v>
      </c>
      <c r="H2367" s="18">
        <f t="shared" si="390"/>
        <v>33428235.007732708</v>
      </c>
      <c r="I2367" s="18">
        <f t="shared" si="391"/>
        <v>6.6171512427657141E+20</v>
      </c>
      <c r="J2367" s="16">
        <v>1</v>
      </c>
      <c r="K2367" s="16">
        <v>11</v>
      </c>
      <c r="L2367" s="16">
        <v>5</v>
      </c>
      <c r="M2367" s="16">
        <v>10000</v>
      </c>
      <c r="N2367" s="16">
        <v>10000</v>
      </c>
      <c r="O2367" s="16">
        <v>30</v>
      </c>
      <c r="P2367" s="16" t="b">
        <v>1</v>
      </c>
      <c r="Q2367" s="16">
        <v>0</v>
      </c>
      <c r="R2367" s="16" t="b">
        <v>0</v>
      </c>
      <c r="S2367" s="16">
        <v>101.000000000008</v>
      </c>
      <c r="T2367" s="16" t="s">
        <v>59</v>
      </c>
      <c r="U2367" s="18">
        <v>2462</v>
      </c>
      <c r="V2367" s="10">
        <v>4830</v>
      </c>
      <c r="W2367" s="18">
        <v>1.07</v>
      </c>
    </row>
    <row r="2368" spans="1:23" s="15" customFormat="1" x14ac:dyDescent="0.3">
      <c r="A2368" s="19">
        <v>2366</v>
      </c>
      <c r="C2368" s="17" t="s">
        <v>154</v>
      </c>
      <c r="E2368" s="16">
        <f t="shared" si="392"/>
        <v>28781159974.186291</v>
      </c>
      <c r="F2368" s="16">
        <v>5</v>
      </c>
      <c r="G2368" s="22">
        <f t="shared" si="393"/>
        <v>1.8403999823106221E+30</v>
      </c>
      <c r="H2368" s="18">
        <f t="shared" si="390"/>
        <v>33458376.114946026</v>
      </c>
      <c r="I2368" s="18">
        <f t="shared" si="391"/>
        <v>6.634186666853706E+20</v>
      </c>
      <c r="J2368" s="16">
        <v>1</v>
      </c>
      <c r="K2368" s="16">
        <v>11</v>
      </c>
      <c r="L2368" s="16">
        <v>5</v>
      </c>
      <c r="M2368" s="16">
        <v>10000</v>
      </c>
      <c r="N2368" s="16">
        <v>10000</v>
      </c>
      <c r="O2368" s="16">
        <v>30</v>
      </c>
      <c r="P2368" s="16" t="b">
        <v>1</v>
      </c>
      <c r="Q2368" s="16">
        <v>0</v>
      </c>
      <c r="R2368" s="16" t="b">
        <v>0</v>
      </c>
      <c r="S2368" s="16">
        <v>101.000000000008</v>
      </c>
      <c r="T2368" s="16" t="s">
        <v>59</v>
      </c>
      <c r="U2368" s="18">
        <v>2463</v>
      </c>
      <c r="V2368" s="10">
        <v>4835</v>
      </c>
      <c r="W2368" s="18">
        <v>1.07</v>
      </c>
    </row>
    <row r="2369" spans="1:23" s="15" customFormat="1" x14ac:dyDescent="0.3">
      <c r="A2369" s="19">
        <v>2367</v>
      </c>
      <c r="C2369" s="17" t="s">
        <v>154</v>
      </c>
      <c r="E2369" s="16">
        <f t="shared" si="392"/>
        <v>28818885382.537613</v>
      </c>
      <c r="F2369" s="16">
        <v>5</v>
      </c>
      <c r="G2369" s="22">
        <f t="shared" si="393"/>
        <v>1.8473890862261463E+30</v>
      </c>
      <c r="H2369" s="18">
        <f t="shared" si="390"/>
        <v>33488531.70022966</v>
      </c>
      <c r="I2369" s="18">
        <f t="shared" si="391"/>
        <v>6.6512587211458019E+20</v>
      </c>
      <c r="J2369" s="16">
        <v>1</v>
      </c>
      <c r="K2369" s="16">
        <v>11</v>
      </c>
      <c r="L2369" s="16">
        <v>5</v>
      </c>
      <c r="M2369" s="16">
        <v>10000</v>
      </c>
      <c r="N2369" s="16">
        <v>10000</v>
      </c>
      <c r="O2369" s="16">
        <v>30</v>
      </c>
      <c r="P2369" s="16" t="b">
        <v>1</v>
      </c>
      <c r="Q2369" s="16">
        <v>0</v>
      </c>
      <c r="R2369" s="16" t="b">
        <v>0</v>
      </c>
      <c r="S2369" s="16">
        <v>101.000000000008</v>
      </c>
      <c r="T2369" s="16" t="s">
        <v>59</v>
      </c>
      <c r="U2369" s="18">
        <v>2464</v>
      </c>
      <c r="V2369" s="10">
        <v>4840</v>
      </c>
      <c r="W2369" s="18">
        <v>1.07</v>
      </c>
    </row>
    <row r="2370" spans="1:23" s="15" customFormat="1" x14ac:dyDescent="0.3">
      <c r="A2370" s="19">
        <v>2368</v>
      </c>
      <c r="C2370" s="17" t="s">
        <v>154</v>
      </c>
      <c r="E2370" s="16">
        <f t="shared" si="392"/>
        <v>28856644274.089352</v>
      </c>
      <c r="F2370" s="16">
        <v>5</v>
      </c>
      <c r="G2370" s="22">
        <f t="shared" si="393"/>
        <v>1.8544017630349903E+30</v>
      </c>
      <c r="H2370" s="18">
        <f t="shared" si="390"/>
        <v>33518701.76444013</v>
      </c>
      <c r="I2370" s="18">
        <f t="shared" si="391"/>
        <v>6.6683674688804513E+20</v>
      </c>
      <c r="J2370" s="16">
        <v>1</v>
      </c>
      <c r="K2370" s="16">
        <v>11</v>
      </c>
      <c r="L2370" s="16">
        <v>5</v>
      </c>
      <c r="M2370" s="16">
        <v>10000</v>
      </c>
      <c r="N2370" s="16">
        <v>10000</v>
      </c>
      <c r="O2370" s="16">
        <v>30</v>
      </c>
      <c r="P2370" s="16" t="b">
        <v>1</v>
      </c>
      <c r="Q2370" s="16">
        <v>0</v>
      </c>
      <c r="R2370" s="16" t="b">
        <v>0</v>
      </c>
      <c r="S2370" s="16">
        <v>101.000000000008</v>
      </c>
      <c r="T2370" s="16" t="s">
        <v>59</v>
      </c>
      <c r="U2370" s="18">
        <v>2465</v>
      </c>
      <c r="V2370" s="10">
        <v>4845</v>
      </c>
      <c r="W2370" s="18">
        <v>1.07</v>
      </c>
    </row>
    <row r="2371" spans="1:23" s="15" customFormat="1" x14ac:dyDescent="0.3">
      <c r="A2371" s="19">
        <v>2369</v>
      </c>
      <c r="C2371" s="17" t="s">
        <v>154</v>
      </c>
      <c r="E2371" s="16">
        <f t="shared" si="392"/>
        <v>28894436664.400887</v>
      </c>
      <c r="F2371" s="16">
        <v>5</v>
      </c>
      <c r="G2371" s="22">
        <f t="shared" si="393"/>
        <v>1.8614380822388134E+30</v>
      </c>
      <c r="H2371" s="18">
        <f t="shared" si="390"/>
        <v>33548886.308433797</v>
      </c>
      <c r="I2371" s="18">
        <f t="shared" si="391"/>
        <v>6.6855129733783355E+20</v>
      </c>
      <c r="J2371" s="16">
        <v>1</v>
      </c>
      <c r="K2371" s="16">
        <v>11</v>
      </c>
      <c r="L2371" s="16">
        <v>5</v>
      </c>
      <c r="M2371" s="16">
        <v>10000</v>
      </c>
      <c r="N2371" s="16">
        <v>10000</v>
      </c>
      <c r="O2371" s="16">
        <v>30</v>
      </c>
      <c r="P2371" s="16" t="b">
        <v>1</v>
      </c>
      <c r="Q2371" s="16">
        <v>0</v>
      </c>
      <c r="R2371" s="16" t="b">
        <v>0</v>
      </c>
      <c r="S2371" s="16">
        <v>101.000000000008</v>
      </c>
      <c r="T2371" s="16" t="s">
        <v>59</v>
      </c>
      <c r="U2371" s="18">
        <v>2466</v>
      </c>
      <c r="V2371" s="10">
        <v>4850</v>
      </c>
      <c r="W2371" s="18">
        <v>1.07</v>
      </c>
    </row>
    <row r="2372" spans="1:23" s="15" customFormat="1" x14ac:dyDescent="0.3">
      <c r="A2372" s="19">
        <v>2370</v>
      </c>
      <c r="C2372" s="17" t="s">
        <v>154</v>
      </c>
      <c r="E2372" s="16">
        <f t="shared" si="392"/>
        <v>28932262569.032093</v>
      </c>
      <c r="F2372" s="16">
        <v>5</v>
      </c>
      <c r="G2372" s="22">
        <f t="shared" si="393"/>
        <v>1.8684981135146775E+30</v>
      </c>
      <c r="H2372" s="18">
        <f t="shared" si="390"/>
        <v>33579085.333066449</v>
      </c>
      <c r="I2372" s="18">
        <f t="shared" si="391"/>
        <v>6.7026952980425736E+20</v>
      </c>
      <c r="J2372" s="16">
        <v>1</v>
      </c>
      <c r="K2372" s="16">
        <v>11</v>
      </c>
      <c r="L2372" s="16">
        <v>5</v>
      </c>
      <c r="M2372" s="16">
        <v>10000</v>
      </c>
      <c r="N2372" s="16">
        <v>10000</v>
      </c>
      <c r="O2372" s="16">
        <v>30</v>
      </c>
      <c r="P2372" s="16" t="b">
        <v>1</v>
      </c>
      <c r="Q2372" s="16">
        <v>0</v>
      </c>
      <c r="R2372" s="16" t="b">
        <v>0</v>
      </c>
      <c r="S2372" s="16">
        <v>101.000000000008</v>
      </c>
      <c r="T2372" s="16" t="s">
        <v>59</v>
      </c>
      <c r="U2372" s="18">
        <v>2467</v>
      </c>
      <c r="V2372" s="10">
        <v>4855</v>
      </c>
      <c r="W2372" s="18">
        <v>1.07</v>
      </c>
    </row>
    <row r="2373" spans="1:23" s="15" customFormat="1" x14ac:dyDescent="0.3">
      <c r="A2373" s="19">
        <v>2371</v>
      </c>
      <c r="C2373" s="17" t="s">
        <v>154</v>
      </c>
      <c r="E2373" s="16">
        <f t="shared" si="392"/>
        <v>28970122003.543835</v>
      </c>
      <c r="F2373" s="16">
        <v>5</v>
      </c>
      <c r="G2373" s="22">
        <f t="shared" si="393"/>
        <v>1.875581926715515E+30</v>
      </c>
      <c r="H2373" s="18">
        <f t="shared" si="390"/>
        <v>33609298.839193903</v>
      </c>
      <c r="I2373" s="18">
        <f t="shared" si="391"/>
        <v>6.7199145063590606E+20</v>
      </c>
      <c r="J2373" s="16">
        <v>1</v>
      </c>
      <c r="K2373" s="16">
        <v>11</v>
      </c>
      <c r="L2373" s="16">
        <v>5</v>
      </c>
      <c r="M2373" s="16">
        <v>10000</v>
      </c>
      <c r="N2373" s="16">
        <v>10000</v>
      </c>
      <c r="O2373" s="16">
        <v>30</v>
      </c>
      <c r="P2373" s="16" t="b">
        <v>1</v>
      </c>
      <c r="Q2373" s="16">
        <v>0</v>
      </c>
      <c r="R2373" s="16" t="b">
        <v>0</v>
      </c>
      <c r="S2373" s="16">
        <v>101.000000000008</v>
      </c>
      <c r="T2373" s="16" t="s">
        <v>59</v>
      </c>
      <c r="U2373" s="18">
        <v>2468</v>
      </c>
      <c r="V2373" s="10">
        <v>4860</v>
      </c>
      <c r="W2373" s="18">
        <v>1.07</v>
      </c>
    </row>
    <row r="2374" spans="1:23" s="15" customFormat="1" x14ac:dyDescent="0.3">
      <c r="A2374" s="19">
        <v>2372</v>
      </c>
      <c r="C2374" s="17" t="s">
        <v>154</v>
      </c>
      <c r="E2374" s="16">
        <f t="shared" si="392"/>
        <v>29008014983.497112</v>
      </c>
      <c r="F2374" s="16">
        <v>5</v>
      </c>
      <c r="G2374" s="22">
        <f t="shared" si="393"/>
        <v>1.8826895918703334E+30</v>
      </c>
      <c r="H2374" s="18">
        <f t="shared" si="390"/>
        <v>33639526.827671126</v>
      </c>
      <c r="I2374" s="18">
        <f t="shared" si="391"/>
        <v>6.7371706618959652E+20</v>
      </c>
      <c r="J2374" s="16">
        <v>1</v>
      </c>
      <c r="K2374" s="16">
        <v>11</v>
      </c>
      <c r="L2374" s="16">
        <v>5</v>
      </c>
      <c r="M2374" s="16">
        <v>10000</v>
      </c>
      <c r="N2374" s="16">
        <v>10000</v>
      </c>
      <c r="O2374" s="16">
        <v>30</v>
      </c>
      <c r="P2374" s="16" t="b">
        <v>1</v>
      </c>
      <c r="Q2374" s="16">
        <v>0</v>
      </c>
      <c r="R2374" s="16" t="b">
        <v>0</v>
      </c>
      <c r="S2374" s="16">
        <v>101.000000000008</v>
      </c>
      <c r="T2374" s="16" t="s">
        <v>59</v>
      </c>
      <c r="U2374" s="18">
        <v>2469</v>
      </c>
      <c r="V2374" s="10">
        <v>4865</v>
      </c>
      <c r="W2374" s="18">
        <v>1.07</v>
      </c>
    </row>
    <row r="2375" spans="1:23" s="15" customFormat="1" x14ac:dyDescent="0.3">
      <c r="A2375" s="19">
        <v>2373</v>
      </c>
      <c r="C2375" s="17" t="s">
        <v>154</v>
      </c>
      <c r="E2375" s="16">
        <f t="shared" si="392"/>
        <v>29045941524.454056</v>
      </c>
      <c r="F2375" s="16">
        <v>5</v>
      </c>
      <c r="G2375" s="22">
        <f t="shared" si="393"/>
        <v>1.8898211791848455E+30</v>
      </c>
      <c r="H2375" s="18">
        <f t="shared" si="390"/>
        <v>33669769.299353316</v>
      </c>
      <c r="I2375" s="18">
        <f t="shared" si="391"/>
        <v>6.7544638283043989E+20</v>
      </c>
      <c r="J2375" s="16">
        <v>1</v>
      </c>
      <c r="K2375" s="16">
        <v>11</v>
      </c>
      <c r="L2375" s="16">
        <v>5</v>
      </c>
      <c r="M2375" s="16">
        <v>10000</v>
      </c>
      <c r="N2375" s="16">
        <v>10000</v>
      </c>
      <c r="O2375" s="16">
        <v>30</v>
      </c>
      <c r="P2375" s="16" t="b">
        <v>1</v>
      </c>
      <c r="Q2375" s="16">
        <v>0</v>
      </c>
      <c r="R2375" s="16" t="b">
        <v>0</v>
      </c>
      <c r="S2375" s="16">
        <v>101.000000000008</v>
      </c>
      <c r="T2375" s="16" t="s">
        <v>59</v>
      </c>
      <c r="U2375" s="18">
        <v>2470</v>
      </c>
      <c r="V2375" s="10">
        <v>4870</v>
      </c>
      <c r="W2375" s="18">
        <v>1.07</v>
      </c>
    </row>
    <row r="2376" spans="1:23" s="15" customFormat="1" x14ac:dyDescent="0.3">
      <c r="A2376" s="19">
        <v>2374</v>
      </c>
      <c r="C2376" s="17" t="s">
        <v>154</v>
      </c>
      <c r="E2376" s="16">
        <f t="shared" si="392"/>
        <v>29083901641.977398</v>
      </c>
      <c r="F2376" s="16">
        <v>5</v>
      </c>
      <c r="G2376" s="22">
        <f t="shared" si="393"/>
        <v>1.896976759041542E+30</v>
      </c>
      <c r="H2376" s="18">
        <f t="shared" si="390"/>
        <v>33700026.255095229</v>
      </c>
      <c r="I2376" s="18">
        <f t="shared" si="391"/>
        <v>6.7717940693181504E+20</v>
      </c>
      <c r="J2376" s="16">
        <v>1</v>
      </c>
      <c r="K2376" s="16">
        <v>11</v>
      </c>
      <c r="L2376" s="16">
        <v>5</v>
      </c>
      <c r="M2376" s="16">
        <v>10000</v>
      </c>
      <c r="N2376" s="16">
        <v>10000</v>
      </c>
      <c r="O2376" s="16">
        <v>30</v>
      </c>
      <c r="P2376" s="16" t="b">
        <v>1</v>
      </c>
      <c r="Q2376" s="16">
        <v>0</v>
      </c>
      <c r="R2376" s="16" t="b">
        <v>0</v>
      </c>
      <c r="S2376" s="16">
        <v>101.000000000008</v>
      </c>
      <c r="T2376" s="16" t="s">
        <v>59</v>
      </c>
      <c r="U2376" s="18">
        <v>2471</v>
      </c>
      <c r="V2376" s="10">
        <v>4875</v>
      </c>
      <c r="W2376" s="18">
        <v>1.07</v>
      </c>
    </row>
    <row r="2377" spans="1:23" s="15" customFormat="1" x14ac:dyDescent="0.3">
      <c r="A2377" s="19">
        <v>2375</v>
      </c>
      <c r="C2377" s="17" t="s">
        <v>154</v>
      </c>
      <c r="E2377" s="16">
        <f t="shared" si="392"/>
        <v>29121895351.630219</v>
      </c>
      <c r="F2377" s="16">
        <v>5</v>
      </c>
      <c r="G2377" s="22">
        <f t="shared" si="393"/>
        <v>1.9041564020002698E+30</v>
      </c>
      <c r="H2377" s="18">
        <f t="shared" si="390"/>
        <v>33730297.695750982</v>
      </c>
      <c r="I2377" s="18">
        <f t="shared" si="391"/>
        <v>6.7891614487538316E+20</v>
      </c>
      <c r="J2377" s="16">
        <v>1</v>
      </c>
      <c r="K2377" s="16">
        <v>11</v>
      </c>
      <c r="L2377" s="16">
        <v>5</v>
      </c>
      <c r="M2377" s="16">
        <v>10000</v>
      </c>
      <c r="N2377" s="16">
        <v>10000</v>
      </c>
      <c r="O2377" s="16">
        <v>30</v>
      </c>
      <c r="P2377" s="16" t="b">
        <v>1</v>
      </c>
      <c r="Q2377" s="16">
        <v>0</v>
      </c>
      <c r="R2377" s="16" t="b">
        <v>0</v>
      </c>
      <c r="S2377" s="16">
        <v>101.000000000008</v>
      </c>
      <c r="T2377" s="16" t="s">
        <v>59</v>
      </c>
      <c r="U2377" s="18">
        <v>2472</v>
      </c>
      <c r="V2377" s="10">
        <v>4880</v>
      </c>
      <c r="W2377" s="18">
        <v>1.07</v>
      </c>
    </row>
    <row r="2378" spans="1:23" s="15" customFormat="1" x14ac:dyDescent="0.3">
      <c r="A2378" s="19">
        <v>2376</v>
      </c>
      <c r="C2378" s="17" t="s">
        <v>154</v>
      </c>
      <c r="E2378" s="16">
        <f t="shared" si="392"/>
        <v>29159922668.976444</v>
      </c>
      <c r="F2378" s="16">
        <v>5</v>
      </c>
      <c r="G2378" s="22">
        <f t="shared" si="393"/>
        <v>1.9113601787985185E+30</v>
      </c>
      <c r="H2378" s="18">
        <f t="shared" si="390"/>
        <v>33760583.622174688</v>
      </c>
      <c r="I2378" s="18">
        <f t="shared" si="391"/>
        <v>6.8065660305109929E+20</v>
      </c>
      <c r="J2378" s="16">
        <v>1</v>
      </c>
      <c r="K2378" s="16">
        <v>11</v>
      </c>
      <c r="L2378" s="16">
        <v>5</v>
      </c>
      <c r="M2378" s="16">
        <v>10000</v>
      </c>
      <c r="N2378" s="16">
        <v>10000</v>
      </c>
      <c r="O2378" s="16">
        <v>30</v>
      </c>
      <c r="P2378" s="16" t="b">
        <v>1</v>
      </c>
      <c r="Q2378" s="16">
        <v>0</v>
      </c>
      <c r="R2378" s="16" t="b">
        <v>0</v>
      </c>
      <c r="S2378" s="16">
        <v>101.000000000008</v>
      </c>
      <c r="T2378" s="16" t="s">
        <v>59</v>
      </c>
      <c r="U2378" s="18">
        <v>2473</v>
      </c>
      <c r="V2378" s="10">
        <v>4885</v>
      </c>
      <c r="W2378" s="18">
        <v>1.07</v>
      </c>
    </row>
    <row r="2379" spans="1:23" s="15" customFormat="1" x14ac:dyDescent="0.3">
      <c r="A2379" s="19">
        <v>2377</v>
      </c>
      <c r="C2379" s="17" t="s">
        <v>154</v>
      </c>
      <c r="E2379" s="16">
        <f t="shared" si="392"/>
        <v>29197983609.580708</v>
      </c>
      <c r="F2379" s="16">
        <v>5</v>
      </c>
      <c r="G2379" s="22">
        <f t="shared" si="393"/>
        <v>1.9185881603518409E+30</v>
      </c>
      <c r="H2379" s="18">
        <f t="shared" si="390"/>
        <v>33790884.035220243</v>
      </c>
      <c r="I2379" s="18">
        <f t="shared" si="391"/>
        <v>6.8240078785720353E+20</v>
      </c>
      <c r="J2379" s="16">
        <v>1</v>
      </c>
      <c r="K2379" s="16">
        <v>11</v>
      </c>
      <c r="L2379" s="16">
        <v>5</v>
      </c>
      <c r="M2379" s="16">
        <v>10000</v>
      </c>
      <c r="N2379" s="16">
        <v>10000</v>
      </c>
      <c r="O2379" s="16">
        <v>30</v>
      </c>
      <c r="P2379" s="16" t="b">
        <v>1</v>
      </c>
      <c r="Q2379" s="16">
        <v>0</v>
      </c>
      <c r="R2379" s="16" t="b">
        <v>0</v>
      </c>
      <c r="S2379" s="16">
        <v>101.000000000008</v>
      </c>
      <c r="T2379" s="16" t="s">
        <v>59</v>
      </c>
      <c r="U2379" s="18">
        <v>2474</v>
      </c>
      <c r="V2379" s="10">
        <v>4890</v>
      </c>
      <c r="W2379" s="18">
        <v>1.07</v>
      </c>
    </row>
    <row r="2380" spans="1:23" s="15" customFormat="1" x14ac:dyDescent="0.3">
      <c r="A2380" s="19">
        <v>2378</v>
      </c>
      <c r="C2380" s="17" t="s">
        <v>154</v>
      </c>
      <c r="E2380" s="16">
        <f t="shared" si="392"/>
        <v>29236078189.008331</v>
      </c>
      <c r="F2380" s="16">
        <v>5</v>
      </c>
      <c r="G2380" s="22">
        <f t="shared" si="393"/>
        <v>1.9258404177541664E+30</v>
      </c>
      <c r="H2380" s="18">
        <f t="shared" si="390"/>
        <v>33821198.935740791</v>
      </c>
      <c r="I2380" s="18">
        <f t="shared" si="391"/>
        <v>6.8414870570025589E+20</v>
      </c>
      <c r="J2380" s="16">
        <v>1</v>
      </c>
      <c r="K2380" s="16">
        <v>11</v>
      </c>
      <c r="L2380" s="16">
        <v>5</v>
      </c>
      <c r="M2380" s="16">
        <v>10000</v>
      </c>
      <c r="N2380" s="16">
        <v>10000</v>
      </c>
      <c r="O2380" s="16">
        <v>30</v>
      </c>
      <c r="P2380" s="16" t="b">
        <v>1</v>
      </c>
      <c r="Q2380" s="16">
        <v>0</v>
      </c>
      <c r="R2380" s="16" t="b">
        <v>0</v>
      </c>
      <c r="S2380" s="16">
        <v>101.000000000008</v>
      </c>
      <c r="T2380" s="16" t="s">
        <v>59</v>
      </c>
      <c r="U2380" s="18">
        <v>2475</v>
      </c>
      <c r="V2380" s="10">
        <v>4895</v>
      </c>
      <c r="W2380" s="18">
        <v>1.07</v>
      </c>
    </row>
    <row r="2381" spans="1:23" s="15" customFormat="1" x14ac:dyDescent="0.3">
      <c r="A2381" s="19">
        <v>2379</v>
      </c>
      <c r="C2381" s="17" t="s">
        <v>154</v>
      </c>
      <c r="E2381" s="16">
        <f t="shared" si="392"/>
        <v>29274206422.825077</v>
      </c>
      <c r="F2381" s="16">
        <v>5</v>
      </c>
      <c r="G2381" s="22">
        <f t="shared" si="393"/>
        <v>1.9331170222782231E+30</v>
      </c>
      <c r="H2381" s="18">
        <f t="shared" si="390"/>
        <v>33851528.324589804</v>
      </c>
      <c r="I2381" s="18">
        <f t="shared" si="391"/>
        <v>6.8590036299512336E+20</v>
      </c>
      <c r="J2381" s="16">
        <v>1</v>
      </c>
      <c r="K2381" s="16">
        <v>11</v>
      </c>
      <c r="L2381" s="16">
        <v>5</v>
      </c>
      <c r="M2381" s="16">
        <v>10000</v>
      </c>
      <c r="N2381" s="16">
        <v>10000</v>
      </c>
      <c r="O2381" s="16">
        <v>30</v>
      </c>
      <c r="P2381" s="16" t="b">
        <v>1</v>
      </c>
      <c r="Q2381" s="16">
        <v>0</v>
      </c>
      <c r="R2381" s="16" t="b">
        <v>0</v>
      </c>
      <c r="S2381" s="16">
        <v>101.000000000008</v>
      </c>
      <c r="T2381" s="16" t="s">
        <v>59</v>
      </c>
      <c r="U2381" s="18">
        <v>2476</v>
      </c>
      <c r="V2381" s="10">
        <v>4900</v>
      </c>
      <c r="W2381" s="18">
        <v>1.07</v>
      </c>
    </row>
    <row r="2382" spans="1:23" s="15" customFormat="1" x14ac:dyDescent="0.3">
      <c r="A2382" s="19">
        <v>2380</v>
      </c>
      <c r="C2382" s="17" t="s">
        <v>154</v>
      </c>
      <c r="E2382" s="16">
        <f t="shared" si="392"/>
        <v>29312368326.597542</v>
      </c>
      <c r="F2382" s="16">
        <v>5</v>
      </c>
      <c r="G2382" s="22">
        <f t="shared" si="393"/>
        <v>1.9404180453759076E+30</v>
      </c>
      <c r="H2382" s="18">
        <f t="shared" si="390"/>
        <v>33881872.202619947</v>
      </c>
      <c r="I2382" s="18">
        <f t="shared" si="391"/>
        <v>6.8765576616498482E+20</v>
      </c>
      <c r="J2382" s="16">
        <v>1</v>
      </c>
      <c r="K2382" s="16">
        <v>11</v>
      </c>
      <c r="L2382" s="16">
        <v>5</v>
      </c>
      <c r="M2382" s="16">
        <v>10000</v>
      </c>
      <c r="N2382" s="16">
        <v>10000</v>
      </c>
      <c r="O2382" s="16">
        <v>30</v>
      </c>
      <c r="P2382" s="16" t="b">
        <v>1</v>
      </c>
      <c r="Q2382" s="16">
        <v>0</v>
      </c>
      <c r="R2382" s="16" t="b">
        <v>0</v>
      </c>
      <c r="S2382" s="16">
        <v>101.000000000008</v>
      </c>
      <c r="T2382" s="16" t="s">
        <v>59</v>
      </c>
      <c r="U2382" s="18">
        <v>2477</v>
      </c>
      <c r="V2382" s="10">
        <v>4905</v>
      </c>
      <c r="W2382" s="18">
        <v>1.07</v>
      </c>
    </row>
    <row r="2383" spans="1:23" s="15" customFormat="1" x14ac:dyDescent="0.3">
      <c r="A2383" s="19">
        <v>2381</v>
      </c>
      <c r="C2383" s="17" t="s">
        <v>154</v>
      </c>
      <c r="E2383" s="16">
        <f t="shared" si="392"/>
        <v>29350563915.892918</v>
      </c>
      <c r="F2383" s="16">
        <v>5</v>
      </c>
      <c r="G2383" s="22">
        <f t="shared" si="393"/>
        <v>1.9477435586786258E+30</v>
      </c>
      <c r="H2383" s="18">
        <f t="shared" si="390"/>
        <v>33912230.570683703</v>
      </c>
      <c r="I2383" s="18">
        <f t="shared" si="391"/>
        <v>6.8941492164136757E+20</v>
      </c>
      <c r="J2383" s="16">
        <v>1</v>
      </c>
      <c r="K2383" s="16">
        <v>11</v>
      </c>
      <c r="L2383" s="16">
        <v>5</v>
      </c>
      <c r="M2383" s="16">
        <v>10000</v>
      </c>
      <c r="N2383" s="16">
        <v>10000</v>
      </c>
      <c r="O2383" s="16">
        <v>30</v>
      </c>
      <c r="P2383" s="16" t="b">
        <v>1</v>
      </c>
      <c r="Q2383" s="16">
        <v>0</v>
      </c>
      <c r="R2383" s="16" t="b">
        <v>0</v>
      </c>
      <c r="S2383" s="16">
        <v>101.000000000008</v>
      </c>
      <c r="T2383" s="16" t="s">
        <v>59</v>
      </c>
      <c r="U2383" s="18">
        <v>2478</v>
      </c>
      <c r="V2383" s="10">
        <v>4910</v>
      </c>
      <c r="W2383" s="18">
        <v>1.07</v>
      </c>
    </row>
    <row r="2384" spans="1:23" s="15" customFormat="1" x14ac:dyDescent="0.3">
      <c r="A2384" s="19">
        <v>2382</v>
      </c>
      <c r="C2384" s="17" t="s">
        <v>154</v>
      </c>
      <c r="E2384" s="16">
        <f t="shared" si="392"/>
        <v>29388793206.279072</v>
      </c>
      <c r="F2384" s="16">
        <v>5</v>
      </c>
      <c r="G2384" s="22">
        <f t="shared" si="393"/>
        <v>1.9550936339976626E+30</v>
      </c>
      <c r="H2384" s="18">
        <f t="shared" si="390"/>
        <v>33942603.429633304</v>
      </c>
      <c r="I2384" s="18">
        <f t="shared" si="391"/>
        <v>6.9117783586409873E+20</v>
      </c>
      <c r="J2384" s="16">
        <v>1</v>
      </c>
      <c r="K2384" s="16">
        <v>11</v>
      </c>
      <c r="L2384" s="16">
        <v>5</v>
      </c>
      <c r="M2384" s="16">
        <v>10000</v>
      </c>
      <c r="N2384" s="16">
        <v>10000</v>
      </c>
      <c r="O2384" s="16">
        <v>30</v>
      </c>
      <c r="P2384" s="16" t="b">
        <v>1</v>
      </c>
      <c r="Q2384" s="16">
        <v>0</v>
      </c>
      <c r="R2384" s="16" t="b">
        <v>0</v>
      </c>
      <c r="S2384" s="16">
        <v>101.000000000008</v>
      </c>
      <c r="T2384" s="16" t="s">
        <v>59</v>
      </c>
      <c r="U2384" s="18">
        <v>2479</v>
      </c>
      <c r="V2384" s="10">
        <v>4915</v>
      </c>
      <c r="W2384" s="18">
        <v>1.07</v>
      </c>
    </row>
    <row r="2385" spans="1:23" s="15" customFormat="1" x14ac:dyDescent="0.3">
      <c r="A2385" s="19">
        <v>2383</v>
      </c>
      <c r="C2385" s="17" t="s">
        <v>154</v>
      </c>
      <c r="E2385" s="16">
        <f t="shared" si="392"/>
        <v>29427056213.324402</v>
      </c>
      <c r="F2385" s="16">
        <v>5</v>
      </c>
      <c r="G2385" s="22">
        <f t="shared" si="393"/>
        <v>1.9624683433246636E+30</v>
      </c>
      <c r="H2385" s="18">
        <f t="shared" si="390"/>
        <v>33972990.780320615</v>
      </c>
      <c r="I2385" s="18">
        <f t="shared" si="391"/>
        <v>6.9294451528137979E+20</v>
      </c>
      <c r="J2385" s="16">
        <v>1</v>
      </c>
      <c r="K2385" s="16">
        <v>11</v>
      </c>
      <c r="L2385" s="16">
        <v>5</v>
      </c>
      <c r="M2385" s="16">
        <v>10000</v>
      </c>
      <c r="N2385" s="16">
        <v>10000</v>
      </c>
      <c r="O2385" s="16">
        <v>30</v>
      </c>
      <c r="P2385" s="16" t="b">
        <v>1</v>
      </c>
      <c r="Q2385" s="16">
        <v>0</v>
      </c>
      <c r="R2385" s="16" t="b">
        <v>0</v>
      </c>
      <c r="S2385" s="16">
        <v>101.000000000008</v>
      </c>
      <c r="T2385" s="16" t="s">
        <v>59</v>
      </c>
      <c r="U2385" s="18">
        <v>2480</v>
      </c>
      <c r="V2385" s="10">
        <v>4920</v>
      </c>
      <c r="W2385" s="18">
        <v>1.07</v>
      </c>
    </row>
    <row r="2386" spans="1:23" s="15" customFormat="1" x14ac:dyDescent="0.3">
      <c r="A2386" s="19">
        <v>2384</v>
      </c>
      <c r="C2386" s="17" t="s">
        <v>154</v>
      </c>
      <c r="E2386" s="16">
        <f t="shared" si="392"/>
        <v>29465352952.598335</v>
      </c>
      <c r="F2386" s="16">
        <v>5</v>
      </c>
      <c r="G2386" s="22">
        <f t="shared" si="393"/>
        <v>1.9698677588318959E+30</v>
      </c>
      <c r="H2386" s="18">
        <f t="shared" si="390"/>
        <v>34003392.623597339</v>
      </c>
      <c r="I2386" s="18">
        <f t="shared" si="391"/>
        <v>6.9471496634974405E+20</v>
      </c>
      <c r="J2386" s="16">
        <v>1</v>
      </c>
      <c r="K2386" s="16">
        <v>11</v>
      </c>
      <c r="L2386" s="16">
        <v>5</v>
      </c>
      <c r="M2386" s="16">
        <v>10000</v>
      </c>
      <c r="N2386" s="16">
        <v>10000</v>
      </c>
      <c r="O2386" s="16">
        <v>30</v>
      </c>
      <c r="P2386" s="16" t="b">
        <v>1</v>
      </c>
      <c r="Q2386" s="16">
        <v>0</v>
      </c>
      <c r="R2386" s="16" t="b">
        <v>0</v>
      </c>
      <c r="S2386" s="16">
        <v>101.000000000008</v>
      </c>
      <c r="T2386" s="16" t="s">
        <v>59</v>
      </c>
      <c r="U2386" s="18">
        <v>2481</v>
      </c>
      <c r="V2386" s="10">
        <v>4925</v>
      </c>
      <c r="W2386" s="18">
        <v>1.07</v>
      </c>
    </row>
    <row r="2387" spans="1:23" s="15" customFormat="1" x14ac:dyDescent="0.3">
      <c r="A2387" s="19">
        <v>2385</v>
      </c>
      <c r="C2387" s="17" t="s">
        <v>154</v>
      </c>
      <c r="E2387" s="16">
        <f t="shared" si="392"/>
        <v>29503683439.670372</v>
      </c>
      <c r="F2387" s="16">
        <v>5</v>
      </c>
      <c r="G2387" s="22">
        <f t="shared" si="393"/>
        <v>1.9772919528725903E+30</v>
      </c>
      <c r="H2387" s="18">
        <f t="shared" si="390"/>
        <v>34033808.960314542</v>
      </c>
      <c r="I2387" s="18">
        <f t="shared" si="391"/>
        <v>6.9648919553408159E+20</v>
      </c>
      <c r="J2387" s="16">
        <v>1</v>
      </c>
      <c r="K2387" s="16">
        <v>11</v>
      </c>
      <c r="L2387" s="16">
        <v>5</v>
      </c>
      <c r="M2387" s="16">
        <v>10000</v>
      </c>
      <c r="N2387" s="16">
        <v>10000</v>
      </c>
      <c r="O2387" s="16">
        <v>30</v>
      </c>
      <c r="P2387" s="16" t="b">
        <v>1</v>
      </c>
      <c r="Q2387" s="16">
        <v>0</v>
      </c>
      <c r="R2387" s="16" t="b">
        <v>0</v>
      </c>
      <c r="S2387" s="16">
        <v>101.000000000008</v>
      </c>
      <c r="T2387" s="16" t="s">
        <v>59</v>
      </c>
      <c r="U2387" s="18">
        <v>2482</v>
      </c>
      <c r="V2387" s="10">
        <v>4930</v>
      </c>
      <c r="W2387" s="18">
        <v>1.07</v>
      </c>
    </row>
    <row r="2388" spans="1:23" s="15" customFormat="1" x14ac:dyDescent="0.3">
      <c r="A2388" s="19">
        <v>2386</v>
      </c>
      <c r="C2388" s="17" t="s">
        <v>154</v>
      </c>
      <c r="E2388" s="16">
        <f t="shared" si="392"/>
        <v>29542047690.111084</v>
      </c>
      <c r="F2388" s="16">
        <v>5</v>
      </c>
      <c r="G2388" s="22">
        <f t="shared" si="393"/>
        <v>1.9847409979814824E+30</v>
      </c>
      <c r="H2388" s="18">
        <f t="shared" si="390"/>
        <v>34064239.791323297</v>
      </c>
      <c r="I2388" s="18">
        <f t="shared" si="391"/>
        <v>6.9826720930763584E+20</v>
      </c>
      <c r="J2388" s="16">
        <v>1</v>
      </c>
      <c r="K2388" s="16">
        <v>11</v>
      </c>
      <c r="L2388" s="16">
        <v>5</v>
      </c>
      <c r="M2388" s="16">
        <v>10000</v>
      </c>
      <c r="N2388" s="16">
        <v>10000</v>
      </c>
      <c r="O2388" s="16">
        <v>30</v>
      </c>
      <c r="P2388" s="16" t="b">
        <v>1</v>
      </c>
      <c r="Q2388" s="16">
        <v>0</v>
      </c>
      <c r="R2388" s="16" t="b">
        <v>0</v>
      </c>
      <c r="S2388" s="16">
        <v>101.000000000008</v>
      </c>
      <c r="T2388" s="16" t="s">
        <v>59</v>
      </c>
      <c r="U2388" s="18">
        <v>2483</v>
      </c>
      <c r="V2388" s="10">
        <v>4935</v>
      </c>
      <c r="W2388" s="18">
        <v>1.07</v>
      </c>
    </row>
    <row r="2389" spans="1:23" s="15" customFormat="1" x14ac:dyDescent="0.3">
      <c r="A2389" s="19">
        <v>2387</v>
      </c>
      <c r="C2389" s="17" t="s">
        <v>154</v>
      </c>
      <c r="E2389" s="16">
        <f t="shared" si="392"/>
        <v>29580445719.491669</v>
      </c>
      <c r="F2389" s="16">
        <v>5</v>
      </c>
      <c r="G2389" s="22">
        <f t="shared" si="393"/>
        <v>1.9922149668751299E+30</v>
      </c>
      <c r="H2389" s="18">
        <f t="shared" si="390"/>
        <v>34094685.11747437</v>
      </c>
      <c r="I2389" s="18">
        <f t="shared" si="391"/>
        <v>7.0004901415205418E+20</v>
      </c>
      <c r="J2389" s="16">
        <v>1</v>
      </c>
      <c r="K2389" s="16">
        <v>11</v>
      </c>
      <c r="L2389" s="16">
        <v>5</v>
      </c>
      <c r="M2389" s="16">
        <v>10000</v>
      </c>
      <c r="N2389" s="16">
        <v>10000</v>
      </c>
      <c r="O2389" s="16">
        <v>30</v>
      </c>
      <c r="P2389" s="16" t="b">
        <v>1</v>
      </c>
      <c r="Q2389" s="16">
        <v>0</v>
      </c>
      <c r="R2389" s="16" t="b">
        <v>0</v>
      </c>
      <c r="S2389" s="16">
        <v>101.000000000008</v>
      </c>
      <c r="T2389" s="16" t="s">
        <v>59</v>
      </c>
      <c r="U2389" s="18">
        <v>2484</v>
      </c>
      <c r="V2389" s="10">
        <v>4940</v>
      </c>
      <c r="W2389" s="18">
        <v>1.07</v>
      </c>
    </row>
    <row r="2390" spans="1:23" s="15" customFormat="1" x14ac:dyDescent="0.3">
      <c r="A2390" s="19">
        <v>2388</v>
      </c>
      <c r="C2390" s="17" t="s">
        <v>154</v>
      </c>
      <c r="E2390" s="16">
        <f t="shared" si="392"/>
        <v>29618877543.383835</v>
      </c>
      <c r="F2390" s="16">
        <v>5</v>
      </c>
      <c r="G2390" s="22">
        <f t="shared" si="393"/>
        <v>1.9997139324521167E+30</v>
      </c>
      <c r="H2390" s="18">
        <f t="shared" si="390"/>
        <v>34125144.93961788</v>
      </c>
      <c r="I2390" s="18">
        <f t="shared" si="391"/>
        <v>7.0183461655732381E+20</v>
      </c>
      <c r="J2390" s="16">
        <v>1</v>
      </c>
      <c r="K2390" s="16">
        <v>11</v>
      </c>
      <c r="L2390" s="16">
        <v>5</v>
      </c>
      <c r="M2390" s="16">
        <v>10000</v>
      </c>
      <c r="N2390" s="16">
        <v>10000</v>
      </c>
      <c r="O2390" s="16">
        <v>30</v>
      </c>
      <c r="P2390" s="16" t="b">
        <v>1</v>
      </c>
      <c r="Q2390" s="16">
        <v>0</v>
      </c>
      <c r="R2390" s="16" t="b">
        <v>0</v>
      </c>
      <c r="S2390" s="16">
        <v>101.000000000008</v>
      </c>
      <c r="T2390" s="16" t="s">
        <v>59</v>
      </c>
      <c r="U2390" s="18">
        <v>2485</v>
      </c>
      <c r="V2390" s="10">
        <v>4945</v>
      </c>
      <c r="W2390" s="18">
        <v>1.07</v>
      </c>
    </row>
    <row r="2391" spans="1:23" s="15" customFormat="1" x14ac:dyDescent="0.3">
      <c r="A2391" s="19">
        <v>2389</v>
      </c>
      <c r="C2391" s="17" t="s">
        <v>154</v>
      </c>
      <c r="E2391" s="16">
        <f t="shared" si="392"/>
        <v>29657343177.359959</v>
      </c>
      <c r="F2391" s="16">
        <v>5</v>
      </c>
      <c r="G2391" s="22">
        <f t="shared" si="393"/>
        <v>2.0072379677937092E+30</v>
      </c>
      <c r="H2391" s="18">
        <f t="shared" si="390"/>
        <v>34155619.258604206</v>
      </c>
      <c r="I2391" s="18">
        <f t="shared" si="391"/>
        <v>7.036240230218384E+20</v>
      </c>
      <c r="J2391" s="16">
        <v>1</v>
      </c>
      <c r="K2391" s="16">
        <v>11</v>
      </c>
      <c r="L2391" s="16">
        <v>5</v>
      </c>
      <c r="M2391" s="16">
        <v>10000</v>
      </c>
      <c r="N2391" s="16">
        <v>10000</v>
      </c>
      <c r="O2391" s="16">
        <v>30</v>
      </c>
      <c r="P2391" s="16" t="b">
        <v>1</v>
      </c>
      <c r="Q2391" s="16">
        <v>0</v>
      </c>
      <c r="R2391" s="16" t="b">
        <v>0</v>
      </c>
      <c r="S2391" s="16">
        <v>101.000000000008</v>
      </c>
      <c r="T2391" s="16" t="s">
        <v>59</v>
      </c>
      <c r="U2391" s="18">
        <v>2486</v>
      </c>
      <c r="V2391" s="10">
        <v>4950</v>
      </c>
      <c r="W2391" s="18">
        <v>1.07</v>
      </c>
    </row>
    <row r="2392" spans="1:23" s="15" customFormat="1" x14ac:dyDescent="0.3">
      <c r="A2392" s="19">
        <v>2390</v>
      </c>
      <c r="C2392" s="17" t="s">
        <v>154</v>
      </c>
      <c r="E2392" s="16">
        <f t="shared" si="392"/>
        <v>29695842636.993073</v>
      </c>
      <c r="F2392" s="16">
        <v>5</v>
      </c>
      <c r="G2392" s="22">
        <f t="shared" si="393"/>
        <v>2.0147871461640338E+30</v>
      </c>
      <c r="H2392" s="18">
        <f t="shared" si="390"/>
        <v>34186108.075282797</v>
      </c>
      <c r="I2392" s="18">
        <f t="shared" si="391"/>
        <v>7.0541724005237326E+20</v>
      </c>
      <c r="J2392" s="16">
        <v>1</v>
      </c>
      <c r="K2392" s="16">
        <v>11</v>
      </c>
      <c r="L2392" s="16">
        <v>5</v>
      </c>
      <c r="M2392" s="16">
        <v>10000</v>
      </c>
      <c r="N2392" s="16">
        <v>10000</v>
      </c>
      <c r="O2392" s="16">
        <v>30</v>
      </c>
      <c r="P2392" s="16" t="b">
        <v>1</v>
      </c>
      <c r="Q2392" s="16">
        <v>0</v>
      </c>
      <c r="R2392" s="16" t="b">
        <v>0</v>
      </c>
      <c r="S2392" s="16">
        <v>101.000000000008</v>
      </c>
      <c r="T2392" s="16" t="s">
        <v>59</v>
      </c>
      <c r="U2392" s="18">
        <v>2487</v>
      </c>
      <c r="V2392" s="10">
        <v>4955</v>
      </c>
      <c r="W2392" s="18">
        <v>1.07</v>
      </c>
    </row>
    <row r="2393" spans="1:23" s="15" customFormat="1" x14ac:dyDescent="0.3">
      <c r="A2393" s="19">
        <v>2391</v>
      </c>
      <c r="C2393" s="17" t="s">
        <v>154</v>
      </c>
      <c r="E2393" s="16">
        <f t="shared" si="392"/>
        <v>29734375937.857037</v>
      </c>
      <c r="F2393" s="16">
        <v>5</v>
      </c>
      <c r="G2393" s="22">
        <f t="shared" si="393"/>
        <v>2.0223615410106223E+30</v>
      </c>
      <c r="H2393" s="18">
        <f t="shared" si="390"/>
        <v>34216611.390503176</v>
      </c>
      <c r="I2393" s="18">
        <f t="shared" si="391"/>
        <v>7.0721427416411197E+20</v>
      </c>
      <c r="J2393" s="16">
        <v>1</v>
      </c>
      <c r="K2393" s="16">
        <v>11</v>
      </c>
      <c r="L2393" s="16">
        <v>5</v>
      </c>
      <c r="M2393" s="16">
        <v>10000</v>
      </c>
      <c r="N2393" s="16">
        <v>10000</v>
      </c>
      <c r="O2393" s="16">
        <v>30</v>
      </c>
      <c r="P2393" s="16" t="b">
        <v>1</v>
      </c>
      <c r="Q2393" s="16">
        <v>0</v>
      </c>
      <c r="R2393" s="16" t="b">
        <v>0</v>
      </c>
      <c r="S2393" s="16">
        <v>101.000000000008</v>
      </c>
      <c r="T2393" s="16" t="s">
        <v>59</v>
      </c>
      <c r="U2393" s="18">
        <v>2488</v>
      </c>
      <c r="V2393" s="10">
        <v>4960</v>
      </c>
      <c r="W2393" s="18">
        <v>1.07</v>
      </c>
    </row>
    <row r="2394" spans="1:23" s="15" customFormat="1" x14ac:dyDescent="0.3">
      <c r="A2394" s="19">
        <v>2392</v>
      </c>
      <c r="C2394" s="17" t="s">
        <v>154</v>
      </c>
      <c r="E2394" s="16">
        <f t="shared" si="392"/>
        <v>29772943095.526108</v>
      </c>
      <c r="F2394" s="16">
        <v>5</v>
      </c>
      <c r="G2394" s="22">
        <f t="shared" si="393"/>
        <v>2.0299612259645893E+30</v>
      </c>
      <c r="H2394" s="18">
        <f t="shared" si="390"/>
        <v>34247129.20511464</v>
      </c>
      <c r="I2394" s="18">
        <f t="shared" si="391"/>
        <v>7.090151318806469E+20</v>
      </c>
      <c r="J2394" s="16">
        <v>1</v>
      </c>
      <c r="K2394" s="16">
        <v>11</v>
      </c>
      <c r="L2394" s="16">
        <v>5</v>
      </c>
      <c r="M2394" s="16">
        <v>10000</v>
      </c>
      <c r="N2394" s="16">
        <v>10000</v>
      </c>
      <c r="O2394" s="16">
        <v>30</v>
      </c>
      <c r="P2394" s="16" t="b">
        <v>1</v>
      </c>
      <c r="Q2394" s="16">
        <v>0</v>
      </c>
      <c r="R2394" s="16" t="b">
        <v>0</v>
      </c>
      <c r="S2394" s="16">
        <v>101.000000000008</v>
      </c>
      <c r="T2394" s="16" t="s">
        <v>59</v>
      </c>
      <c r="U2394" s="18">
        <v>2489</v>
      </c>
      <c r="V2394" s="10">
        <v>4965</v>
      </c>
      <c r="W2394" s="18">
        <v>1.07</v>
      </c>
    </row>
    <row r="2395" spans="1:23" s="15" customFormat="1" x14ac:dyDescent="0.3">
      <c r="A2395" s="19">
        <v>2393</v>
      </c>
      <c r="C2395" s="17" t="s">
        <v>154</v>
      </c>
      <c r="E2395" s="16">
        <f t="shared" si="392"/>
        <v>29811544125.575401</v>
      </c>
      <c r="F2395" s="16">
        <v>5</v>
      </c>
      <c r="G2395" s="22">
        <f t="shared" si="393"/>
        <v>2.0375862748411504E+30</v>
      </c>
      <c r="H2395" s="18">
        <f t="shared" ref="H2395:H2402" si="394">(A2395^2.14+50+50*A2395)*2</f>
        <v>34277661.519965768</v>
      </c>
      <c r="I2395" s="18">
        <f t="shared" ref="I2395:I2402" si="395">(A2395^6.082+A2395^4+1000*A2395+100)*2</f>
        <v>7.1081981973397098E+20</v>
      </c>
      <c r="J2395" s="16">
        <v>1</v>
      </c>
      <c r="K2395" s="16">
        <v>11</v>
      </c>
      <c r="L2395" s="16">
        <v>5</v>
      </c>
      <c r="M2395" s="16">
        <v>10000</v>
      </c>
      <c r="N2395" s="16">
        <v>10000</v>
      </c>
      <c r="O2395" s="16">
        <v>30</v>
      </c>
      <c r="P2395" s="16" t="b">
        <v>1</v>
      </c>
      <c r="Q2395" s="16">
        <v>0</v>
      </c>
      <c r="R2395" s="16" t="b">
        <v>0</v>
      </c>
      <c r="S2395" s="16">
        <v>101.000000000008</v>
      </c>
      <c r="T2395" s="16" t="s">
        <v>59</v>
      </c>
      <c r="U2395" s="18">
        <v>2490</v>
      </c>
      <c r="V2395" s="10">
        <v>4970</v>
      </c>
      <c r="W2395" s="18">
        <v>1.07</v>
      </c>
    </row>
    <row r="2396" spans="1:23" s="15" customFormat="1" x14ac:dyDescent="0.3">
      <c r="A2396" s="19">
        <v>2394</v>
      </c>
      <c r="C2396" s="17" t="s">
        <v>154</v>
      </c>
      <c r="E2396" s="16">
        <f t="shared" si="392"/>
        <v>29850179043.580482</v>
      </c>
      <c r="F2396" s="16">
        <v>5</v>
      </c>
      <c r="G2396" s="22">
        <f t="shared" si="393"/>
        <v>2.0452367616400586E+30</v>
      </c>
      <c r="H2396" s="18">
        <f t="shared" si="394"/>
        <v>34308208.335905388</v>
      </c>
      <c r="I2396" s="18">
        <f t="shared" si="395"/>
        <v>7.1262834426450726E+20</v>
      </c>
      <c r="J2396" s="16">
        <v>1</v>
      </c>
      <c r="K2396" s="16">
        <v>11</v>
      </c>
      <c r="L2396" s="16">
        <v>5</v>
      </c>
      <c r="M2396" s="16">
        <v>10000</v>
      </c>
      <c r="N2396" s="16">
        <v>10000</v>
      </c>
      <c r="O2396" s="16">
        <v>30</v>
      </c>
      <c r="P2396" s="16" t="b">
        <v>1</v>
      </c>
      <c r="Q2396" s="16">
        <v>0</v>
      </c>
      <c r="R2396" s="16" t="b">
        <v>0</v>
      </c>
      <c r="S2396" s="16">
        <v>101.000000000008</v>
      </c>
      <c r="T2396" s="16" t="s">
        <v>59</v>
      </c>
      <c r="U2396" s="18">
        <v>2491</v>
      </c>
      <c r="V2396" s="10">
        <v>4975</v>
      </c>
      <c r="W2396" s="18">
        <v>1.07</v>
      </c>
    </row>
    <row r="2397" spans="1:23" s="15" customFormat="1" x14ac:dyDescent="0.3">
      <c r="A2397" s="19">
        <v>2395</v>
      </c>
      <c r="C2397" s="17" t="s">
        <v>154</v>
      </c>
      <c r="E2397" s="16">
        <f t="shared" si="392"/>
        <v>29888847865.117836</v>
      </c>
      <c r="F2397" s="16">
        <v>5</v>
      </c>
      <c r="G2397" s="22">
        <f t="shared" si="393"/>
        <v>2.0529127605458082E+30</v>
      </c>
      <c r="H2397" s="18">
        <f t="shared" si="394"/>
        <v>34338769.653781407</v>
      </c>
      <c r="I2397" s="18">
        <f t="shared" si="395"/>
        <v>7.1444071202111658E+20</v>
      </c>
      <c r="J2397" s="16">
        <v>1</v>
      </c>
      <c r="K2397" s="16">
        <v>11</v>
      </c>
      <c r="L2397" s="16">
        <v>5</v>
      </c>
      <c r="M2397" s="16">
        <v>10000</v>
      </c>
      <c r="N2397" s="16">
        <v>10000</v>
      </c>
      <c r="O2397" s="16">
        <v>30</v>
      </c>
      <c r="P2397" s="16" t="b">
        <v>1</v>
      </c>
      <c r="Q2397" s="16">
        <v>0</v>
      </c>
      <c r="R2397" s="16" t="b">
        <v>0</v>
      </c>
      <c r="S2397" s="16">
        <v>101.000000000008</v>
      </c>
      <c r="T2397" s="16" t="s">
        <v>59</v>
      </c>
      <c r="U2397" s="18">
        <v>2492</v>
      </c>
      <c r="V2397" s="10">
        <v>4980</v>
      </c>
      <c r="W2397" s="18">
        <v>1.07</v>
      </c>
    </row>
    <row r="2398" spans="1:23" s="15" customFormat="1" x14ac:dyDescent="0.3">
      <c r="A2398" s="19">
        <v>2396</v>
      </c>
      <c r="C2398" s="17" t="s">
        <v>154</v>
      </c>
      <c r="E2398" s="16">
        <f t="shared" si="392"/>
        <v>29927550605.764328</v>
      </c>
      <c r="F2398" s="16">
        <v>5</v>
      </c>
      <c r="G2398" s="22">
        <f t="shared" si="393"/>
        <v>2.0606143459281881E+30</v>
      </c>
      <c r="H2398" s="18">
        <f t="shared" si="394"/>
        <v>34369345.474441819</v>
      </c>
      <c r="I2398" s="18">
        <f t="shared" si="395"/>
        <v>7.1625692956108286E+20</v>
      </c>
      <c r="J2398" s="16">
        <v>1</v>
      </c>
      <c r="K2398" s="16">
        <v>11</v>
      </c>
      <c r="L2398" s="16">
        <v>5</v>
      </c>
      <c r="M2398" s="16">
        <v>10000</v>
      </c>
      <c r="N2398" s="16">
        <v>10000</v>
      </c>
      <c r="O2398" s="16">
        <v>30</v>
      </c>
      <c r="P2398" s="16" t="b">
        <v>1</v>
      </c>
      <c r="Q2398" s="16">
        <v>0</v>
      </c>
      <c r="R2398" s="16" t="b">
        <v>0</v>
      </c>
      <c r="S2398" s="16">
        <v>101.000000000008</v>
      </c>
      <c r="T2398" s="16" t="s">
        <v>59</v>
      </c>
      <c r="U2398" s="18">
        <v>2493</v>
      </c>
      <c r="V2398" s="10">
        <v>4985</v>
      </c>
      <c r="W2398" s="18">
        <v>1.07</v>
      </c>
    </row>
    <row r="2399" spans="1:23" s="15" customFormat="1" x14ac:dyDescent="0.3">
      <c r="A2399" s="19">
        <v>2397</v>
      </c>
      <c r="C2399" s="17" t="s">
        <v>154</v>
      </c>
      <c r="E2399" s="16">
        <f t="shared" ref="E2399:E2404" si="396">A2399^3.0999</f>
        <v>29966287281.097477</v>
      </c>
      <c r="F2399" s="16">
        <v>5</v>
      </c>
      <c r="G2399" s="22">
        <f t="shared" si="393"/>
        <v>2.0683415923425726E+30</v>
      </c>
      <c r="H2399" s="18">
        <f t="shared" si="394"/>
        <v>34399935.798734419</v>
      </c>
      <c r="I2399" s="18">
        <f t="shared" si="395"/>
        <v>7.1807700345013377E+20</v>
      </c>
      <c r="J2399" s="16">
        <v>1</v>
      </c>
      <c r="K2399" s="16">
        <v>11</v>
      </c>
      <c r="L2399" s="16">
        <v>5</v>
      </c>
      <c r="M2399" s="16">
        <v>10000</v>
      </c>
      <c r="N2399" s="16">
        <v>10000</v>
      </c>
      <c r="O2399" s="16">
        <v>30</v>
      </c>
      <c r="P2399" s="16" t="b">
        <v>1</v>
      </c>
      <c r="Q2399" s="16">
        <v>0</v>
      </c>
      <c r="R2399" s="16" t="b">
        <v>0</v>
      </c>
      <c r="S2399" s="16">
        <v>101.000000000008</v>
      </c>
      <c r="T2399" s="16" t="s">
        <v>59</v>
      </c>
      <c r="U2399" s="18">
        <v>2494</v>
      </c>
      <c r="V2399" s="10">
        <v>4990</v>
      </c>
      <c r="W2399" s="18">
        <v>1.07</v>
      </c>
    </row>
    <row r="2400" spans="1:23" s="15" customFormat="1" x14ac:dyDescent="0.3">
      <c r="A2400" s="19">
        <v>2398</v>
      </c>
      <c r="C2400" s="17" t="s">
        <v>154</v>
      </c>
      <c r="E2400" s="16">
        <f t="shared" si="396"/>
        <v>30005057906.695656</v>
      </c>
      <c r="F2400" s="16">
        <v>5</v>
      </c>
      <c r="G2400" s="22">
        <f t="shared" si="393"/>
        <v>2.0760945745303614E+30</v>
      </c>
      <c r="H2400" s="18">
        <f t="shared" si="394"/>
        <v>34430540.627506278</v>
      </c>
      <c r="I2400" s="18">
        <f t="shared" si="395"/>
        <v>7.1990094026245748E+20</v>
      </c>
      <c r="J2400" s="16">
        <v>1</v>
      </c>
      <c r="K2400" s="16">
        <v>11</v>
      </c>
      <c r="L2400" s="16">
        <v>5</v>
      </c>
      <c r="M2400" s="16">
        <v>10000</v>
      </c>
      <c r="N2400" s="16">
        <v>10000</v>
      </c>
      <c r="O2400" s="16">
        <v>30</v>
      </c>
      <c r="P2400" s="16" t="b">
        <v>1</v>
      </c>
      <c r="Q2400" s="16">
        <v>0</v>
      </c>
      <c r="R2400" s="16" t="b">
        <v>0</v>
      </c>
      <c r="S2400" s="16">
        <v>101.000000000008</v>
      </c>
      <c r="T2400" s="16" t="s">
        <v>59</v>
      </c>
      <c r="U2400" s="18">
        <v>2495</v>
      </c>
      <c r="V2400" s="10">
        <v>4995</v>
      </c>
      <c r="W2400" s="18">
        <v>1.07</v>
      </c>
    </row>
    <row r="2401" spans="1:23" s="15" customFormat="1" x14ac:dyDescent="0.3">
      <c r="A2401" s="19">
        <v>2399</v>
      </c>
      <c r="C2401" s="17" t="s">
        <v>154</v>
      </c>
      <c r="E2401" s="16">
        <f t="shared" si="396"/>
        <v>30043862498.137943</v>
      </c>
      <c r="F2401" s="16">
        <v>5</v>
      </c>
      <c r="G2401" s="22">
        <f t="shared" si="393"/>
        <v>2.0838733674192707E+30</v>
      </c>
      <c r="H2401" s="18">
        <f t="shared" si="394"/>
        <v>34461159.961604588</v>
      </c>
      <c r="I2401" s="18">
        <f t="shared" si="395"/>
        <v>7.2172874658069335E+20</v>
      </c>
      <c r="J2401" s="16">
        <v>1</v>
      </c>
      <c r="K2401" s="16">
        <v>11</v>
      </c>
      <c r="L2401" s="16">
        <v>5</v>
      </c>
      <c r="M2401" s="16">
        <v>10000</v>
      </c>
      <c r="N2401" s="16">
        <v>10000</v>
      </c>
      <c r="O2401" s="16">
        <v>30</v>
      </c>
      <c r="P2401" s="16" t="b">
        <v>1</v>
      </c>
      <c r="Q2401" s="16">
        <v>0</v>
      </c>
      <c r="R2401" s="16" t="b">
        <v>0</v>
      </c>
      <c r="S2401" s="16">
        <v>101.000000000008</v>
      </c>
      <c r="T2401" s="16" t="s">
        <v>59</v>
      </c>
      <c r="U2401" s="18">
        <v>2496</v>
      </c>
      <c r="V2401" s="10">
        <v>5000</v>
      </c>
      <c r="W2401" s="18">
        <v>1.07</v>
      </c>
    </row>
    <row r="2402" spans="1:23" s="15" customFormat="1" x14ac:dyDescent="0.3">
      <c r="A2402" s="19">
        <v>2400</v>
      </c>
      <c r="C2402" s="17" t="s">
        <v>154</v>
      </c>
      <c r="E2402" s="16">
        <f t="shared" si="396"/>
        <v>30082701071.003574</v>
      </c>
      <c r="F2402" s="16">
        <v>5</v>
      </c>
      <c r="G2402" s="22">
        <f t="shared" si="393"/>
        <v>2.0916780461238618E+30</v>
      </c>
      <c r="H2402" s="18">
        <f t="shared" si="394"/>
        <v>34491793.801875919</v>
      </c>
      <c r="I2402" s="18">
        <f t="shared" si="395"/>
        <v>7.2356042899594766E+20</v>
      </c>
      <c r="J2402" s="16">
        <v>1</v>
      </c>
      <c r="K2402" s="16">
        <v>11</v>
      </c>
      <c r="L2402" s="16">
        <v>5</v>
      </c>
      <c r="M2402" s="16">
        <v>10000</v>
      </c>
      <c r="N2402" s="16">
        <v>10000</v>
      </c>
      <c r="O2402" s="16">
        <v>30</v>
      </c>
      <c r="P2402" s="16" t="b">
        <v>1</v>
      </c>
      <c r="Q2402" s="16">
        <v>0</v>
      </c>
      <c r="R2402" s="16" t="b">
        <v>0</v>
      </c>
      <c r="S2402" s="16">
        <v>101.000000000008</v>
      </c>
      <c r="T2402" s="16" t="s">
        <v>59</v>
      </c>
      <c r="U2402" s="18">
        <v>2497</v>
      </c>
      <c r="V2402" s="10">
        <v>5005</v>
      </c>
      <c r="W2402" s="18">
        <v>1.07</v>
      </c>
    </row>
    <row r="2403" spans="1:23" s="5" customFormat="1" x14ac:dyDescent="0.3">
      <c r="A2403" s="20">
        <v>2401</v>
      </c>
      <c r="C2403" s="11" t="s">
        <v>157</v>
      </c>
      <c r="E2403" s="10">
        <f t="shared" si="396"/>
        <v>30121573640.873074</v>
      </c>
      <c r="F2403" s="10">
        <v>5</v>
      </c>
      <c r="G2403" s="22">
        <f>A2403^8.99+A2403^4+100*A2403+100</f>
        <v>2.4531579903841977E+30</v>
      </c>
      <c r="H2403" s="22">
        <f t="shared" ref="H2403:H2466" si="397">(A2403^2.14+50+50*A2403)*2</f>
        <v>34522442.149166659</v>
      </c>
      <c r="I2403" s="22">
        <f t="shared" ref="I2403:I2466" si="398">(A2403^6.082+A2403^4+1000*A2403+100)*2</f>
        <v>7.2539599410779521E+20</v>
      </c>
      <c r="J2403" s="10">
        <v>1</v>
      </c>
      <c r="K2403" s="10">
        <v>11</v>
      </c>
      <c r="L2403" s="10">
        <v>5</v>
      </c>
      <c r="M2403" s="10">
        <v>10000</v>
      </c>
      <c r="N2403" s="10">
        <v>10000</v>
      </c>
      <c r="O2403" s="10">
        <v>30</v>
      </c>
      <c r="P2403" s="10" t="b">
        <v>1</v>
      </c>
      <c r="Q2403" s="10">
        <v>0</v>
      </c>
      <c r="R2403" s="10" t="b">
        <v>0</v>
      </c>
      <c r="S2403" s="10">
        <v>101.000000000008</v>
      </c>
      <c r="T2403" s="10" t="s">
        <v>59</v>
      </c>
      <c r="U2403" s="22">
        <v>2498</v>
      </c>
      <c r="V2403" s="10">
        <v>5012</v>
      </c>
      <c r="W2403" s="22">
        <v>1.07</v>
      </c>
    </row>
    <row r="2404" spans="1:23" s="5" customFormat="1" x14ac:dyDescent="0.3">
      <c r="A2404" s="20">
        <v>2402</v>
      </c>
      <c r="C2404" s="11" t="s">
        <v>157</v>
      </c>
      <c r="E2404" s="10">
        <f t="shared" si="396"/>
        <v>30160480223.327168</v>
      </c>
      <c r="F2404" s="10">
        <v>5</v>
      </c>
      <c r="G2404" s="22">
        <f t="shared" ref="G2404:G2452" si="399">A2404^8.99+A2404^4+100*A2404+100</f>
        <v>2.4623585823103065E+30</v>
      </c>
      <c r="H2404" s="22">
        <f t="shared" si="397"/>
        <v>34553105.004323021</v>
      </c>
      <c r="I2404" s="22">
        <f t="shared" si="398"/>
        <v>7.2723544852431097E+20</v>
      </c>
      <c r="J2404" s="10">
        <v>1</v>
      </c>
      <c r="K2404" s="10">
        <v>11</v>
      </c>
      <c r="L2404" s="10">
        <v>5</v>
      </c>
      <c r="M2404" s="10">
        <v>10000</v>
      </c>
      <c r="N2404" s="10">
        <v>10000</v>
      </c>
      <c r="O2404" s="10">
        <v>30</v>
      </c>
      <c r="P2404" s="10" t="b">
        <v>1</v>
      </c>
      <c r="Q2404" s="10">
        <v>0</v>
      </c>
      <c r="R2404" s="10" t="b">
        <v>0</v>
      </c>
      <c r="S2404" s="10">
        <v>101.000000000008</v>
      </c>
      <c r="T2404" s="10" t="s">
        <v>59</v>
      </c>
      <c r="U2404" s="22">
        <v>2499</v>
      </c>
      <c r="V2404" s="10">
        <v>5019</v>
      </c>
      <c r="W2404" s="22">
        <v>1.07</v>
      </c>
    </row>
    <row r="2405" spans="1:23" s="5" customFormat="1" x14ac:dyDescent="0.3">
      <c r="A2405" s="20">
        <v>2403</v>
      </c>
      <c r="C2405" s="11" t="s">
        <v>156</v>
      </c>
      <c r="E2405" s="10">
        <f t="shared" ref="E2405:E2468" si="400">A2405^3.0999</f>
        <v>30199420833.947395</v>
      </c>
      <c r="F2405" s="10">
        <v>5</v>
      </c>
      <c r="G2405" s="22">
        <f t="shared" si="399"/>
        <v>2.4715898299919704E+30</v>
      </c>
      <c r="H2405" s="22">
        <f t="shared" si="397"/>
        <v>34583782.368190639</v>
      </c>
      <c r="I2405" s="22">
        <f t="shared" si="398"/>
        <v>7.2907879886203388E+20</v>
      </c>
      <c r="J2405" s="10">
        <v>1</v>
      </c>
      <c r="K2405" s="10">
        <v>11</v>
      </c>
      <c r="L2405" s="10">
        <v>5</v>
      </c>
      <c r="M2405" s="10">
        <v>10000</v>
      </c>
      <c r="N2405" s="10">
        <v>10000</v>
      </c>
      <c r="O2405" s="10">
        <v>30</v>
      </c>
      <c r="P2405" s="10" t="b">
        <v>1</v>
      </c>
      <c r="Q2405" s="10">
        <v>0</v>
      </c>
      <c r="R2405" s="10" t="b">
        <v>0</v>
      </c>
      <c r="S2405" s="10">
        <v>101.000000000008</v>
      </c>
      <c r="T2405" s="10" t="s">
        <v>59</v>
      </c>
      <c r="U2405" s="22">
        <v>2500</v>
      </c>
      <c r="V2405" s="10">
        <v>5026</v>
      </c>
      <c r="W2405" s="22">
        <v>1.07</v>
      </c>
    </row>
    <row r="2406" spans="1:23" s="5" customFormat="1" x14ac:dyDescent="0.3">
      <c r="A2406" s="20">
        <v>2404</v>
      </c>
      <c r="C2406" s="11" t="s">
        <v>156</v>
      </c>
      <c r="E2406" s="10">
        <f t="shared" si="400"/>
        <v>30238395488.315868</v>
      </c>
      <c r="F2406" s="10">
        <v>5</v>
      </c>
      <c r="G2406" s="22">
        <f t="shared" si="399"/>
        <v>2.4808518227511102E+30</v>
      </c>
      <c r="H2406" s="22">
        <f t="shared" si="397"/>
        <v>34614474.241615139</v>
      </c>
      <c r="I2406" s="22">
        <f t="shared" si="398"/>
        <v>7.309260517460105E+20</v>
      </c>
      <c r="J2406" s="10">
        <v>1</v>
      </c>
      <c r="K2406" s="10">
        <v>11</v>
      </c>
      <c r="L2406" s="10">
        <v>5</v>
      </c>
      <c r="M2406" s="10">
        <v>10000</v>
      </c>
      <c r="N2406" s="10">
        <v>10000</v>
      </c>
      <c r="O2406" s="10">
        <v>30</v>
      </c>
      <c r="P2406" s="10" t="b">
        <v>1</v>
      </c>
      <c r="Q2406" s="10">
        <v>0</v>
      </c>
      <c r="R2406" s="10" t="b">
        <v>0</v>
      </c>
      <c r="S2406" s="10">
        <v>101.000000000008</v>
      </c>
      <c r="T2406" s="10" t="s">
        <v>59</v>
      </c>
      <c r="U2406" s="22">
        <v>2501</v>
      </c>
      <c r="V2406" s="10">
        <v>5033</v>
      </c>
      <c r="W2406" s="22">
        <v>1.07</v>
      </c>
    </row>
    <row r="2407" spans="1:23" s="5" customFormat="1" x14ac:dyDescent="0.3">
      <c r="A2407" s="20">
        <v>2405</v>
      </c>
      <c r="C2407" s="11" t="s">
        <v>156</v>
      </c>
      <c r="E2407" s="10">
        <f t="shared" si="400"/>
        <v>30277404202.01545</v>
      </c>
      <c r="F2407" s="10">
        <v>5</v>
      </c>
      <c r="G2407" s="22">
        <f t="shared" si="399"/>
        <v>2.4901446501324315E+30</v>
      </c>
      <c r="H2407" s="22">
        <f t="shared" si="397"/>
        <v>34645180.625441551</v>
      </c>
      <c r="I2407" s="22">
        <f t="shared" si="398"/>
        <v>7.3277721380977954E+20</v>
      </c>
      <c r="J2407" s="10">
        <v>1</v>
      </c>
      <c r="K2407" s="10">
        <v>11</v>
      </c>
      <c r="L2407" s="10">
        <v>5</v>
      </c>
      <c r="M2407" s="10">
        <v>10000</v>
      </c>
      <c r="N2407" s="10">
        <v>10000</v>
      </c>
      <c r="O2407" s="10">
        <v>30</v>
      </c>
      <c r="P2407" s="10" t="b">
        <v>1</v>
      </c>
      <c r="Q2407" s="10">
        <v>0</v>
      </c>
      <c r="R2407" s="10" t="b">
        <v>0</v>
      </c>
      <c r="S2407" s="10">
        <v>101.000000000008</v>
      </c>
      <c r="T2407" s="10" t="s">
        <v>59</v>
      </c>
      <c r="U2407" s="22">
        <v>2502</v>
      </c>
      <c r="V2407" s="10">
        <v>5040</v>
      </c>
      <c r="W2407" s="22">
        <v>1.07</v>
      </c>
    </row>
    <row r="2408" spans="1:23" s="5" customFormat="1" x14ac:dyDescent="0.3">
      <c r="A2408" s="20">
        <v>2406</v>
      </c>
      <c r="C2408" s="11" t="s">
        <v>156</v>
      </c>
      <c r="E2408" s="10">
        <f t="shared" si="400"/>
        <v>30316446990.62962</v>
      </c>
      <c r="F2408" s="10">
        <v>5</v>
      </c>
      <c r="G2408" s="22">
        <f t="shared" si="399"/>
        <v>2.4994684019041644E+30</v>
      </c>
      <c r="H2408" s="22">
        <f t="shared" si="397"/>
        <v>34675901.520514861</v>
      </c>
      <c r="I2408" s="22">
        <f t="shared" si="398"/>
        <v>7.3463229169540373E+20</v>
      </c>
      <c r="J2408" s="10">
        <v>1</v>
      </c>
      <c r="K2408" s="10">
        <v>11</v>
      </c>
      <c r="L2408" s="10">
        <v>5</v>
      </c>
      <c r="M2408" s="10">
        <v>10000</v>
      </c>
      <c r="N2408" s="10">
        <v>10000</v>
      </c>
      <c r="O2408" s="10">
        <v>30</v>
      </c>
      <c r="P2408" s="10" t="b">
        <v>1</v>
      </c>
      <c r="Q2408" s="10">
        <v>0</v>
      </c>
      <c r="R2408" s="10" t="b">
        <v>0</v>
      </c>
      <c r="S2408" s="10">
        <v>101.000000000008</v>
      </c>
      <c r="T2408" s="10" t="s">
        <v>59</v>
      </c>
      <c r="U2408" s="22">
        <v>2503</v>
      </c>
      <c r="V2408" s="10">
        <v>5047</v>
      </c>
      <c r="W2408" s="22">
        <v>1.07</v>
      </c>
    </row>
    <row r="2409" spans="1:23" s="5" customFormat="1" x14ac:dyDescent="0.3">
      <c r="A2409" s="20">
        <v>2407</v>
      </c>
      <c r="C2409" s="11" t="s">
        <v>156</v>
      </c>
      <c r="E2409" s="10">
        <f t="shared" si="400"/>
        <v>30355523869.742462</v>
      </c>
      <c r="F2409" s="10">
        <v>5</v>
      </c>
      <c r="G2409" s="22">
        <f t="shared" si="399"/>
        <v>2.508823168058343E+30</v>
      </c>
      <c r="H2409" s="22">
        <f t="shared" si="397"/>
        <v>34706636.927679747</v>
      </c>
      <c r="I2409" s="22">
        <f t="shared" si="398"/>
        <v>7.3649129205345537E+20</v>
      </c>
      <c r="J2409" s="10">
        <v>1</v>
      </c>
      <c r="K2409" s="10">
        <v>11</v>
      </c>
      <c r="L2409" s="10">
        <v>5</v>
      </c>
      <c r="M2409" s="10">
        <v>10000</v>
      </c>
      <c r="N2409" s="10">
        <v>10000</v>
      </c>
      <c r="O2409" s="10">
        <v>30</v>
      </c>
      <c r="P2409" s="10" t="b">
        <v>1</v>
      </c>
      <c r="Q2409" s="10">
        <v>0</v>
      </c>
      <c r="R2409" s="10" t="b">
        <v>0</v>
      </c>
      <c r="S2409" s="10">
        <v>101.000000000008</v>
      </c>
      <c r="T2409" s="10" t="s">
        <v>59</v>
      </c>
      <c r="U2409" s="22">
        <v>2504</v>
      </c>
      <c r="V2409" s="10">
        <v>5054</v>
      </c>
      <c r="W2409" s="22">
        <v>1.07</v>
      </c>
    </row>
    <row r="2410" spans="1:23" s="5" customFormat="1" x14ac:dyDescent="0.3">
      <c r="A2410" s="20">
        <v>2408</v>
      </c>
      <c r="C2410" s="11" t="s">
        <v>156</v>
      </c>
      <c r="E2410" s="10">
        <f t="shared" si="400"/>
        <v>30394634854.938725</v>
      </c>
      <c r="F2410" s="10">
        <v>5</v>
      </c>
      <c r="G2410" s="22">
        <f t="shared" si="399"/>
        <v>2.5182090388113005E+30</v>
      </c>
      <c r="H2410" s="22">
        <f t="shared" si="397"/>
        <v>34737386.847780347</v>
      </c>
      <c r="I2410" s="22">
        <f t="shared" si="398"/>
        <v>7.3835422154302764E+20</v>
      </c>
      <c r="J2410" s="10">
        <v>1</v>
      </c>
      <c r="K2410" s="10">
        <v>11</v>
      </c>
      <c r="L2410" s="10">
        <v>5</v>
      </c>
      <c r="M2410" s="10">
        <v>10000</v>
      </c>
      <c r="N2410" s="10">
        <v>10000</v>
      </c>
      <c r="O2410" s="10">
        <v>30</v>
      </c>
      <c r="P2410" s="10" t="b">
        <v>1</v>
      </c>
      <c r="Q2410" s="10">
        <v>0</v>
      </c>
      <c r="R2410" s="10" t="b">
        <v>0</v>
      </c>
      <c r="S2410" s="10">
        <v>101.000000000008</v>
      </c>
      <c r="T2410" s="10" t="s">
        <v>59</v>
      </c>
      <c r="U2410" s="22">
        <v>2505</v>
      </c>
      <c r="V2410" s="10">
        <v>5061</v>
      </c>
      <c r="W2410" s="22">
        <v>1.07</v>
      </c>
    </row>
    <row r="2411" spans="1:23" s="5" customFormat="1" x14ac:dyDescent="0.3">
      <c r="A2411" s="20">
        <v>2409</v>
      </c>
      <c r="C2411" s="11" t="s">
        <v>156</v>
      </c>
      <c r="E2411" s="10">
        <f t="shared" si="400"/>
        <v>30433779961.803909</v>
      </c>
      <c r="F2411" s="10">
        <v>5</v>
      </c>
      <c r="G2411" s="22">
        <f t="shared" si="399"/>
        <v>2.5276261046041259E+30</v>
      </c>
      <c r="H2411" s="22">
        <f t="shared" si="397"/>
        <v>34768151.281660557</v>
      </c>
      <c r="I2411" s="22">
        <f t="shared" si="398"/>
        <v>7.4022108683175592E+20</v>
      </c>
      <c r="J2411" s="10">
        <v>1</v>
      </c>
      <c r="K2411" s="10">
        <v>11</v>
      </c>
      <c r="L2411" s="10">
        <v>5</v>
      </c>
      <c r="M2411" s="10">
        <v>10000</v>
      </c>
      <c r="N2411" s="10">
        <v>10000</v>
      </c>
      <c r="O2411" s="10">
        <v>30</v>
      </c>
      <c r="P2411" s="10" t="b">
        <v>1</v>
      </c>
      <c r="Q2411" s="10">
        <v>0</v>
      </c>
      <c r="R2411" s="10" t="b">
        <v>0</v>
      </c>
      <c r="S2411" s="10">
        <v>101.000000000008</v>
      </c>
      <c r="T2411" s="10" t="s">
        <v>59</v>
      </c>
      <c r="U2411" s="22">
        <v>2506</v>
      </c>
      <c r="V2411" s="10">
        <v>5068</v>
      </c>
      <c r="W2411" s="22">
        <v>1.07</v>
      </c>
    </row>
    <row r="2412" spans="1:23" s="5" customFormat="1" x14ac:dyDescent="0.3">
      <c r="A2412" s="20">
        <v>2410</v>
      </c>
      <c r="C2412" s="11" t="s">
        <v>156</v>
      </c>
      <c r="E2412" s="10">
        <f t="shared" si="400"/>
        <v>30472959205.923908</v>
      </c>
      <c r="F2412" s="10">
        <v>5</v>
      </c>
      <c r="G2412" s="22">
        <f t="shared" si="399"/>
        <v>2.5370744561033037E+30</v>
      </c>
      <c r="H2412" s="22">
        <f t="shared" si="397"/>
        <v>34798930.230164163</v>
      </c>
      <c r="I2412" s="22">
        <f t="shared" si="398"/>
        <v>7.4209189459580879E+20</v>
      </c>
      <c r="J2412" s="10">
        <v>1</v>
      </c>
      <c r="K2412" s="10">
        <v>11</v>
      </c>
      <c r="L2412" s="10">
        <v>5</v>
      </c>
      <c r="M2412" s="10">
        <v>10000</v>
      </c>
      <c r="N2412" s="10">
        <v>10000</v>
      </c>
      <c r="O2412" s="10">
        <v>30</v>
      </c>
      <c r="P2412" s="10" t="b">
        <v>1</v>
      </c>
      <c r="Q2412" s="10">
        <v>0</v>
      </c>
      <c r="R2412" s="10" t="b">
        <v>0</v>
      </c>
      <c r="S2412" s="10">
        <v>101.000000000008</v>
      </c>
      <c r="T2412" s="10" t="s">
        <v>59</v>
      </c>
      <c r="U2412" s="22">
        <v>2507</v>
      </c>
      <c r="V2412" s="10">
        <v>5075</v>
      </c>
      <c r="W2412" s="22">
        <v>1.07</v>
      </c>
    </row>
    <row r="2413" spans="1:23" s="5" customFormat="1" x14ac:dyDescent="0.3">
      <c r="A2413" s="20">
        <v>2411</v>
      </c>
      <c r="C2413" s="11" t="s">
        <v>156</v>
      </c>
      <c r="E2413" s="10">
        <f t="shared" si="400"/>
        <v>30512172602.885319</v>
      </c>
      <c r="F2413" s="10">
        <v>5</v>
      </c>
      <c r="G2413" s="22">
        <f t="shared" si="399"/>
        <v>2.5465541842008876E+30</v>
      </c>
      <c r="H2413" s="22">
        <f t="shared" si="397"/>
        <v>34829723.694134563</v>
      </c>
      <c r="I2413" s="22">
        <f t="shared" si="398"/>
        <v>7.4396665151989324E+20</v>
      </c>
      <c r="J2413" s="10">
        <v>1</v>
      </c>
      <c r="K2413" s="10">
        <v>11</v>
      </c>
      <c r="L2413" s="10">
        <v>5</v>
      </c>
      <c r="M2413" s="10">
        <v>10000</v>
      </c>
      <c r="N2413" s="10">
        <v>10000</v>
      </c>
      <c r="O2413" s="10">
        <v>30</v>
      </c>
      <c r="P2413" s="10" t="b">
        <v>1</v>
      </c>
      <c r="Q2413" s="10">
        <v>0</v>
      </c>
      <c r="R2413" s="10" t="b">
        <v>0</v>
      </c>
      <c r="S2413" s="10">
        <v>101.000000000008</v>
      </c>
      <c r="T2413" s="10" t="s">
        <v>59</v>
      </c>
      <c r="U2413" s="22">
        <v>2508</v>
      </c>
      <c r="V2413" s="10">
        <v>5082</v>
      </c>
      <c r="W2413" s="22">
        <v>1.07</v>
      </c>
    </row>
    <row r="2414" spans="1:23" s="5" customFormat="1" x14ac:dyDescent="0.3">
      <c r="A2414" s="20">
        <v>2412</v>
      </c>
      <c r="C2414" s="11" t="s">
        <v>156</v>
      </c>
      <c r="E2414" s="10">
        <f t="shared" si="400"/>
        <v>30551420168.275841</v>
      </c>
      <c r="F2414" s="10">
        <v>5</v>
      </c>
      <c r="G2414" s="22">
        <f t="shared" si="399"/>
        <v>2.5560653800152136E+30</v>
      </c>
      <c r="H2414" s="22">
        <f t="shared" si="397"/>
        <v>34860531.674414873</v>
      </c>
      <c r="I2414" s="22">
        <f t="shared" si="398"/>
        <v>7.4584536429729297E+20</v>
      </c>
      <c r="J2414" s="10">
        <v>1</v>
      </c>
      <c r="K2414" s="10">
        <v>11</v>
      </c>
      <c r="L2414" s="10">
        <v>5</v>
      </c>
      <c r="M2414" s="10">
        <v>10000</v>
      </c>
      <c r="N2414" s="10">
        <v>10000</v>
      </c>
      <c r="O2414" s="10">
        <v>30</v>
      </c>
      <c r="P2414" s="10" t="b">
        <v>1</v>
      </c>
      <c r="Q2414" s="10">
        <v>0</v>
      </c>
      <c r="R2414" s="10" t="b">
        <v>0</v>
      </c>
      <c r="S2414" s="10">
        <v>101.000000000008</v>
      </c>
      <c r="T2414" s="10" t="s">
        <v>59</v>
      </c>
      <c r="U2414" s="22">
        <v>2509</v>
      </c>
      <c r="V2414" s="10">
        <v>5089</v>
      </c>
      <c r="W2414" s="22">
        <v>1.07</v>
      </c>
    </row>
    <row r="2415" spans="1:23" s="5" customFormat="1" x14ac:dyDescent="0.3">
      <c r="A2415" s="20">
        <v>2413</v>
      </c>
      <c r="C2415" s="11" t="s">
        <v>156</v>
      </c>
      <c r="E2415" s="10">
        <f t="shared" si="400"/>
        <v>30590701917.683151</v>
      </c>
      <c r="F2415" s="10">
        <v>5</v>
      </c>
      <c r="G2415" s="22">
        <f t="shared" si="399"/>
        <v>2.5656081348912898E+30</v>
      </c>
      <c r="H2415" s="22">
        <f t="shared" si="397"/>
        <v>34891354.171847664</v>
      </c>
      <c r="I2415" s="22">
        <f t="shared" si="398"/>
        <v>7.4772803962982682E+20</v>
      </c>
      <c r="J2415" s="10">
        <v>1</v>
      </c>
      <c r="K2415" s="10">
        <v>11</v>
      </c>
      <c r="L2415" s="10">
        <v>5</v>
      </c>
      <c r="M2415" s="10">
        <v>10000</v>
      </c>
      <c r="N2415" s="10">
        <v>10000</v>
      </c>
      <c r="O2415" s="10">
        <v>30</v>
      </c>
      <c r="P2415" s="10" t="b">
        <v>1</v>
      </c>
      <c r="Q2415" s="10">
        <v>0</v>
      </c>
      <c r="R2415" s="10" t="b">
        <v>0</v>
      </c>
      <c r="S2415" s="10">
        <v>101.000000000008</v>
      </c>
      <c r="T2415" s="10" t="s">
        <v>59</v>
      </c>
      <c r="U2415" s="22">
        <v>2510</v>
      </c>
      <c r="V2415" s="10">
        <v>5096</v>
      </c>
      <c r="W2415" s="22">
        <v>1.07</v>
      </c>
    </row>
    <row r="2416" spans="1:23" s="5" customFormat="1" x14ac:dyDescent="0.3">
      <c r="A2416" s="20">
        <v>2414</v>
      </c>
      <c r="C2416" s="11" t="s">
        <v>156</v>
      </c>
      <c r="E2416" s="10">
        <f t="shared" si="400"/>
        <v>30630017866.696087</v>
      </c>
      <c r="F2416" s="10">
        <v>5</v>
      </c>
      <c r="G2416" s="22">
        <f t="shared" si="399"/>
        <v>2.5751825404011851E+30</v>
      </c>
      <c r="H2416" s="22">
        <f t="shared" si="397"/>
        <v>34922191.187275663</v>
      </c>
      <c r="I2416" s="22">
        <f t="shared" si="398"/>
        <v>7.4961468422790775E+20</v>
      </c>
      <c r="J2416" s="10">
        <v>1</v>
      </c>
      <c r="K2416" s="10">
        <v>11</v>
      </c>
      <c r="L2416" s="10">
        <v>5</v>
      </c>
      <c r="M2416" s="10">
        <v>10000</v>
      </c>
      <c r="N2416" s="10">
        <v>10000</v>
      </c>
      <c r="O2416" s="10">
        <v>30</v>
      </c>
      <c r="P2416" s="10" t="b">
        <v>1</v>
      </c>
      <c r="Q2416" s="10">
        <v>0</v>
      </c>
      <c r="R2416" s="10" t="b">
        <v>0</v>
      </c>
      <c r="S2416" s="10">
        <v>101.000000000008</v>
      </c>
      <c r="T2416" s="10" t="s">
        <v>59</v>
      </c>
      <c r="U2416" s="22">
        <v>2511</v>
      </c>
      <c r="V2416" s="10">
        <v>5103</v>
      </c>
      <c r="W2416" s="22">
        <v>1.07</v>
      </c>
    </row>
    <row r="2417" spans="1:23" s="5" customFormat="1" x14ac:dyDescent="0.3">
      <c r="A2417" s="20">
        <v>2415</v>
      </c>
      <c r="C2417" s="11" t="s">
        <v>156</v>
      </c>
      <c r="E2417" s="10">
        <f t="shared" si="400"/>
        <v>30669368030.90374</v>
      </c>
      <c r="F2417" s="10">
        <v>5</v>
      </c>
      <c r="G2417" s="22">
        <f t="shared" si="399"/>
        <v>2.5847886883446053E+30</v>
      </c>
      <c r="H2417" s="22">
        <f t="shared" si="397"/>
        <v>34953042.721540764</v>
      </c>
      <c r="I2417" s="22">
        <f t="shared" si="398"/>
        <v>7.5150530481049541E+20</v>
      </c>
      <c r="J2417" s="10">
        <v>1</v>
      </c>
      <c r="K2417" s="10">
        <v>11</v>
      </c>
      <c r="L2417" s="10">
        <v>5</v>
      </c>
      <c r="M2417" s="10">
        <v>10000</v>
      </c>
      <c r="N2417" s="10">
        <v>10000</v>
      </c>
      <c r="O2417" s="10">
        <v>30</v>
      </c>
      <c r="P2417" s="10" t="b">
        <v>1</v>
      </c>
      <c r="Q2417" s="10">
        <v>0</v>
      </c>
      <c r="R2417" s="10" t="b">
        <v>0</v>
      </c>
      <c r="S2417" s="10">
        <v>101.000000000008</v>
      </c>
      <c r="T2417" s="10" t="s">
        <v>59</v>
      </c>
      <c r="U2417" s="22">
        <v>2512</v>
      </c>
      <c r="V2417" s="10">
        <v>5110</v>
      </c>
      <c r="W2417" s="22">
        <v>1.07</v>
      </c>
    </row>
    <row r="2418" spans="1:23" s="5" customFormat="1" x14ac:dyDescent="0.3">
      <c r="A2418" s="20">
        <v>2416</v>
      </c>
      <c r="C2418" s="11" t="s">
        <v>156</v>
      </c>
      <c r="E2418" s="10">
        <f t="shared" si="400"/>
        <v>30708752425.896198</v>
      </c>
      <c r="F2418" s="10">
        <v>5</v>
      </c>
      <c r="G2418" s="22">
        <f t="shared" si="399"/>
        <v>2.594426670749317E+30</v>
      </c>
      <c r="H2418" s="22">
        <f t="shared" si="397"/>
        <v>34983908.775485083</v>
      </c>
      <c r="I2418" s="22">
        <f t="shared" si="398"/>
        <v>7.5339990810516639E+20</v>
      </c>
      <c r="J2418" s="10">
        <v>1</v>
      </c>
      <c r="K2418" s="10">
        <v>11</v>
      </c>
      <c r="L2418" s="10">
        <v>5</v>
      </c>
      <c r="M2418" s="10">
        <v>10000</v>
      </c>
      <c r="N2418" s="10">
        <v>10000</v>
      </c>
      <c r="O2418" s="10">
        <v>30</v>
      </c>
      <c r="P2418" s="10" t="b">
        <v>1</v>
      </c>
      <c r="Q2418" s="10">
        <v>0</v>
      </c>
      <c r="R2418" s="10" t="b">
        <v>0</v>
      </c>
      <c r="S2418" s="10">
        <v>101.000000000008</v>
      </c>
      <c r="T2418" s="10" t="s">
        <v>59</v>
      </c>
      <c r="U2418" s="22">
        <v>2513</v>
      </c>
      <c r="V2418" s="10">
        <v>5117</v>
      </c>
      <c r="W2418" s="22">
        <v>1.07</v>
      </c>
    </row>
    <row r="2419" spans="1:23" s="5" customFormat="1" x14ac:dyDescent="0.3">
      <c r="A2419" s="20">
        <v>2417</v>
      </c>
      <c r="C2419" s="11" t="s">
        <v>156</v>
      </c>
      <c r="E2419" s="10">
        <f t="shared" si="400"/>
        <v>30748171067.263847</v>
      </c>
      <c r="F2419" s="10">
        <v>5</v>
      </c>
      <c r="G2419" s="22">
        <f t="shared" si="399"/>
        <v>2.6040965798716145E+30</v>
      </c>
      <c r="H2419" s="22">
        <f t="shared" si="397"/>
        <v>35014789.349950008</v>
      </c>
      <c r="I2419" s="22">
        <f t="shared" si="398"/>
        <v>7.5529850084806217E+20</v>
      </c>
      <c r="J2419" s="10">
        <v>1</v>
      </c>
      <c r="K2419" s="10">
        <v>11</v>
      </c>
      <c r="L2419" s="10">
        <v>5</v>
      </c>
      <c r="M2419" s="10">
        <v>10000</v>
      </c>
      <c r="N2419" s="10">
        <v>10000</v>
      </c>
      <c r="O2419" s="10">
        <v>30</v>
      </c>
      <c r="P2419" s="10" t="b">
        <v>1</v>
      </c>
      <c r="Q2419" s="10">
        <v>0</v>
      </c>
      <c r="R2419" s="10" t="b">
        <v>0</v>
      </c>
      <c r="S2419" s="10">
        <v>101.000000000008</v>
      </c>
      <c r="T2419" s="10" t="s">
        <v>59</v>
      </c>
      <c r="U2419" s="22">
        <v>2514</v>
      </c>
      <c r="V2419" s="10">
        <v>5124</v>
      </c>
      <c r="W2419" s="22">
        <v>1.07</v>
      </c>
    </row>
    <row r="2420" spans="1:23" s="5" customFormat="1" x14ac:dyDescent="0.3">
      <c r="A2420" s="20">
        <v>2418</v>
      </c>
      <c r="C2420" s="11" t="s">
        <v>156</v>
      </c>
      <c r="E2420" s="10">
        <f t="shared" si="400"/>
        <v>30787623970.598011</v>
      </c>
      <c r="F2420" s="10">
        <v>5</v>
      </c>
      <c r="G2420" s="22">
        <f t="shared" si="399"/>
        <v>2.6137985081968967E+30</v>
      </c>
      <c r="H2420" s="22">
        <f t="shared" si="397"/>
        <v>35045684.445776984</v>
      </c>
      <c r="I2420" s="22">
        <f t="shared" si="398"/>
        <v>7.572010897839316E+20</v>
      </c>
      <c r="J2420" s="10">
        <v>1</v>
      </c>
      <c r="K2420" s="10">
        <v>11</v>
      </c>
      <c r="L2420" s="10">
        <v>5</v>
      </c>
      <c r="M2420" s="10">
        <v>10000</v>
      </c>
      <c r="N2420" s="10">
        <v>10000</v>
      </c>
      <c r="O2420" s="10">
        <v>30</v>
      </c>
      <c r="P2420" s="10" t="b">
        <v>1</v>
      </c>
      <c r="Q2420" s="10">
        <v>0</v>
      </c>
      <c r="R2420" s="10" t="b">
        <v>0</v>
      </c>
      <c r="S2420" s="10">
        <v>101.000000000008</v>
      </c>
      <c r="T2420" s="10" t="s">
        <v>59</v>
      </c>
      <c r="U2420" s="22">
        <v>2515</v>
      </c>
      <c r="V2420" s="10">
        <v>5131</v>
      </c>
      <c r="W2420" s="22">
        <v>1.07</v>
      </c>
    </row>
    <row r="2421" spans="1:23" s="5" customFormat="1" x14ac:dyDescent="0.3">
      <c r="A2421" s="20">
        <v>2419</v>
      </c>
      <c r="C2421" s="11" t="s">
        <v>156</v>
      </c>
      <c r="E2421" s="10">
        <f t="shared" si="400"/>
        <v>30827111151.490601</v>
      </c>
      <c r="F2421" s="10">
        <v>5</v>
      </c>
      <c r="G2421" s="22">
        <f t="shared" si="399"/>
        <v>2.6235325484399105E+30</v>
      </c>
      <c r="H2421" s="22">
        <f t="shared" si="397"/>
        <v>35076594.06380678</v>
      </c>
      <c r="I2421" s="22">
        <f t="shared" si="398"/>
        <v>7.5910768166614296E+20</v>
      </c>
      <c r="J2421" s="10">
        <v>1</v>
      </c>
      <c r="K2421" s="10">
        <v>11</v>
      </c>
      <c r="L2421" s="10">
        <v>5</v>
      </c>
      <c r="M2421" s="10">
        <v>10000</v>
      </c>
      <c r="N2421" s="10">
        <v>10000</v>
      </c>
      <c r="O2421" s="10">
        <v>30</v>
      </c>
      <c r="P2421" s="10" t="b">
        <v>1</v>
      </c>
      <c r="Q2421" s="10">
        <v>0</v>
      </c>
      <c r="R2421" s="10" t="b">
        <v>0</v>
      </c>
      <c r="S2421" s="10">
        <v>101.000000000008</v>
      </c>
      <c r="T2421" s="10" t="s">
        <v>59</v>
      </c>
      <c r="U2421" s="22">
        <v>2516</v>
      </c>
      <c r="V2421" s="10">
        <v>5138</v>
      </c>
      <c r="W2421" s="22">
        <v>1.07</v>
      </c>
    </row>
    <row r="2422" spans="1:23" s="5" customFormat="1" x14ac:dyDescent="0.3">
      <c r="A2422" s="20">
        <v>2420</v>
      </c>
      <c r="C2422" s="11" t="s">
        <v>156</v>
      </c>
      <c r="E2422" s="10">
        <f t="shared" si="400"/>
        <v>30866632625.533848</v>
      </c>
      <c r="F2422" s="10">
        <v>5</v>
      </c>
      <c r="G2422" s="22">
        <f t="shared" si="399"/>
        <v>2.6332987935454797E+30</v>
      </c>
      <c r="H2422" s="22">
        <f t="shared" si="397"/>
        <v>35107518.204880208</v>
      </c>
      <c r="I2422" s="22">
        <f t="shared" si="398"/>
        <v>7.6101828325665223E+20</v>
      </c>
      <c r="J2422" s="10">
        <v>1</v>
      </c>
      <c r="K2422" s="10">
        <v>11</v>
      </c>
      <c r="L2422" s="10">
        <v>5</v>
      </c>
      <c r="M2422" s="10">
        <v>10000</v>
      </c>
      <c r="N2422" s="10">
        <v>10000</v>
      </c>
      <c r="O2422" s="10">
        <v>30</v>
      </c>
      <c r="P2422" s="10" t="b">
        <v>1</v>
      </c>
      <c r="Q2422" s="10">
        <v>0</v>
      </c>
      <c r="R2422" s="10" t="b">
        <v>0</v>
      </c>
      <c r="S2422" s="10">
        <v>101.000000000008</v>
      </c>
      <c r="T2422" s="10" t="s">
        <v>59</v>
      </c>
      <c r="U2422" s="22">
        <v>2517</v>
      </c>
      <c r="V2422" s="10">
        <v>5145</v>
      </c>
      <c r="W2422" s="22">
        <v>1.07</v>
      </c>
    </row>
    <row r="2423" spans="1:23" s="5" customFormat="1" x14ac:dyDescent="0.3">
      <c r="A2423" s="20">
        <v>2421</v>
      </c>
      <c r="C2423" s="11" t="s">
        <v>156</v>
      </c>
      <c r="E2423" s="10">
        <f t="shared" si="400"/>
        <v>30906188408.321278</v>
      </c>
      <c r="F2423" s="10">
        <v>5</v>
      </c>
      <c r="G2423" s="22">
        <f t="shared" si="399"/>
        <v>2.6430973366888211E+30</v>
      </c>
      <c r="H2423" s="22">
        <f t="shared" si="397"/>
        <v>35138456.869837597</v>
      </c>
      <c r="I2423" s="22">
        <f t="shared" si="398"/>
        <v>7.6293290132605239E+20</v>
      </c>
      <c r="J2423" s="10">
        <v>1</v>
      </c>
      <c r="K2423" s="10">
        <v>11</v>
      </c>
      <c r="L2423" s="10">
        <v>5</v>
      </c>
      <c r="M2423" s="10">
        <v>10000</v>
      </c>
      <c r="N2423" s="10">
        <v>10000</v>
      </c>
      <c r="O2423" s="10">
        <v>30</v>
      </c>
      <c r="P2423" s="10" t="b">
        <v>1</v>
      </c>
      <c r="Q2423" s="10">
        <v>0</v>
      </c>
      <c r="R2423" s="10" t="b">
        <v>0</v>
      </c>
      <c r="S2423" s="10">
        <v>101.000000000008</v>
      </c>
      <c r="T2423" s="10" t="s">
        <v>59</v>
      </c>
      <c r="U2423" s="22">
        <v>2518</v>
      </c>
      <c r="V2423" s="10">
        <v>5152</v>
      </c>
      <c r="W2423" s="22">
        <v>1.07</v>
      </c>
    </row>
    <row r="2424" spans="1:23" s="5" customFormat="1" x14ac:dyDescent="0.3">
      <c r="A2424" s="20">
        <v>2422</v>
      </c>
      <c r="C2424" s="11" t="s">
        <v>156</v>
      </c>
      <c r="E2424" s="10">
        <f t="shared" si="400"/>
        <v>30945778515.44648</v>
      </c>
      <c r="F2424" s="10">
        <v>5</v>
      </c>
      <c r="G2424" s="22">
        <f t="shared" si="399"/>
        <v>2.6529282712760548E+30</v>
      </c>
      <c r="H2424" s="22">
        <f t="shared" si="397"/>
        <v>35169410.059519015</v>
      </c>
      <c r="I2424" s="22">
        <f t="shared" si="398"/>
        <v>7.6485154265356855E+20</v>
      </c>
      <c r="J2424" s="10">
        <v>1</v>
      </c>
      <c r="K2424" s="10">
        <v>11</v>
      </c>
      <c r="L2424" s="10">
        <v>5</v>
      </c>
      <c r="M2424" s="10">
        <v>10000</v>
      </c>
      <c r="N2424" s="10">
        <v>10000</v>
      </c>
      <c r="O2424" s="10">
        <v>30</v>
      </c>
      <c r="P2424" s="10" t="b">
        <v>1</v>
      </c>
      <c r="Q2424" s="10">
        <v>0</v>
      </c>
      <c r="R2424" s="10" t="b">
        <v>0</v>
      </c>
      <c r="S2424" s="10">
        <v>101.000000000008</v>
      </c>
      <c r="T2424" s="10" t="s">
        <v>59</v>
      </c>
      <c r="U2424" s="22">
        <v>2519</v>
      </c>
      <c r="V2424" s="10">
        <v>5159</v>
      </c>
      <c r="W2424" s="22">
        <v>1.07</v>
      </c>
    </row>
    <row r="2425" spans="1:23" s="5" customFormat="1" x14ac:dyDescent="0.3">
      <c r="A2425" s="20">
        <v>2423</v>
      </c>
      <c r="C2425" s="11" t="s">
        <v>156</v>
      </c>
      <c r="E2425" s="10">
        <f t="shared" si="400"/>
        <v>30985402962.503937</v>
      </c>
      <c r="F2425" s="10">
        <v>5</v>
      </c>
      <c r="G2425" s="22">
        <f t="shared" si="399"/>
        <v>2.6627916909447074E+30</v>
      </c>
      <c r="H2425" s="22">
        <f t="shared" si="397"/>
        <v>35200377.774764404</v>
      </c>
      <c r="I2425" s="22">
        <f t="shared" si="398"/>
        <v>7.6677421402705337E+20</v>
      </c>
      <c r="J2425" s="10">
        <v>1</v>
      </c>
      <c r="K2425" s="10">
        <v>11</v>
      </c>
      <c r="L2425" s="10">
        <v>5</v>
      </c>
      <c r="M2425" s="10">
        <v>10000</v>
      </c>
      <c r="N2425" s="10">
        <v>10000</v>
      </c>
      <c r="O2425" s="10">
        <v>30</v>
      </c>
      <c r="P2425" s="10" t="b">
        <v>1</v>
      </c>
      <c r="Q2425" s="10">
        <v>0</v>
      </c>
      <c r="R2425" s="10" t="b">
        <v>0</v>
      </c>
      <c r="S2425" s="10">
        <v>101.000000000008</v>
      </c>
      <c r="T2425" s="10" t="s">
        <v>59</v>
      </c>
      <c r="U2425" s="22">
        <v>2520</v>
      </c>
      <c r="V2425" s="10">
        <v>5166</v>
      </c>
      <c r="W2425" s="22">
        <v>1.07</v>
      </c>
    </row>
    <row r="2426" spans="1:23" s="5" customFormat="1" x14ac:dyDescent="0.3">
      <c r="A2426" s="20">
        <v>2424</v>
      </c>
      <c r="C2426" s="11" t="s">
        <v>156</v>
      </c>
      <c r="E2426" s="10">
        <f t="shared" si="400"/>
        <v>31025061765.088577</v>
      </c>
      <c r="F2426" s="10">
        <v>5</v>
      </c>
      <c r="G2426" s="22">
        <f t="shared" si="399"/>
        <v>2.6726876895641864E+30</v>
      </c>
      <c r="H2426" s="22">
        <f t="shared" si="397"/>
        <v>35231360.016413026</v>
      </c>
      <c r="I2426" s="22">
        <f t="shared" si="398"/>
        <v>7.6870092224299296E+20</v>
      </c>
      <c r="J2426" s="10">
        <v>1</v>
      </c>
      <c r="K2426" s="10">
        <v>11</v>
      </c>
      <c r="L2426" s="10">
        <v>5</v>
      </c>
      <c r="M2426" s="10">
        <v>10000</v>
      </c>
      <c r="N2426" s="10">
        <v>10000</v>
      </c>
      <c r="O2426" s="10">
        <v>30</v>
      </c>
      <c r="P2426" s="10" t="b">
        <v>1</v>
      </c>
      <c r="Q2426" s="10">
        <v>0</v>
      </c>
      <c r="R2426" s="10" t="b">
        <v>0</v>
      </c>
      <c r="S2426" s="10">
        <v>101.000000000008</v>
      </c>
      <c r="T2426" s="10" t="s">
        <v>59</v>
      </c>
      <c r="U2426" s="22">
        <v>2521</v>
      </c>
      <c r="V2426" s="10">
        <v>5173</v>
      </c>
      <c r="W2426" s="22">
        <v>1.07</v>
      </c>
    </row>
    <row r="2427" spans="1:23" s="5" customFormat="1" x14ac:dyDescent="0.3">
      <c r="A2427" s="20">
        <v>2425</v>
      </c>
      <c r="C2427" s="11" t="s">
        <v>156</v>
      </c>
      <c r="E2427" s="10">
        <f t="shared" si="400"/>
        <v>31064754938.796295</v>
      </c>
      <c r="F2427" s="10">
        <v>5</v>
      </c>
      <c r="G2427" s="22">
        <f t="shared" si="399"/>
        <v>2.6826163612362102E+30</v>
      </c>
      <c r="H2427" s="22">
        <f t="shared" si="397"/>
        <v>35262356.785304055</v>
      </c>
      <c r="I2427" s="22">
        <f t="shared" si="398"/>
        <v>7.7063167410655147E+20</v>
      </c>
      <c r="J2427" s="10">
        <v>1</v>
      </c>
      <c r="K2427" s="10">
        <v>11</v>
      </c>
      <c r="L2427" s="10">
        <v>5</v>
      </c>
      <c r="M2427" s="10">
        <v>10000</v>
      </c>
      <c r="N2427" s="10">
        <v>10000</v>
      </c>
      <c r="O2427" s="10">
        <v>30</v>
      </c>
      <c r="P2427" s="10" t="b">
        <v>1</v>
      </c>
      <c r="Q2427" s="10">
        <v>0</v>
      </c>
      <c r="R2427" s="10" t="b">
        <v>0</v>
      </c>
      <c r="S2427" s="10">
        <v>101.000000000008</v>
      </c>
      <c r="T2427" s="10" t="s">
        <v>59</v>
      </c>
      <c r="U2427" s="22">
        <v>2522</v>
      </c>
      <c r="V2427" s="10">
        <v>5180</v>
      </c>
      <c r="W2427" s="22">
        <v>1.07</v>
      </c>
    </row>
    <row r="2428" spans="1:23" s="5" customFormat="1" x14ac:dyDescent="0.3">
      <c r="A2428" s="20">
        <v>2426</v>
      </c>
      <c r="C2428" s="11" t="s">
        <v>156</v>
      </c>
      <c r="E2428" s="10">
        <f t="shared" si="400"/>
        <v>31104482499.223465</v>
      </c>
      <c r="F2428" s="10">
        <v>5</v>
      </c>
      <c r="G2428" s="22">
        <f t="shared" si="399"/>
        <v>2.6925778002953186E+30</v>
      </c>
      <c r="H2428" s="22">
        <f t="shared" si="397"/>
        <v>35293368.082276493</v>
      </c>
      <c r="I2428" s="22">
        <f t="shared" si="398"/>
        <v>7.7256647643151624E+20</v>
      </c>
      <c r="J2428" s="10">
        <v>1</v>
      </c>
      <c r="K2428" s="10">
        <v>11</v>
      </c>
      <c r="L2428" s="10">
        <v>5</v>
      </c>
      <c r="M2428" s="10">
        <v>10000</v>
      </c>
      <c r="N2428" s="10">
        <v>10000</v>
      </c>
      <c r="O2428" s="10">
        <v>30</v>
      </c>
      <c r="P2428" s="10" t="b">
        <v>1</v>
      </c>
      <c r="Q2428" s="10">
        <v>0</v>
      </c>
      <c r="R2428" s="10" t="b">
        <v>0</v>
      </c>
      <c r="S2428" s="10">
        <v>101.000000000008</v>
      </c>
      <c r="T2428" s="10" t="s">
        <v>59</v>
      </c>
      <c r="U2428" s="22">
        <v>2523</v>
      </c>
      <c r="V2428" s="10">
        <v>5187</v>
      </c>
      <c r="W2428" s="22">
        <v>1.07</v>
      </c>
    </row>
    <row r="2429" spans="1:23" s="5" customFormat="1" x14ac:dyDescent="0.3">
      <c r="A2429" s="20">
        <v>2427</v>
      </c>
      <c r="C2429" s="11" t="s">
        <v>156</v>
      </c>
      <c r="E2429" s="10">
        <f t="shared" si="400"/>
        <v>31144244461.966824</v>
      </c>
      <c r="F2429" s="10">
        <v>5</v>
      </c>
      <c r="G2429" s="22">
        <f t="shared" si="399"/>
        <v>2.7025721013094252E+30</v>
      </c>
      <c r="H2429" s="22">
        <f t="shared" si="397"/>
        <v>35324393.908168957</v>
      </c>
      <c r="I2429" s="22">
        <f t="shared" si="398"/>
        <v>7.7450533604037086E+20</v>
      </c>
      <c r="J2429" s="10">
        <v>1</v>
      </c>
      <c r="K2429" s="10">
        <v>11</v>
      </c>
      <c r="L2429" s="10">
        <v>5</v>
      </c>
      <c r="M2429" s="10">
        <v>10000</v>
      </c>
      <c r="N2429" s="10">
        <v>10000</v>
      </c>
      <c r="O2429" s="10">
        <v>30</v>
      </c>
      <c r="P2429" s="10" t="b">
        <v>1</v>
      </c>
      <c r="Q2429" s="10">
        <v>0</v>
      </c>
      <c r="R2429" s="10" t="b">
        <v>0</v>
      </c>
      <c r="S2429" s="10">
        <v>101.000000000008</v>
      </c>
      <c r="T2429" s="10" t="s">
        <v>59</v>
      </c>
      <c r="U2429" s="22">
        <v>2524</v>
      </c>
      <c r="V2429" s="10">
        <v>5194</v>
      </c>
      <c r="W2429" s="22">
        <v>1.07</v>
      </c>
    </row>
    <row r="2430" spans="1:23" s="5" customFormat="1" x14ac:dyDescent="0.3">
      <c r="A2430" s="20">
        <v>2428</v>
      </c>
      <c r="C2430" s="11" t="s">
        <v>156</v>
      </c>
      <c r="E2430" s="10">
        <f t="shared" si="400"/>
        <v>31184040842.624317</v>
      </c>
      <c r="F2430" s="10">
        <v>5</v>
      </c>
      <c r="G2430" s="22">
        <f t="shared" si="399"/>
        <v>2.7125993590801323E+30</v>
      </c>
      <c r="H2430" s="22">
        <f t="shared" si="397"/>
        <v>35355434.26381956</v>
      </c>
      <c r="I2430" s="22">
        <f t="shared" si="398"/>
        <v>7.7644825976425074E+20</v>
      </c>
      <c r="J2430" s="10">
        <v>1</v>
      </c>
      <c r="K2430" s="10">
        <v>11</v>
      </c>
      <c r="L2430" s="10">
        <v>5</v>
      </c>
      <c r="M2430" s="10">
        <v>10000</v>
      </c>
      <c r="N2430" s="10">
        <v>10000</v>
      </c>
      <c r="O2430" s="10">
        <v>30</v>
      </c>
      <c r="P2430" s="10" t="b">
        <v>1</v>
      </c>
      <c r="Q2430" s="10">
        <v>0</v>
      </c>
      <c r="R2430" s="10" t="b">
        <v>0</v>
      </c>
      <c r="S2430" s="10">
        <v>101.000000000008</v>
      </c>
      <c r="T2430" s="10" t="s">
        <v>59</v>
      </c>
      <c r="U2430" s="22">
        <v>2525</v>
      </c>
      <c r="V2430" s="10">
        <v>5201</v>
      </c>
      <c r="W2430" s="22">
        <v>1.07</v>
      </c>
    </row>
    <row r="2431" spans="1:23" s="5" customFormat="1" x14ac:dyDescent="0.3">
      <c r="A2431" s="20">
        <v>2429</v>
      </c>
      <c r="C2431" s="11" t="s">
        <v>156</v>
      </c>
      <c r="E2431" s="10">
        <f t="shared" si="400"/>
        <v>31223871656.794083</v>
      </c>
      <c r="F2431" s="10">
        <v>5</v>
      </c>
      <c r="G2431" s="22">
        <f t="shared" si="399"/>
        <v>2.7226596686434027E+30</v>
      </c>
      <c r="H2431" s="22">
        <f t="shared" si="397"/>
        <v>35386489.150066517</v>
      </c>
      <c r="I2431" s="22">
        <f t="shared" si="398"/>
        <v>7.7839525444298827E+20</v>
      </c>
      <c r="J2431" s="10">
        <v>1</v>
      </c>
      <c r="K2431" s="10">
        <v>11</v>
      </c>
      <c r="L2431" s="10">
        <v>5</v>
      </c>
      <c r="M2431" s="10">
        <v>10000</v>
      </c>
      <c r="N2431" s="10">
        <v>10000</v>
      </c>
      <c r="O2431" s="10">
        <v>30</v>
      </c>
      <c r="P2431" s="10" t="b">
        <v>1</v>
      </c>
      <c r="Q2431" s="10">
        <v>0</v>
      </c>
      <c r="R2431" s="10" t="b">
        <v>0</v>
      </c>
      <c r="S2431" s="10">
        <v>101.000000000008</v>
      </c>
      <c r="T2431" s="10" t="s">
        <v>59</v>
      </c>
      <c r="U2431" s="22">
        <v>2526</v>
      </c>
      <c r="V2431" s="10">
        <v>5208</v>
      </c>
      <c r="W2431" s="22">
        <v>1.07</v>
      </c>
    </row>
    <row r="2432" spans="1:23" s="5" customFormat="1" x14ac:dyDescent="0.3">
      <c r="A2432" s="20">
        <v>2430</v>
      </c>
      <c r="C2432" s="11" t="s">
        <v>156</v>
      </c>
      <c r="E2432" s="10">
        <f t="shared" si="400"/>
        <v>31263736920.075069</v>
      </c>
      <c r="F2432" s="10">
        <v>5</v>
      </c>
      <c r="G2432" s="22">
        <f t="shared" si="399"/>
        <v>2.7327531252698385E+30</v>
      </c>
      <c r="H2432" s="22">
        <f t="shared" si="397"/>
        <v>35417558.567747258</v>
      </c>
      <c r="I2432" s="22">
        <f t="shared" si="398"/>
        <v>7.8034632692509154E+20</v>
      </c>
      <c r="J2432" s="10">
        <v>1</v>
      </c>
      <c r="K2432" s="10">
        <v>11</v>
      </c>
      <c r="L2432" s="10">
        <v>5</v>
      </c>
      <c r="M2432" s="10">
        <v>10000</v>
      </c>
      <c r="N2432" s="10">
        <v>10000</v>
      </c>
      <c r="O2432" s="10">
        <v>30</v>
      </c>
      <c r="P2432" s="10" t="b">
        <v>1</v>
      </c>
      <c r="Q2432" s="10">
        <v>0</v>
      </c>
      <c r="R2432" s="10" t="b">
        <v>0</v>
      </c>
      <c r="S2432" s="10">
        <v>101.000000000008</v>
      </c>
      <c r="T2432" s="10" t="s">
        <v>59</v>
      </c>
      <c r="U2432" s="22">
        <v>2527</v>
      </c>
      <c r="V2432" s="10">
        <v>5215</v>
      </c>
      <c r="W2432" s="22">
        <v>1.07</v>
      </c>
    </row>
    <row r="2433" spans="1:23" s="5" customFormat="1" x14ac:dyDescent="0.3">
      <c r="A2433" s="20">
        <v>2431</v>
      </c>
      <c r="C2433" s="11" t="s">
        <v>156</v>
      </c>
      <c r="E2433" s="10">
        <f t="shared" si="400"/>
        <v>31303636648.066925</v>
      </c>
      <c r="F2433" s="10">
        <v>5</v>
      </c>
      <c r="G2433" s="22">
        <f t="shared" si="399"/>
        <v>2.7428798244653906E+30</v>
      </c>
      <c r="H2433" s="22">
        <f t="shared" si="397"/>
        <v>35448642.517699376</v>
      </c>
      <c r="I2433" s="22">
        <f t="shared" si="398"/>
        <v>7.823014840677609E+20</v>
      </c>
      <c r="J2433" s="10">
        <v>1</v>
      </c>
      <c r="K2433" s="10">
        <v>11</v>
      </c>
      <c r="L2433" s="10">
        <v>5</v>
      </c>
      <c r="M2433" s="10">
        <v>10000</v>
      </c>
      <c r="N2433" s="10">
        <v>10000</v>
      </c>
      <c r="O2433" s="10">
        <v>30</v>
      </c>
      <c r="P2433" s="10" t="b">
        <v>1</v>
      </c>
      <c r="Q2433" s="10">
        <v>0</v>
      </c>
      <c r="R2433" s="10" t="b">
        <v>0</v>
      </c>
      <c r="S2433" s="10">
        <v>101.000000000008</v>
      </c>
      <c r="T2433" s="10" t="s">
        <v>59</v>
      </c>
      <c r="U2433" s="22">
        <v>2528</v>
      </c>
      <c r="V2433" s="10">
        <v>5222</v>
      </c>
      <c r="W2433" s="22">
        <v>1.07</v>
      </c>
    </row>
    <row r="2434" spans="1:23" s="5" customFormat="1" x14ac:dyDescent="0.3">
      <c r="A2434" s="20">
        <v>2432</v>
      </c>
      <c r="C2434" s="11" t="s">
        <v>156</v>
      </c>
      <c r="E2434" s="10">
        <f t="shared" si="400"/>
        <v>31343570856.369831</v>
      </c>
      <c r="F2434" s="10">
        <v>5</v>
      </c>
      <c r="G2434" s="22">
        <f t="shared" si="399"/>
        <v>2.7530398619716798E+30</v>
      </c>
      <c r="H2434" s="22">
        <f t="shared" si="397"/>
        <v>35479741.000760011</v>
      </c>
      <c r="I2434" s="22">
        <f t="shared" si="398"/>
        <v>7.8426073273691786E+20</v>
      </c>
      <c r="J2434" s="10">
        <v>1</v>
      </c>
      <c r="K2434" s="10">
        <v>11</v>
      </c>
      <c r="L2434" s="10">
        <v>5</v>
      </c>
      <c r="M2434" s="10">
        <v>10000</v>
      </c>
      <c r="N2434" s="10">
        <v>10000</v>
      </c>
      <c r="O2434" s="10">
        <v>30</v>
      </c>
      <c r="P2434" s="10" t="b">
        <v>1</v>
      </c>
      <c r="Q2434" s="10">
        <v>0</v>
      </c>
      <c r="R2434" s="10" t="b">
        <v>0</v>
      </c>
      <c r="S2434" s="10">
        <v>101.000000000008</v>
      </c>
      <c r="T2434" s="10" t="s">
        <v>59</v>
      </c>
      <c r="U2434" s="22">
        <v>2529</v>
      </c>
      <c r="V2434" s="10">
        <v>5229</v>
      </c>
      <c r="W2434" s="22">
        <v>1.07</v>
      </c>
    </row>
    <row r="2435" spans="1:23" s="5" customFormat="1" x14ac:dyDescent="0.3">
      <c r="A2435" s="20">
        <v>2433</v>
      </c>
      <c r="C2435" s="11" t="s">
        <v>156</v>
      </c>
      <c r="E2435" s="10">
        <f t="shared" si="400"/>
        <v>31383539560.584503</v>
      </c>
      <c r="F2435" s="10">
        <v>5</v>
      </c>
      <c r="G2435" s="22">
        <f t="shared" si="399"/>
        <v>2.7632333337664356E+30</v>
      </c>
      <c r="H2435" s="22">
        <f t="shared" si="397"/>
        <v>35510854.017765813</v>
      </c>
      <c r="I2435" s="22">
        <f t="shared" si="398"/>
        <v>7.8622407980716628E+20</v>
      </c>
      <c r="J2435" s="10">
        <v>1</v>
      </c>
      <c r="K2435" s="10">
        <v>11</v>
      </c>
      <c r="L2435" s="10">
        <v>5</v>
      </c>
      <c r="M2435" s="10">
        <v>10000</v>
      </c>
      <c r="N2435" s="10">
        <v>10000</v>
      </c>
      <c r="O2435" s="10">
        <v>30</v>
      </c>
      <c r="P2435" s="10" t="b">
        <v>1</v>
      </c>
      <c r="Q2435" s="10">
        <v>0</v>
      </c>
      <c r="R2435" s="10" t="b">
        <v>0</v>
      </c>
      <c r="S2435" s="10">
        <v>101.000000000008</v>
      </c>
      <c r="T2435" s="10" t="s">
        <v>59</v>
      </c>
      <c r="U2435" s="22">
        <v>2530</v>
      </c>
      <c r="V2435" s="10">
        <v>5236</v>
      </c>
      <c r="W2435" s="22">
        <v>1.07</v>
      </c>
    </row>
    <row r="2436" spans="1:23" s="5" customFormat="1" x14ac:dyDescent="0.3">
      <c r="A2436" s="20">
        <v>2434</v>
      </c>
      <c r="C2436" s="11" t="s">
        <v>156</v>
      </c>
      <c r="E2436" s="10">
        <f t="shared" si="400"/>
        <v>31423542776.312576</v>
      </c>
      <c r="F2436" s="10">
        <v>5</v>
      </c>
      <c r="G2436" s="22">
        <f t="shared" si="399"/>
        <v>2.7734603360642074E+30</v>
      </c>
      <c r="H2436" s="22">
        <f t="shared" si="397"/>
        <v>35541981.56955342</v>
      </c>
      <c r="I2436" s="22">
        <f t="shared" si="398"/>
        <v>7.8819153216185395E+20</v>
      </c>
      <c r="J2436" s="10">
        <v>1</v>
      </c>
      <c r="K2436" s="10">
        <v>11</v>
      </c>
      <c r="L2436" s="10">
        <v>5</v>
      </c>
      <c r="M2436" s="10">
        <v>10000</v>
      </c>
      <c r="N2436" s="10">
        <v>10000</v>
      </c>
      <c r="O2436" s="10">
        <v>30</v>
      </c>
      <c r="P2436" s="10" t="b">
        <v>1</v>
      </c>
      <c r="Q2436" s="10">
        <v>0</v>
      </c>
      <c r="R2436" s="10" t="b">
        <v>0</v>
      </c>
      <c r="S2436" s="10">
        <v>101.000000000008</v>
      </c>
      <c r="T2436" s="10" t="s">
        <v>59</v>
      </c>
      <c r="U2436" s="22">
        <v>2531</v>
      </c>
      <c r="V2436" s="10">
        <v>5243</v>
      </c>
      <c r="W2436" s="22">
        <v>1.07</v>
      </c>
    </row>
    <row r="2437" spans="1:23" s="5" customFormat="1" x14ac:dyDescent="0.3">
      <c r="A2437" s="20">
        <v>2435</v>
      </c>
      <c r="C2437" s="11" t="s">
        <v>156</v>
      </c>
      <c r="E2437" s="10">
        <f t="shared" si="400"/>
        <v>31463580519.156162</v>
      </c>
      <c r="F2437" s="10">
        <v>5</v>
      </c>
      <c r="G2437" s="22">
        <f t="shared" si="399"/>
        <v>2.7837209653166508E+30</v>
      </c>
      <c r="H2437" s="22">
        <f t="shared" si="397"/>
        <v>35573123.656958953</v>
      </c>
      <c r="I2437" s="22">
        <f t="shared" si="398"/>
        <v>7.90163096693041E+20</v>
      </c>
      <c r="J2437" s="10">
        <v>1</v>
      </c>
      <c r="K2437" s="10">
        <v>11</v>
      </c>
      <c r="L2437" s="10">
        <v>5</v>
      </c>
      <c r="M2437" s="10">
        <v>10000</v>
      </c>
      <c r="N2437" s="10">
        <v>10000</v>
      </c>
      <c r="O2437" s="10">
        <v>30</v>
      </c>
      <c r="P2437" s="10" t="b">
        <v>1</v>
      </c>
      <c r="Q2437" s="10">
        <v>0</v>
      </c>
      <c r="R2437" s="10" t="b">
        <v>0</v>
      </c>
      <c r="S2437" s="10">
        <v>101.000000000008</v>
      </c>
      <c r="T2437" s="10" t="s">
        <v>59</v>
      </c>
      <c r="U2437" s="22">
        <v>2532</v>
      </c>
      <c r="V2437" s="10">
        <v>5250</v>
      </c>
      <c r="W2437" s="22">
        <v>1.07</v>
      </c>
    </row>
    <row r="2438" spans="1:23" s="5" customFormat="1" x14ac:dyDescent="0.3">
      <c r="A2438" s="20">
        <v>2436</v>
      </c>
      <c r="C2438" s="11" t="s">
        <v>156</v>
      </c>
      <c r="E2438" s="10">
        <f t="shared" si="400"/>
        <v>31503652804.718021</v>
      </c>
      <c r="F2438" s="10">
        <v>5</v>
      </c>
      <c r="G2438" s="22">
        <f t="shared" si="399"/>
        <v>2.7940153182130818E+30</v>
      </c>
      <c r="H2438" s="22">
        <f t="shared" si="397"/>
        <v>35604280.280818343</v>
      </c>
      <c r="I2438" s="22">
        <f t="shared" si="398"/>
        <v>7.9213878030152106E+20</v>
      </c>
      <c r="J2438" s="10">
        <v>1</v>
      </c>
      <c r="K2438" s="10">
        <v>11</v>
      </c>
      <c r="L2438" s="10">
        <v>5</v>
      </c>
      <c r="M2438" s="10">
        <v>10000</v>
      </c>
      <c r="N2438" s="10">
        <v>10000</v>
      </c>
      <c r="O2438" s="10">
        <v>30</v>
      </c>
      <c r="P2438" s="10" t="b">
        <v>1</v>
      </c>
      <c r="Q2438" s="10">
        <v>0</v>
      </c>
      <c r="R2438" s="10" t="b">
        <v>0</v>
      </c>
      <c r="S2438" s="10">
        <v>101.000000000008</v>
      </c>
      <c r="T2438" s="10" t="s">
        <v>59</v>
      </c>
      <c r="U2438" s="22">
        <v>2533</v>
      </c>
      <c r="V2438" s="10">
        <v>5257</v>
      </c>
      <c r="W2438" s="22">
        <v>1.07</v>
      </c>
    </row>
    <row r="2439" spans="1:23" s="5" customFormat="1" x14ac:dyDescent="0.3">
      <c r="A2439" s="20">
        <v>2437</v>
      </c>
      <c r="C2439" s="11" t="s">
        <v>156</v>
      </c>
      <c r="E2439" s="10">
        <f t="shared" si="400"/>
        <v>31543759648.60144</v>
      </c>
      <c r="F2439" s="10">
        <v>5</v>
      </c>
      <c r="G2439" s="22">
        <f t="shared" si="399"/>
        <v>2.8043434916809213E+30</v>
      </c>
      <c r="H2439" s="22">
        <f t="shared" si="397"/>
        <v>35635451.441967227</v>
      </c>
      <c r="I2439" s="22">
        <f t="shared" si="398"/>
        <v>7.9411858989682839E+20</v>
      </c>
      <c r="J2439" s="10">
        <v>1</v>
      </c>
      <c r="K2439" s="10">
        <v>11</v>
      </c>
      <c r="L2439" s="10">
        <v>5</v>
      </c>
      <c r="M2439" s="10">
        <v>10000</v>
      </c>
      <c r="N2439" s="10">
        <v>10000</v>
      </c>
      <c r="O2439" s="10">
        <v>30</v>
      </c>
      <c r="P2439" s="10" t="b">
        <v>1</v>
      </c>
      <c r="Q2439" s="10">
        <v>0</v>
      </c>
      <c r="R2439" s="10" t="b">
        <v>0</v>
      </c>
      <c r="S2439" s="10">
        <v>101.000000000008</v>
      </c>
      <c r="T2439" s="10" t="s">
        <v>59</v>
      </c>
      <c r="U2439" s="22">
        <v>2534</v>
      </c>
      <c r="V2439" s="10">
        <v>5264</v>
      </c>
      <c r="W2439" s="22">
        <v>1.07</v>
      </c>
    </row>
    <row r="2440" spans="1:23" s="5" customFormat="1" x14ac:dyDescent="0.3">
      <c r="A2440" s="20">
        <v>2438</v>
      </c>
      <c r="C2440" s="11" t="s">
        <v>156</v>
      </c>
      <c r="E2440" s="10">
        <f t="shared" si="400"/>
        <v>31583901066.410755</v>
      </c>
      <c r="F2440" s="10">
        <v>5</v>
      </c>
      <c r="G2440" s="22">
        <f t="shared" si="399"/>
        <v>2.8147055828863334E+30</v>
      </c>
      <c r="H2440" s="22">
        <f t="shared" si="397"/>
        <v>35666637.141241007</v>
      </c>
      <c r="I2440" s="22">
        <f t="shared" si="398"/>
        <v>7.9610253239723832E+20</v>
      </c>
      <c r="J2440" s="10">
        <v>1</v>
      </c>
      <c r="K2440" s="10">
        <v>11</v>
      </c>
      <c r="L2440" s="10">
        <v>5</v>
      </c>
      <c r="M2440" s="10">
        <v>10000</v>
      </c>
      <c r="N2440" s="10">
        <v>10000</v>
      </c>
      <c r="O2440" s="10">
        <v>30</v>
      </c>
      <c r="P2440" s="10" t="b">
        <v>1</v>
      </c>
      <c r="Q2440" s="10">
        <v>0</v>
      </c>
      <c r="R2440" s="10" t="b">
        <v>0</v>
      </c>
      <c r="S2440" s="10">
        <v>101.000000000008</v>
      </c>
      <c r="T2440" s="10" t="s">
        <v>59</v>
      </c>
      <c r="U2440" s="22">
        <v>2535</v>
      </c>
      <c r="V2440" s="10">
        <v>5271</v>
      </c>
      <c r="W2440" s="22">
        <v>1.07</v>
      </c>
    </row>
    <row r="2441" spans="1:23" s="5" customFormat="1" x14ac:dyDescent="0.3">
      <c r="A2441" s="20">
        <v>2439</v>
      </c>
      <c r="C2441" s="11" t="s">
        <v>156</v>
      </c>
      <c r="E2441" s="10">
        <f t="shared" si="400"/>
        <v>31624077073.75042</v>
      </c>
      <c r="F2441" s="10">
        <v>5</v>
      </c>
      <c r="G2441" s="22">
        <f t="shared" si="399"/>
        <v>2.8251016892344707E+30</v>
      </c>
      <c r="H2441" s="22">
        <f t="shared" si="397"/>
        <v>35697837.379474722</v>
      </c>
      <c r="I2441" s="22">
        <f t="shared" si="398"/>
        <v>7.980906147298012E+20</v>
      </c>
      <c r="J2441" s="10">
        <v>1</v>
      </c>
      <c r="K2441" s="10">
        <v>11</v>
      </c>
      <c r="L2441" s="10">
        <v>5</v>
      </c>
      <c r="M2441" s="10">
        <v>10000</v>
      </c>
      <c r="N2441" s="10">
        <v>10000</v>
      </c>
      <c r="O2441" s="10">
        <v>30</v>
      </c>
      <c r="P2441" s="10" t="b">
        <v>1</v>
      </c>
      <c r="Q2441" s="10">
        <v>0</v>
      </c>
      <c r="R2441" s="10" t="b">
        <v>0</v>
      </c>
      <c r="S2441" s="10">
        <v>101.000000000008</v>
      </c>
      <c r="T2441" s="10" t="s">
        <v>59</v>
      </c>
      <c r="U2441" s="22">
        <v>2536</v>
      </c>
      <c r="V2441" s="10">
        <v>5278</v>
      </c>
      <c r="W2441" s="22">
        <v>1.07</v>
      </c>
    </row>
    <row r="2442" spans="1:23" s="5" customFormat="1" x14ac:dyDescent="0.3">
      <c r="A2442" s="20">
        <v>2440</v>
      </c>
      <c r="C2442" s="11" t="s">
        <v>156</v>
      </c>
      <c r="E2442" s="10">
        <f t="shared" si="400"/>
        <v>31664287686.225899</v>
      </c>
      <c r="F2442" s="10">
        <v>5</v>
      </c>
      <c r="G2442" s="22">
        <f t="shared" si="399"/>
        <v>2.8355319083701938E+30</v>
      </c>
      <c r="H2442" s="22">
        <f t="shared" si="397"/>
        <v>35729052.157502905</v>
      </c>
      <c r="I2442" s="22">
        <f t="shared" si="398"/>
        <v>8.0008284383029808E+20</v>
      </c>
      <c r="J2442" s="10">
        <v>1</v>
      </c>
      <c r="K2442" s="10">
        <v>11</v>
      </c>
      <c r="L2442" s="10">
        <v>5</v>
      </c>
      <c r="M2442" s="10">
        <v>10000</v>
      </c>
      <c r="N2442" s="10">
        <v>10000</v>
      </c>
      <c r="O2442" s="10">
        <v>30</v>
      </c>
      <c r="P2442" s="10" t="b">
        <v>1</v>
      </c>
      <c r="Q2442" s="10">
        <v>0</v>
      </c>
      <c r="R2442" s="10" t="b">
        <v>0</v>
      </c>
      <c r="S2442" s="10">
        <v>101.000000000008</v>
      </c>
      <c r="T2442" s="10" t="s">
        <v>59</v>
      </c>
      <c r="U2442" s="22">
        <v>2537</v>
      </c>
      <c r="V2442" s="10">
        <v>5285</v>
      </c>
      <c r="W2442" s="22">
        <v>1.07</v>
      </c>
    </row>
    <row r="2443" spans="1:23" s="5" customFormat="1" x14ac:dyDescent="0.3">
      <c r="A2443" s="20">
        <v>2441</v>
      </c>
      <c r="C2443" s="11" t="s">
        <v>156</v>
      </c>
      <c r="E2443" s="10">
        <f t="shared" si="400"/>
        <v>31704532919.443172</v>
      </c>
      <c r="F2443" s="10">
        <v>5</v>
      </c>
      <c r="G2443" s="22">
        <f t="shared" si="399"/>
        <v>2.8459963381784777E+30</v>
      </c>
      <c r="H2443" s="22">
        <f t="shared" si="397"/>
        <v>35760281.476160206</v>
      </c>
      <c r="I2443" s="22">
        <f t="shared" si="398"/>
        <v>8.0207922664332001E+20</v>
      </c>
      <c r="J2443" s="10">
        <v>1</v>
      </c>
      <c r="K2443" s="10">
        <v>11</v>
      </c>
      <c r="L2443" s="10">
        <v>5</v>
      </c>
      <c r="M2443" s="10">
        <v>10000</v>
      </c>
      <c r="N2443" s="10">
        <v>10000</v>
      </c>
      <c r="O2443" s="10">
        <v>30</v>
      </c>
      <c r="P2443" s="10" t="b">
        <v>1</v>
      </c>
      <c r="Q2443" s="10">
        <v>0</v>
      </c>
      <c r="R2443" s="10" t="b">
        <v>0</v>
      </c>
      <c r="S2443" s="10">
        <v>101.000000000008</v>
      </c>
      <c r="T2443" s="10" t="s">
        <v>59</v>
      </c>
      <c r="U2443" s="22">
        <v>2538</v>
      </c>
      <c r="V2443" s="10">
        <v>5292</v>
      </c>
      <c r="W2443" s="22">
        <v>1.07</v>
      </c>
    </row>
    <row r="2444" spans="1:23" s="5" customFormat="1" x14ac:dyDescent="0.3">
      <c r="A2444" s="20">
        <v>2442</v>
      </c>
      <c r="C2444" s="11" t="s">
        <v>156</v>
      </c>
      <c r="E2444" s="10">
        <f t="shared" si="400"/>
        <v>31744812789.008709</v>
      </c>
      <c r="F2444" s="10">
        <v>5</v>
      </c>
      <c r="G2444" s="22">
        <f t="shared" si="399"/>
        <v>2.8564950767847741E+30</v>
      </c>
      <c r="H2444" s="22">
        <f t="shared" si="397"/>
        <v>35791525.336280704</v>
      </c>
      <c r="I2444" s="22">
        <f t="shared" si="398"/>
        <v>8.040797701221898E+20</v>
      </c>
      <c r="J2444" s="10">
        <v>1</v>
      </c>
      <c r="K2444" s="10">
        <v>11</v>
      </c>
      <c r="L2444" s="10">
        <v>5</v>
      </c>
      <c r="M2444" s="10">
        <v>10000</v>
      </c>
      <c r="N2444" s="10">
        <v>10000</v>
      </c>
      <c r="O2444" s="10">
        <v>30</v>
      </c>
      <c r="P2444" s="10" t="b">
        <v>1</v>
      </c>
      <c r="Q2444" s="10">
        <v>0</v>
      </c>
      <c r="R2444" s="10" t="b">
        <v>0</v>
      </c>
      <c r="S2444" s="10">
        <v>101.000000000008</v>
      </c>
      <c r="T2444" s="10" t="s">
        <v>59</v>
      </c>
      <c r="U2444" s="22">
        <v>2539</v>
      </c>
      <c r="V2444" s="10">
        <v>5299</v>
      </c>
      <c r="W2444" s="22">
        <v>1.07</v>
      </c>
    </row>
    <row r="2445" spans="1:23" s="5" customFormat="1" x14ac:dyDescent="0.3">
      <c r="A2445" s="20">
        <v>2443</v>
      </c>
      <c r="C2445" s="11" t="s">
        <v>156</v>
      </c>
      <c r="E2445" s="10">
        <f t="shared" si="400"/>
        <v>31785127310.529896</v>
      </c>
      <c r="F2445" s="10">
        <v>5</v>
      </c>
      <c r="G2445" s="22">
        <f t="shared" si="399"/>
        <v>2.8670282225557405E+30</v>
      </c>
      <c r="H2445" s="22">
        <f t="shared" si="397"/>
        <v>35822783.738698289</v>
      </c>
      <c r="I2445" s="22">
        <f t="shared" si="398"/>
        <v>8.0608448122905218E+20</v>
      </c>
      <c r="J2445" s="10">
        <v>1</v>
      </c>
      <c r="K2445" s="10">
        <v>11</v>
      </c>
      <c r="L2445" s="10">
        <v>5</v>
      </c>
      <c r="M2445" s="10">
        <v>10000</v>
      </c>
      <c r="N2445" s="10">
        <v>10000</v>
      </c>
      <c r="O2445" s="10">
        <v>30</v>
      </c>
      <c r="P2445" s="10" t="b">
        <v>1</v>
      </c>
      <c r="Q2445" s="10">
        <v>0</v>
      </c>
      <c r="R2445" s="10" t="b">
        <v>0</v>
      </c>
      <c r="S2445" s="10">
        <v>101.000000000008</v>
      </c>
      <c r="T2445" s="10" t="s">
        <v>59</v>
      </c>
      <c r="U2445" s="22">
        <v>2540</v>
      </c>
      <c r="V2445" s="10">
        <v>5306</v>
      </c>
      <c r="W2445" s="22">
        <v>1.07</v>
      </c>
    </row>
    <row r="2446" spans="1:23" s="5" customFormat="1" x14ac:dyDescent="0.3">
      <c r="A2446" s="20">
        <v>2444</v>
      </c>
      <c r="C2446" s="11" t="s">
        <v>156</v>
      </c>
      <c r="E2446" s="10">
        <f t="shared" si="400"/>
        <v>31825476499.614559</v>
      </c>
      <c r="F2446" s="10">
        <v>5</v>
      </c>
      <c r="G2446" s="22">
        <f t="shared" si="399"/>
        <v>2.8775958740995215E+30</v>
      </c>
      <c r="H2446" s="22">
        <f t="shared" si="397"/>
        <v>35854056.684246391</v>
      </c>
      <c r="I2446" s="22">
        <f t="shared" si="398"/>
        <v>8.0809336693481891E+20</v>
      </c>
      <c r="J2446" s="10">
        <v>1</v>
      </c>
      <c r="K2446" s="10">
        <v>11</v>
      </c>
      <c r="L2446" s="10">
        <v>5</v>
      </c>
      <c r="M2446" s="10">
        <v>10000</v>
      </c>
      <c r="N2446" s="10">
        <v>10000</v>
      </c>
      <c r="O2446" s="10">
        <v>30</v>
      </c>
      <c r="P2446" s="10" t="b">
        <v>1</v>
      </c>
      <c r="Q2446" s="10">
        <v>0</v>
      </c>
      <c r="R2446" s="10" t="b">
        <v>0</v>
      </c>
      <c r="S2446" s="10">
        <v>101.000000000008</v>
      </c>
      <c r="T2446" s="10" t="s">
        <v>59</v>
      </c>
      <c r="U2446" s="22">
        <v>2541</v>
      </c>
      <c r="V2446" s="10">
        <v>5313</v>
      </c>
      <c r="W2446" s="22">
        <v>1.07</v>
      </c>
    </row>
    <row r="2447" spans="1:23" s="5" customFormat="1" x14ac:dyDescent="0.3">
      <c r="A2447" s="20">
        <v>2445</v>
      </c>
      <c r="C2447" s="11" t="s">
        <v>156</v>
      </c>
      <c r="E2447" s="10">
        <f t="shared" si="400"/>
        <v>31865860371.871387</v>
      </c>
      <c r="F2447" s="10">
        <v>5</v>
      </c>
      <c r="G2447" s="22">
        <f t="shared" si="399"/>
        <v>2.8881981302664815E+30</v>
      </c>
      <c r="H2447" s="22">
        <f t="shared" si="397"/>
        <v>35885344.173758581</v>
      </c>
      <c r="I2447" s="22">
        <f t="shared" si="398"/>
        <v>8.1010643421923063E+20</v>
      </c>
      <c r="J2447" s="10">
        <v>1</v>
      </c>
      <c r="K2447" s="10">
        <v>11</v>
      </c>
      <c r="L2447" s="10">
        <v>5</v>
      </c>
      <c r="M2447" s="10">
        <v>10000</v>
      </c>
      <c r="N2447" s="10">
        <v>10000</v>
      </c>
      <c r="O2447" s="10">
        <v>30</v>
      </c>
      <c r="P2447" s="10" t="b">
        <v>1</v>
      </c>
      <c r="Q2447" s="10">
        <v>0</v>
      </c>
      <c r="R2447" s="10" t="b">
        <v>0</v>
      </c>
      <c r="S2447" s="10">
        <v>101.000000000008</v>
      </c>
      <c r="T2447" s="10" t="s">
        <v>59</v>
      </c>
      <c r="U2447" s="22">
        <v>2542</v>
      </c>
      <c r="V2447" s="10">
        <v>5320</v>
      </c>
      <c r="W2447" s="22">
        <v>1.07</v>
      </c>
    </row>
    <row r="2448" spans="1:23" s="5" customFormat="1" x14ac:dyDescent="0.3">
      <c r="A2448" s="20">
        <v>2446</v>
      </c>
      <c r="C2448" s="11" t="s">
        <v>156</v>
      </c>
      <c r="E2448" s="10">
        <f t="shared" si="400"/>
        <v>31906278942.909214</v>
      </c>
      <c r="F2448" s="10">
        <v>5</v>
      </c>
      <c r="G2448" s="22">
        <f t="shared" si="399"/>
        <v>2.8988350901493666E+30</v>
      </c>
      <c r="H2448" s="22">
        <f t="shared" si="397"/>
        <v>35916646.208067529</v>
      </c>
      <c r="I2448" s="22">
        <f t="shared" si="398"/>
        <v>8.1212369007080086E+20</v>
      </c>
      <c r="J2448" s="10">
        <v>1</v>
      </c>
      <c r="K2448" s="10">
        <v>11</v>
      </c>
      <c r="L2448" s="10">
        <v>5</v>
      </c>
      <c r="M2448" s="10">
        <v>10000</v>
      </c>
      <c r="N2448" s="10">
        <v>10000</v>
      </c>
      <c r="O2448" s="10">
        <v>30</v>
      </c>
      <c r="P2448" s="10" t="b">
        <v>1</v>
      </c>
      <c r="Q2448" s="10">
        <v>0</v>
      </c>
      <c r="R2448" s="10" t="b">
        <v>0</v>
      </c>
      <c r="S2448" s="10">
        <v>101.000000000008</v>
      </c>
      <c r="T2448" s="10" t="s">
        <v>59</v>
      </c>
      <c r="U2448" s="22">
        <v>2543</v>
      </c>
      <c r="V2448" s="10">
        <v>5327</v>
      </c>
      <c r="W2448" s="22">
        <v>1.07</v>
      </c>
    </row>
    <row r="2449" spans="1:23" s="5" customFormat="1" x14ac:dyDescent="0.3">
      <c r="A2449" s="20">
        <v>2447</v>
      </c>
      <c r="C2449" s="11" t="s">
        <v>156</v>
      </c>
      <c r="E2449" s="10">
        <f t="shared" si="400"/>
        <v>31946732228.338036</v>
      </c>
      <c r="F2449" s="10">
        <v>5</v>
      </c>
      <c r="G2449" s="22">
        <f t="shared" si="399"/>
        <v>2.9095068530841182E+30</v>
      </c>
      <c r="H2449" s="22">
        <f t="shared" si="397"/>
        <v>35947962.788006037</v>
      </c>
      <c r="I2449" s="22">
        <f t="shared" si="398"/>
        <v>8.1414514148688501E+20</v>
      </c>
      <c r="J2449" s="10">
        <v>1</v>
      </c>
      <c r="K2449" s="10">
        <v>11</v>
      </c>
      <c r="L2449" s="10">
        <v>5</v>
      </c>
      <c r="M2449" s="10">
        <v>10000</v>
      </c>
      <c r="N2449" s="10">
        <v>10000</v>
      </c>
      <c r="O2449" s="10">
        <v>30</v>
      </c>
      <c r="P2449" s="10" t="b">
        <v>1</v>
      </c>
      <c r="Q2449" s="10">
        <v>0</v>
      </c>
      <c r="R2449" s="10" t="b">
        <v>0</v>
      </c>
      <c r="S2449" s="10">
        <v>101.000000000008</v>
      </c>
      <c r="T2449" s="10" t="s">
        <v>59</v>
      </c>
      <c r="U2449" s="22">
        <v>2544</v>
      </c>
      <c r="V2449" s="10">
        <v>5334</v>
      </c>
      <c r="W2449" s="22">
        <v>1.07</v>
      </c>
    </row>
    <row r="2450" spans="1:23" s="5" customFormat="1" x14ac:dyDescent="0.3">
      <c r="A2450" s="20">
        <v>2448</v>
      </c>
      <c r="C2450" s="11" t="s">
        <v>156</v>
      </c>
      <c r="E2450" s="10">
        <f t="shared" si="400"/>
        <v>31987220243.768387</v>
      </c>
      <c r="F2450" s="10">
        <v>5</v>
      </c>
      <c r="G2450" s="22">
        <f t="shared" si="399"/>
        <v>2.9202135186501991E+30</v>
      </c>
      <c r="H2450" s="22">
        <f t="shared" si="397"/>
        <v>35979293.914406456</v>
      </c>
      <c r="I2450" s="22">
        <f t="shared" si="398"/>
        <v>8.1617079547364613E+20</v>
      </c>
      <c r="J2450" s="10">
        <v>1</v>
      </c>
      <c r="K2450" s="10">
        <v>11</v>
      </c>
      <c r="L2450" s="10">
        <v>5</v>
      </c>
      <c r="M2450" s="10">
        <v>10000</v>
      </c>
      <c r="N2450" s="10">
        <v>10000</v>
      </c>
      <c r="O2450" s="10">
        <v>30</v>
      </c>
      <c r="P2450" s="10" t="b">
        <v>1</v>
      </c>
      <c r="Q2450" s="10">
        <v>0</v>
      </c>
      <c r="R2450" s="10" t="b">
        <v>0</v>
      </c>
      <c r="S2450" s="10">
        <v>101.000000000008</v>
      </c>
      <c r="T2450" s="10" t="s">
        <v>59</v>
      </c>
      <c r="U2450" s="22">
        <v>2545</v>
      </c>
      <c r="V2450" s="10">
        <v>5341</v>
      </c>
      <c r="W2450" s="22">
        <v>1.07</v>
      </c>
    </row>
    <row r="2451" spans="1:23" s="5" customFormat="1" x14ac:dyDescent="0.3">
      <c r="A2451" s="20">
        <v>2449</v>
      </c>
      <c r="C2451" s="11" t="s">
        <v>156</v>
      </c>
      <c r="E2451" s="10">
        <f t="shared" si="400"/>
        <v>32027743004.81123</v>
      </c>
      <c r="F2451" s="10">
        <v>5</v>
      </c>
      <c r="G2451" s="22">
        <f t="shared" si="399"/>
        <v>2.930955186671128E+30</v>
      </c>
      <c r="H2451" s="22">
        <f t="shared" si="397"/>
        <v>36010639.58810097</v>
      </c>
      <c r="I2451" s="22">
        <f t="shared" si="398"/>
        <v>8.1820065904607861E+20</v>
      </c>
      <c r="J2451" s="10">
        <v>1</v>
      </c>
      <c r="K2451" s="10">
        <v>11</v>
      </c>
      <c r="L2451" s="10">
        <v>5</v>
      </c>
      <c r="M2451" s="10">
        <v>10000</v>
      </c>
      <c r="N2451" s="10">
        <v>10000</v>
      </c>
      <c r="O2451" s="10">
        <v>30</v>
      </c>
      <c r="P2451" s="10" t="b">
        <v>1</v>
      </c>
      <c r="Q2451" s="10">
        <v>0</v>
      </c>
      <c r="R2451" s="10" t="b">
        <v>0</v>
      </c>
      <c r="S2451" s="10">
        <v>101.000000000008</v>
      </c>
      <c r="T2451" s="10" t="s">
        <v>59</v>
      </c>
      <c r="U2451" s="22">
        <v>2546</v>
      </c>
      <c r="V2451" s="10">
        <v>5348</v>
      </c>
      <c r="W2451" s="22">
        <v>1.07</v>
      </c>
    </row>
    <row r="2452" spans="1:23" s="5" customFormat="1" x14ac:dyDescent="0.3">
      <c r="A2452" s="20">
        <v>2450</v>
      </c>
      <c r="C2452" s="11" t="s">
        <v>156</v>
      </c>
      <c r="E2452" s="10">
        <f t="shared" si="400"/>
        <v>32068300527.078236</v>
      </c>
      <c r="F2452" s="10">
        <v>5</v>
      </c>
      <c r="G2452" s="22">
        <f t="shared" si="399"/>
        <v>2.9417319572150055E+30</v>
      </c>
      <c r="H2452" s="22">
        <f t="shared" si="397"/>
        <v>36041999.809921391</v>
      </c>
      <c r="I2452" s="22">
        <f t="shared" si="398"/>
        <v>8.2023473922801992E+20</v>
      </c>
      <c r="J2452" s="10">
        <v>1</v>
      </c>
      <c r="K2452" s="10">
        <v>11</v>
      </c>
      <c r="L2452" s="10">
        <v>5</v>
      </c>
      <c r="M2452" s="10">
        <v>10000</v>
      </c>
      <c r="N2452" s="10">
        <v>10000</v>
      </c>
      <c r="O2452" s="10">
        <v>30</v>
      </c>
      <c r="P2452" s="10" t="b">
        <v>1</v>
      </c>
      <c r="Q2452" s="10">
        <v>0</v>
      </c>
      <c r="R2452" s="10" t="b">
        <v>0</v>
      </c>
      <c r="S2452" s="10">
        <v>101.000000000008</v>
      </c>
      <c r="T2452" s="10" t="s">
        <v>59</v>
      </c>
      <c r="U2452" s="22">
        <v>2547</v>
      </c>
      <c r="V2452" s="10">
        <v>5355</v>
      </c>
      <c r="W2452" s="22">
        <v>1.07</v>
      </c>
    </row>
    <row r="2453" spans="1:23" x14ac:dyDescent="0.3">
      <c r="A2453" s="19">
        <v>2451</v>
      </c>
      <c r="C2453" s="17" t="s">
        <v>156</v>
      </c>
      <c r="E2453" s="16">
        <f t="shared" si="400"/>
        <v>32108892826.181789</v>
      </c>
      <c r="F2453" s="16">
        <v>5</v>
      </c>
      <c r="G2453" s="22">
        <f>A2453^9+A2453^4+100*A2453+100</f>
        <v>3.1921978537739609E+30</v>
      </c>
      <c r="H2453" s="18">
        <f t="shared" si="397"/>
        <v>36073374.580699086</v>
      </c>
      <c r="I2453" s="18">
        <f t="shared" si="398"/>
        <v>8.2227304305214554E+20</v>
      </c>
      <c r="J2453" s="16">
        <v>1</v>
      </c>
      <c r="K2453" s="16">
        <v>11</v>
      </c>
      <c r="L2453" s="16">
        <v>5</v>
      </c>
      <c r="M2453" s="16">
        <v>10000</v>
      </c>
      <c r="N2453" s="16">
        <v>10000</v>
      </c>
      <c r="O2453" s="16">
        <v>30</v>
      </c>
      <c r="P2453" s="16" t="b">
        <v>1</v>
      </c>
      <c r="Q2453" s="16">
        <v>0</v>
      </c>
      <c r="R2453" s="16" t="b">
        <v>0</v>
      </c>
      <c r="S2453" s="16">
        <v>101.000000000008</v>
      </c>
      <c r="T2453" s="16" t="s">
        <v>59</v>
      </c>
      <c r="U2453" s="18">
        <v>2548</v>
      </c>
      <c r="V2453" s="10">
        <v>5362</v>
      </c>
      <c r="W2453" s="18">
        <v>1.07</v>
      </c>
    </row>
    <row r="2454" spans="1:23" x14ac:dyDescent="0.3">
      <c r="A2454" s="19">
        <v>2452</v>
      </c>
      <c r="C2454" s="17" t="s">
        <v>156</v>
      </c>
      <c r="E2454" s="16">
        <f t="shared" si="400"/>
        <v>32149519917.735046</v>
      </c>
      <c r="F2454" s="16">
        <v>5</v>
      </c>
      <c r="G2454" s="22">
        <f t="shared" ref="G2454:G2502" si="401">A2454^9+A2454^4+100*A2454+100</f>
        <v>3.2039386583329123E+30</v>
      </c>
      <c r="H2454" s="18">
        <f t="shared" si="397"/>
        <v>36104763.901265524</v>
      </c>
      <c r="I2454" s="18">
        <f t="shared" si="398"/>
        <v>8.2431557756000351E+20</v>
      </c>
      <c r="J2454" s="16">
        <v>1</v>
      </c>
      <c r="K2454" s="16">
        <v>11</v>
      </c>
      <c r="L2454" s="16">
        <v>5</v>
      </c>
      <c r="M2454" s="16">
        <v>10000</v>
      </c>
      <c r="N2454" s="16">
        <v>10000</v>
      </c>
      <c r="O2454" s="16">
        <v>30</v>
      </c>
      <c r="P2454" s="16" t="b">
        <v>1</v>
      </c>
      <c r="Q2454" s="16">
        <v>0</v>
      </c>
      <c r="R2454" s="16" t="b">
        <v>0</v>
      </c>
      <c r="S2454" s="16">
        <v>101.000000000008</v>
      </c>
      <c r="T2454" s="16" t="s">
        <v>59</v>
      </c>
      <c r="U2454" s="18">
        <v>2549</v>
      </c>
      <c r="V2454" s="10">
        <v>5369</v>
      </c>
      <c r="W2454" s="18">
        <v>1.07</v>
      </c>
    </row>
    <row r="2455" spans="1:23" x14ac:dyDescent="0.3">
      <c r="A2455" s="19">
        <v>2453</v>
      </c>
      <c r="C2455" s="17" t="s">
        <v>156</v>
      </c>
      <c r="E2455" s="16">
        <f t="shared" si="400"/>
        <v>32190181817.351475</v>
      </c>
      <c r="F2455" s="16">
        <v>5</v>
      </c>
      <c r="G2455" s="22">
        <f t="shared" si="401"/>
        <v>3.2157178314969251E+30</v>
      </c>
      <c r="H2455" s="18">
        <f t="shared" si="397"/>
        <v>36136167.772451401</v>
      </c>
      <c r="I2455" s="18">
        <f t="shared" si="398"/>
        <v>8.2636234980196339E+20</v>
      </c>
      <c r="J2455" s="16">
        <v>1</v>
      </c>
      <c r="K2455" s="16">
        <v>11</v>
      </c>
      <c r="L2455" s="16">
        <v>5</v>
      </c>
      <c r="M2455" s="16">
        <v>10000</v>
      </c>
      <c r="N2455" s="16">
        <v>10000</v>
      </c>
      <c r="O2455" s="16">
        <v>30</v>
      </c>
      <c r="P2455" s="16" t="b">
        <v>1</v>
      </c>
      <c r="Q2455" s="16">
        <v>0</v>
      </c>
      <c r="R2455" s="16" t="b">
        <v>0</v>
      </c>
      <c r="S2455" s="16">
        <v>101.000000000008</v>
      </c>
      <c r="T2455" s="16" t="s">
        <v>59</v>
      </c>
      <c r="U2455" s="18">
        <v>2550</v>
      </c>
      <c r="V2455" s="10">
        <v>5376</v>
      </c>
      <c r="W2455" s="18">
        <v>1.07</v>
      </c>
    </row>
    <row r="2456" spans="1:23" x14ac:dyDescent="0.3">
      <c r="A2456" s="19">
        <v>2454</v>
      </c>
      <c r="C2456" s="17" t="s">
        <v>156</v>
      </c>
      <c r="E2456" s="16">
        <f t="shared" si="400"/>
        <v>32230878540.645271</v>
      </c>
      <c r="F2456" s="16">
        <v>5</v>
      </c>
      <c r="G2456" s="22">
        <f t="shared" si="401"/>
        <v>3.2275354829352586E+30</v>
      </c>
      <c r="H2456" s="18">
        <f t="shared" si="397"/>
        <v>36167586.195087366</v>
      </c>
      <c r="I2456" s="18">
        <f t="shared" si="398"/>
        <v>8.2841336683729715E+20</v>
      </c>
      <c r="J2456" s="16">
        <v>1</v>
      </c>
      <c r="K2456" s="16">
        <v>11</v>
      </c>
      <c r="L2456" s="16">
        <v>5</v>
      </c>
      <c r="M2456" s="16">
        <v>10000</v>
      </c>
      <c r="N2456" s="16">
        <v>10000</v>
      </c>
      <c r="O2456" s="16">
        <v>30</v>
      </c>
      <c r="P2456" s="16" t="b">
        <v>1</v>
      </c>
      <c r="Q2456" s="16">
        <v>0</v>
      </c>
      <c r="R2456" s="16" t="b">
        <v>0</v>
      </c>
      <c r="S2456" s="16">
        <v>101.000000000008</v>
      </c>
      <c r="T2456" s="16" t="s">
        <v>59</v>
      </c>
      <c r="U2456" s="18">
        <v>2551</v>
      </c>
      <c r="V2456" s="10">
        <v>5383</v>
      </c>
      <c r="W2456" s="18">
        <v>1.07</v>
      </c>
    </row>
    <row r="2457" spans="1:23" x14ac:dyDescent="0.3">
      <c r="A2457" s="19">
        <v>2455</v>
      </c>
      <c r="C2457" s="17" t="s">
        <v>156</v>
      </c>
      <c r="E2457" s="16">
        <f t="shared" si="400"/>
        <v>32271610103.231449</v>
      </c>
      <c r="F2457" s="16">
        <v>5</v>
      </c>
      <c r="G2457" s="22">
        <f t="shared" si="401"/>
        <v>3.2393917225857462E+30</v>
      </c>
      <c r="H2457" s="18">
        <f t="shared" si="397"/>
        <v>36199019.170003891</v>
      </c>
      <c r="I2457" s="18">
        <f t="shared" si="398"/>
        <v>8.3046863573413357E+20</v>
      </c>
      <c r="J2457" s="16">
        <v>1</v>
      </c>
      <c r="K2457" s="16">
        <v>11</v>
      </c>
      <c r="L2457" s="16">
        <v>5</v>
      </c>
      <c r="M2457" s="16">
        <v>10000</v>
      </c>
      <c r="N2457" s="16">
        <v>10000</v>
      </c>
      <c r="O2457" s="16">
        <v>30</v>
      </c>
      <c r="P2457" s="16" t="b">
        <v>1</v>
      </c>
      <c r="Q2457" s="16">
        <v>0</v>
      </c>
      <c r="R2457" s="16" t="b">
        <v>0</v>
      </c>
      <c r="S2457" s="16">
        <v>101.000000000008</v>
      </c>
      <c r="T2457" s="16" t="s">
        <v>59</v>
      </c>
      <c r="U2457" s="18">
        <v>2552</v>
      </c>
      <c r="V2457" s="10">
        <v>5390</v>
      </c>
      <c r="W2457" s="18">
        <v>1.07</v>
      </c>
    </row>
    <row r="2458" spans="1:23" x14ac:dyDescent="0.3">
      <c r="A2458" s="19">
        <v>2456</v>
      </c>
      <c r="C2458" s="17" t="s">
        <v>156</v>
      </c>
      <c r="E2458" s="16">
        <f t="shared" si="400"/>
        <v>32312376520.725468</v>
      </c>
      <c r="F2458" s="16">
        <v>5</v>
      </c>
      <c r="G2458" s="22">
        <f t="shared" si="401"/>
        <v>3.2512866606553493E+30</v>
      </c>
      <c r="H2458" s="18">
        <f t="shared" si="397"/>
        <v>36230466.698031105</v>
      </c>
      <c r="I2458" s="18">
        <f t="shared" si="398"/>
        <v>8.3252816356949898E+20</v>
      </c>
      <c r="J2458" s="16">
        <v>1</v>
      </c>
      <c r="K2458" s="16">
        <v>11</v>
      </c>
      <c r="L2458" s="16">
        <v>5</v>
      </c>
      <c r="M2458" s="16">
        <v>10000</v>
      </c>
      <c r="N2458" s="16">
        <v>10000</v>
      </c>
      <c r="O2458" s="16">
        <v>30</v>
      </c>
      <c r="P2458" s="16" t="b">
        <v>1</v>
      </c>
      <c r="Q2458" s="16">
        <v>0</v>
      </c>
      <c r="R2458" s="16" t="b">
        <v>0</v>
      </c>
      <c r="S2458" s="16">
        <v>101.000000000008</v>
      </c>
      <c r="T2458" s="16" t="s">
        <v>59</v>
      </c>
      <c r="U2458" s="18">
        <v>2553</v>
      </c>
      <c r="V2458" s="10">
        <v>5397</v>
      </c>
      <c r="W2458" s="18">
        <v>1.07</v>
      </c>
    </row>
    <row r="2459" spans="1:23" x14ac:dyDescent="0.3">
      <c r="A2459" s="19">
        <v>2457</v>
      </c>
      <c r="C2459" s="17" t="s">
        <v>156</v>
      </c>
      <c r="E2459" s="16">
        <f t="shared" si="400"/>
        <v>32353177808.743553</v>
      </c>
      <c r="F2459" s="16">
        <v>5</v>
      </c>
      <c r="G2459" s="22">
        <f t="shared" si="401"/>
        <v>3.2632204076207041E+30</v>
      </c>
      <c r="H2459" s="18">
        <f t="shared" si="397"/>
        <v>36261928.779998541</v>
      </c>
      <c r="I2459" s="18">
        <f t="shared" si="398"/>
        <v>8.3459195742928319E+20</v>
      </c>
      <c r="J2459" s="16">
        <v>1</v>
      </c>
      <c r="K2459" s="16">
        <v>11</v>
      </c>
      <c r="L2459" s="16">
        <v>5</v>
      </c>
      <c r="M2459" s="16">
        <v>10000</v>
      </c>
      <c r="N2459" s="16">
        <v>10000</v>
      </c>
      <c r="O2459" s="16">
        <v>30</v>
      </c>
      <c r="P2459" s="16" t="b">
        <v>1</v>
      </c>
      <c r="Q2459" s="16">
        <v>0</v>
      </c>
      <c r="R2459" s="16" t="b">
        <v>0</v>
      </c>
      <c r="S2459" s="16">
        <v>101.000000000008</v>
      </c>
      <c r="T2459" s="16" t="s">
        <v>59</v>
      </c>
      <c r="U2459" s="18">
        <v>2554</v>
      </c>
      <c r="V2459" s="10">
        <v>5404</v>
      </c>
      <c r="W2459" s="18">
        <v>1.07</v>
      </c>
    </row>
    <row r="2460" spans="1:23" x14ac:dyDescent="0.3">
      <c r="A2460" s="19">
        <v>2458</v>
      </c>
      <c r="C2460" s="17" t="s">
        <v>156</v>
      </c>
      <c r="E2460" s="16">
        <f t="shared" si="400"/>
        <v>32394013982.902554</v>
      </c>
      <c r="F2460" s="16">
        <v>5</v>
      </c>
      <c r="G2460" s="22">
        <f t="shared" si="401"/>
        <v>3.2751930742286677E+30</v>
      </c>
      <c r="H2460" s="18">
        <f t="shared" si="397"/>
        <v>36293405.41673585</v>
      </c>
      <c r="I2460" s="18">
        <f t="shared" si="398"/>
        <v>8.3666002440830924E+20</v>
      </c>
      <c r="J2460" s="16">
        <v>1</v>
      </c>
      <c r="K2460" s="16">
        <v>11</v>
      </c>
      <c r="L2460" s="16">
        <v>5</v>
      </c>
      <c r="M2460" s="16">
        <v>10000</v>
      </c>
      <c r="N2460" s="16">
        <v>10000</v>
      </c>
      <c r="O2460" s="16">
        <v>30</v>
      </c>
      <c r="P2460" s="16" t="b">
        <v>1</v>
      </c>
      <c r="Q2460" s="16">
        <v>0</v>
      </c>
      <c r="R2460" s="16" t="b">
        <v>0</v>
      </c>
      <c r="S2460" s="16">
        <v>101.000000000008</v>
      </c>
      <c r="T2460" s="16" t="s">
        <v>59</v>
      </c>
      <c r="U2460" s="18">
        <v>2555</v>
      </c>
      <c r="V2460" s="10">
        <v>5411</v>
      </c>
      <c r="W2460" s="18">
        <v>1.07</v>
      </c>
    </row>
    <row r="2461" spans="1:23" x14ac:dyDescent="0.3">
      <c r="A2461" s="19">
        <v>2459</v>
      </c>
      <c r="C2461" s="17" t="s">
        <v>156</v>
      </c>
      <c r="E2461" s="16">
        <f t="shared" si="400"/>
        <v>32434885058.819798</v>
      </c>
      <c r="F2461" s="16">
        <v>5</v>
      </c>
      <c r="G2461" s="22">
        <f t="shared" si="401"/>
        <v>3.2872047714968748E+30</v>
      </c>
      <c r="H2461" s="18">
        <f t="shared" si="397"/>
        <v>36324896.609072171</v>
      </c>
      <c r="I2461" s="18">
        <f t="shared" si="398"/>
        <v>8.3873237161027541E+20</v>
      </c>
      <c r="J2461" s="16">
        <v>1</v>
      </c>
      <c r="K2461" s="16">
        <v>11</v>
      </c>
      <c r="L2461" s="16">
        <v>5</v>
      </c>
      <c r="M2461" s="16">
        <v>10000</v>
      </c>
      <c r="N2461" s="16">
        <v>10000</v>
      </c>
      <c r="O2461" s="16">
        <v>30</v>
      </c>
      <c r="P2461" s="16" t="b">
        <v>1</v>
      </c>
      <c r="Q2461" s="16">
        <v>0</v>
      </c>
      <c r="R2461" s="16" t="b">
        <v>0</v>
      </c>
      <c r="S2461" s="16">
        <v>101.000000000008</v>
      </c>
      <c r="T2461" s="16" t="s">
        <v>59</v>
      </c>
      <c r="U2461" s="18">
        <v>2556</v>
      </c>
      <c r="V2461" s="10">
        <v>5418</v>
      </c>
      <c r="W2461" s="18">
        <v>1.07</v>
      </c>
    </row>
    <row r="2462" spans="1:23" x14ac:dyDescent="0.3">
      <c r="A2462" s="19">
        <v>2460</v>
      </c>
      <c r="C2462" s="17" t="s">
        <v>156</v>
      </c>
      <c r="E2462" s="16">
        <f t="shared" si="400"/>
        <v>32475791052.113407</v>
      </c>
      <c r="F2462" s="16">
        <v>5</v>
      </c>
      <c r="G2462" s="22">
        <f t="shared" si="401"/>
        <v>3.2992556107142836E+30</v>
      </c>
      <c r="H2462" s="18">
        <f t="shared" si="397"/>
        <v>36356402.357836343</v>
      </c>
      <c r="I2462" s="18">
        <f t="shared" si="398"/>
        <v>8.4080900614779739E+20</v>
      </c>
      <c r="J2462" s="16">
        <v>1</v>
      </c>
      <c r="K2462" s="16">
        <v>11</v>
      </c>
      <c r="L2462" s="16">
        <v>5</v>
      </c>
      <c r="M2462" s="16">
        <v>10000</v>
      </c>
      <c r="N2462" s="16">
        <v>10000</v>
      </c>
      <c r="O2462" s="16">
        <v>30</v>
      </c>
      <c r="P2462" s="16" t="b">
        <v>1</v>
      </c>
      <c r="Q2462" s="16">
        <v>0</v>
      </c>
      <c r="R2462" s="16" t="b">
        <v>0</v>
      </c>
      <c r="S2462" s="16">
        <v>101.000000000008</v>
      </c>
      <c r="T2462" s="16" t="s">
        <v>59</v>
      </c>
      <c r="U2462" s="18">
        <v>2557</v>
      </c>
      <c r="V2462" s="10">
        <v>5425</v>
      </c>
      <c r="W2462" s="18">
        <v>1.07</v>
      </c>
    </row>
    <row r="2463" spans="1:23" x14ac:dyDescent="0.3">
      <c r="A2463" s="19">
        <v>2461</v>
      </c>
      <c r="C2463" s="17" t="s">
        <v>156</v>
      </c>
      <c r="E2463" s="16">
        <f t="shared" si="400"/>
        <v>32516731978.402058</v>
      </c>
      <c r="F2463" s="16">
        <v>5</v>
      </c>
      <c r="G2463" s="22">
        <f t="shared" si="401"/>
        <v>3.3113457034417319E+30</v>
      </c>
      <c r="H2463" s="18">
        <f t="shared" si="397"/>
        <v>36387922.663857035</v>
      </c>
      <c r="I2463" s="18">
        <f t="shared" si="398"/>
        <v>8.4288993514243083E+20</v>
      </c>
      <c r="J2463" s="16">
        <v>1</v>
      </c>
      <c r="K2463" s="16">
        <v>11</v>
      </c>
      <c r="L2463" s="16">
        <v>5</v>
      </c>
      <c r="M2463" s="16">
        <v>10000</v>
      </c>
      <c r="N2463" s="16">
        <v>10000</v>
      </c>
      <c r="O2463" s="16">
        <v>30</v>
      </c>
      <c r="P2463" s="16" t="b">
        <v>1</v>
      </c>
      <c r="Q2463" s="16">
        <v>0</v>
      </c>
      <c r="R2463" s="16" t="b">
        <v>0</v>
      </c>
      <c r="S2463" s="16">
        <v>101.000000000008</v>
      </c>
      <c r="T2463" s="16" t="s">
        <v>59</v>
      </c>
      <c r="U2463" s="18">
        <v>2558</v>
      </c>
      <c r="V2463" s="10">
        <v>5432</v>
      </c>
      <c r="W2463" s="18">
        <v>1.07</v>
      </c>
    </row>
    <row r="2464" spans="1:23" x14ac:dyDescent="0.3">
      <c r="A2464" s="19">
        <v>2462</v>
      </c>
      <c r="C2464" s="17" t="s">
        <v>156</v>
      </c>
      <c r="E2464" s="16">
        <f t="shared" si="400"/>
        <v>32557707853.305267</v>
      </c>
      <c r="F2464" s="16">
        <v>5</v>
      </c>
      <c r="G2464" s="22">
        <f t="shared" si="401"/>
        <v>3.3234751615124907E+30</v>
      </c>
      <c r="H2464" s="18">
        <f t="shared" si="397"/>
        <v>36419457.527962573</v>
      </c>
      <c r="I2464" s="18">
        <f t="shared" si="398"/>
        <v>8.4497516572464906E+20</v>
      </c>
      <c r="J2464" s="16">
        <v>1</v>
      </c>
      <c r="K2464" s="16">
        <v>11</v>
      </c>
      <c r="L2464" s="16">
        <v>5</v>
      </c>
      <c r="M2464" s="16">
        <v>10000</v>
      </c>
      <c r="N2464" s="16">
        <v>10000</v>
      </c>
      <c r="O2464" s="16">
        <v>30</v>
      </c>
      <c r="P2464" s="16" t="b">
        <v>1</v>
      </c>
      <c r="Q2464" s="16">
        <v>0</v>
      </c>
      <c r="R2464" s="16" t="b">
        <v>0</v>
      </c>
      <c r="S2464" s="16">
        <v>101.000000000008</v>
      </c>
      <c r="T2464" s="16" t="s">
        <v>59</v>
      </c>
      <c r="U2464" s="18">
        <v>2559</v>
      </c>
      <c r="V2464" s="10">
        <v>5439</v>
      </c>
      <c r="W2464" s="18">
        <v>1.07</v>
      </c>
    </row>
    <row r="2465" spans="1:23" x14ac:dyDescent="0.3">
      <c r="A2465" s="19">
        <v>2463</v>
      </c>
      <c r="C2465" s="17" t="s">
        <v>156</v>
      </c>
      <c r="E2465" s="16">
        <f t="shared" si="400"/>
        <v>32598718692.442711</v>
      </c>
      <c r="F2465" s="16">
        <v>5</v>
      </c>
      <c r="G2465" s="22">
        <f t="shared" si="401"/>
        <v>3.3356440970328141E+30</v>
      </c>
      <c r="H2465" s="18">
        <f t="shared" si="397"/>
        <v>36451006.950980954</v>
      </c>
      <c r="I2465" s="18">
        <f t="shared" si="398"/>
        <v>8.4706470503383735E+20</v>
      </c>
      <c r="J2465" s="16">
        <v>1</v>
      </c>
      <c r="K2465" s="16">
        <v>11</v>
      </c>
      <c r="L2465" s="16">
        <v>5</v>
      </c>
      <c r="M2465" s="16">
        <v>10000</v>
      </c>
      <c r="N2465" s="16">
        <v>10000</v>
      </c>
      <c r="O2465" s="16">
        <v>30</v>
      </c>
      <c r="P2465" s="16" t="b">
        <v>1</v>
      </c>
      <c r="Q2465" s="16">
        <v>0</v>
      </c>
      <c r="R2465" s="16" t="b">
        <v>0</v>
      </c>
      <c r="S2465" s="16">
        <v>101.000000000008</v>
      </c>
      <c r="T2465" s="16" t="s">
        <v>59</v>
      </c>
      <c r="U2465" s="18">
        <v>2560</v>
      </c>
      <c r="V2465" s="10">
        <v>5446</v>
      </c>
      <c r="W2465" s="18">
        <v>1.07</v>
      </c>
    </row>
    <row r="2466" spans="1:23" x14ac:dyDescent="0.3">
      <c r="A2466" s="19">
        <v>2464</v>
      </c>
      <c r="C2466" s="17" t="s">
        <v>156</v>
      </c>
      <c r="E2466" s="16">
        <f t="shared" si="400"/>
        <v>32639764511.4352</v>
      </c>
      <c r="F2466" s="16">
        <v>5</v>
      </c>
      <c r="G2466" s="22">
        <f t="shared" si="401"/>
        <v>3.3478526223824984E+30</v>
      </c>
      <c r="H2466" s="18">
        <f t="shared" si="397"/>
        <v>36482570.933739915</v>
      </c>
      <c r="I2466" s="18">
        <f t="shared" si="398"/>
        <v>8.4915856021835769E+20</v>
      </c>
      <c r="J2466" s="16">
        <v>1</v>
      </c>
      <c r="K2466" s="16">
        <v>11</v>
      </c>
      <c r="L2466" s="16">
        <v>5</v>
      </c>
      <c r="M2466" s="16">
        <v>10000</v>
      </c>
      <c r="N2466" s="16">
        <v>10000</v>
      </c>
      <c r="O2466" s="16">
        <v>30</v>
      </c>
      <c r="P2466" s="16" t="b">
        <v>1</v>
      </c>
      <c r="Q2466" s="16">
        <v>0</v>
      </c>
      <c r="R2466" s="16" t="b">
        <v>0</v>
      </c>
      <c r="S2466" s="16">
        <v>101.000000000008</v>
      </c>
      <c r="T2466" s="16" t="s">
        <v>59</v>
      </c>
      <c r="U2466" s="18">
        <v>2561</v>
      </c>
      <c r="V2466" s="10">
        <v>5453</v>
      </c>
      <c r="W2466" s="18">
        <v>1.07</v>
      </c>
    </row>
    <row r="2467" spans="1:23" x14ac:dyDescent="0.3">
      <c r="A2467" s="19">
        <v>2465</v>
      </c>
      <c r="C2467" s="17" t="s">
        <v>156</v>
      </c>
      <c r="E2467" s="16">
        <f t="shared" si="400"/>
        <v>32680845325.903996</v>
      </c>
      <c r="F2467" s="16">
        <v>5</v>
      </c>
      <c r="G2467" s="22">
        <f t="shared" si="401"/>
        <v>3.3601008502154364E+30</v>
      </c>
      <c r="H2467" s="18">
        <f t="shared" ref="H2467:H2530" si="402">(A2467^2.14+50+50*A2467)*2</f>
        <v>36514149.477066934</v>
      </c>
      <c r="I2467" s="18">
        <f t="shared" ref="I2467:I2530" si="403">(A2467^6.082+A2467^4+1000*A2467+100)*2</f>
        <v>8.512567384355145E+20</v>
      </c>
      <c r="J2467" s="16">
        <v>1</v>
      </c>
      <c r="K2467" s="16">
        <v>11</v>
      </c>
      <c r="L2467" s="16">
        <v>5</v>
      </c>
      <c r="M2467" s="16">
        <v>10000</v>
      </c>
      <c r="N2467" s="16">
        <v>10000</v>
      </c>
      <c r="O2467" s="16">
        <v>30</v>
      </c>
      <c r="P2467" s="16" t="b">
        <v>1</v>
      </c>
      <c r="Q2467" s="16">
        <v>0</v>
      </c>
      <c r="R2467" s="16" t="b">
        <v>0</v>
      </c>
      <c r="S2467" s="16">
        <v>101.000000000008</v>
      </c>
      <c r="T2467" s="16" t="s">
        <v>59</v>
      </c>
      <c r="U2467" s="18">
        <v>2562</v>
      </c>
      <c r="V2467" s="10">
        <v>5460</v>
      </c>
      <c r="W2467" s="18">
        <v>1.07</v>
      </c>
    </row>
    <row r="2468" spans="1:23" x14ac:dyDescent="0.3">
      <c r="A2468" s="19">
        <v>2466</v>
      </c>
      <c r="C2468" s="17" t="s">
        <v>156</v>
      </c>
      <c r="E2468" s="16">
        <f t="shared" si="400"/>
        <v>32721961151.470863</v>
      </c>
      <c r="F2468" s="16">
        <v>5</v>
      </c>
      <c r="G2468" s="22">
        <f t="shared" si="401"/>
        <v>3.3723888934601759E+30</v>
      </c>
      <c r="H2468" s="18">
        <f t="shared" si="402"/>
        <v>36545742.58178921</v>
      </c>
      <c r="I2468" s="18">
        <f t="shared" si="403"/>
        <v>8.5335924685154786E+20</v>
      </c>
      <c r="J2468" s="16">
        <v>1</v>
      </c>
      <c r="K2468" s="16">
        <v>11</v>
      </c>
      <c r="L2468" s="16">
        <v>5</v>
      </c>
      <c r="M2468" s="16">
        <v>10000</v>
      </c>
      <c r="N2468" s="16">
        <v>10000</v>
      </c>
      <c r="O2468" s="16">
        <v>30</v>
      </c>
      <c r="P2468" s="16" t="b">
        <v>1</v>
      </c>
      <c r="Q2468" s="16">
        <v>0</v>
      </c>
      <c r="R2468" s="16" t="b">
        <v>0</v>
      </c>
      <c r="S2468" s="16">
        <v>101.000000000008</v>
      </c>
      <c r="T2468" s="16" t="s">
        <v>59</v>
      </c>
      <c r="U2468" s="18">
        <v>2563</v>
      </c>
      <c r="V2468" s="10">
        <v>5467</v>
      </c>
      <c r="W2468" s="18">
        <v>1.07</v>
      </c>
    </row>
    <row r="2469" spans="1:23" x14ac:dyDescent="0.3">
      <c r="A2469" s="19">
        <v>2467</v>
      </c>
      <c r="C2469" s="17" t="s">
        <v>156</v>
      </c>
      <c r="E2469" s="16">
        <f t="shared" ref="E2469:E2532" si="404">A2469^3.0999</f>
        <v>32763112003.758308</v>
      </c>
      <c r="F2469" s="16">
        <v>5</v>
      </c>
      <c r="G2469" s="22">
        <f t="shared" si="401"/>
        <v>3.3847168653204743E+30</v>
      </c>
      <c r="H2469" s="18">
        <f t="shared" si="402"/>
        <v>36577350.248733513</v>
      </c>
      <c r="I2469" s="18">
        <f t="shared" si="403"/>
        <v>8.5546609264169425E+20</v>
      </c>
      <c r="J2469" s="16">
        <v>1</v>
      </c>
      <c r="K2469" s="16">
        <v>11</v>
      </c>
      <c r="L2469" s="16">
        <v>5</v>
      </c>
      <c r="M2469" s="16">
        <v>10000</v>
      </c>
      <c r="N2469" s="16">
        <v>10000</v>
      </c>
      <c r="O2469" s="16">
        <v>30</v>
      </c>
      <c r="P2469" s="16" t="b">
        <v>1</v>
      </c>
      <c r="Q2469" s="16">
        <v>0</v>
      </c>
      <c r="R2469" s="16" t="b">
        <v>0</v>
      </c>
      <c r="S2469" s="16">
        <v>101.000000000008</v>
      </c>
      <c r="T2469" s="16" t="s">
        <v>59</v>
      </c>
      <c r="U2469" s="18">
        <v>2564</v>
      </c>
      <c r="V2469" s="10">
        <v>5474</v>
      </c>
      <c r="W2469" s="18">
        <v>1.07</v>
      </c>
    </row>
    <row r="2470" spans="1:23" x14ac:dyDescent="0.3">
      <c r="A2470" s="19">
        <v>2468</v>
      </c>
      <c r="C2470" s="17" t="s">
        <v>156</v>
      </c>
      <c r="E2470" s="16">
        <f t="shared" si="404"/>
        <v>32804297898.389637</v>
      </c>
      <c r="F2470" s="16">
        <v>5</v>
      </c>
      <c r="G2470" s="22">
        <f t="shared" si="401"/>
        <v>3.39708487927586E+30</v>
      </c>
      <c r="H2470" s="18">
        <f t="shared" si="402"/>
        <v>36608972.478726409</v>
      </c>
      <c r="I2470" s="18">
        <f t="shared" si="403"/>
        <v>8.5757728299014449E+20</v>
      </c>
      <c r="J2470" s="16">
        <v>1</v>
      </c>
      <c r="K2470" s="16">
        <v>11</v>
      </c>
      <c r="L2470" s="16">
        <v>5</v>
      </c>
      <c r="M2470" s="16">
        <v>10000</v>
      </c>
      <c r="N2470" s="16">
        <v>10000</v>
      </c>
      <c r="O2470" s="16">
        <v>30</v>
      </c>
      <c r="P2470" s="16" t="b">
        <v>1</v>
      </c>
      <c r="Q2470" s="16">
        <v>0</v>
      </c>
      <c r="R2470" s="16" t="b">
        <v>0</v>
      </c>
      <c r="S2470" s="16">
        <v>101.000000000008</v>
      </c>
      <c r="T2470" s="16" t="s">
        <v>59</v>
      </c>
      <c r="U2470" s="18">
        <v>2565</v>
      </c>
      <c r="V2470" s="10">
        <v>5481</v>
      </c>
      <c r="W2470" s="18">
        <v>1.07</v>
      </c>
    </row>
    <row r="2471" spans="1:23" x14ac:dyDescent="0.3">
      <c r="A2471" s="19">
        <v>2469</v>
      </c>
      <c r="C2471" s="17" t="s">
        <v>156</v>
      </c>
      <c r="E2471" s="16">
        <f t="shared" si="404"/>
        <v>32845518850.988495</v>
      </c>
      <c r="F2471" s="16">
        <v>5</v>
      </c>
      <c r="G2471" s="22">
        <f t="shared" si="401"/>
        <v>3.4094930490821922E+30</v>
      </c>
      <c r="H2471" s="18">
        <f t="shared" si="402"/>
        <v>36640609.272594392</v>
      </c>
      <c r="I2471" s="18">
        <f t="shared" si="403"/>
        <v>8.5969282509007435E+20</v>
      </c>
      <c r="J2471" s="16">
        <v>1</v>
      </c>
      <c r="K2471" s="16">
        <v>11</v>
      </c>
      <c r="L2471" s="16">
        <v>5</v>
      </c>
      <c r="M2471" s="16">
        <v>10000</v>
      </c>
      <c r="N2471" s="16">
        <v>10000</v>
      </c>
      <c r="O2471" s="16">
        <v>30</v>
      </c>
      <c r="P2471" s="16" t="b">
        <v>1</v>
      </c>
      <c r="Q2471" s="16">
        <v>0</v>
      </c>
      <c r="R2471" s="16" t="b">
        <v>0</v>
      </c>
      <c r="S2471" s="16">
        <v>101.000000000008</v>
      </c>
      <c r="T2471" s="16" t="s">
        <v>59</v>
      </c>
      <c r="U2471" s="18">
        <v>2566</v>
      </c>
      <c r="V2471" s="10">
        <v>5488</v>
      </c>
      <c r="W2471" s="18">
        <v>1.07</v>
      </c>
    </row>
    <row r="2472" spans="1:23" x14ac:dyDescent="0.3">
      <c r="A2472" s="19">
        <v>2470</v>
      </c>
      <c r="C2472" s="17" t="s">
        <v>156</v>
      </c>
      <c r="E2472" s="16">
        <f t="shared" si="404"/>
        <v>32886774877.179157</v>
      </c>
      <c r="F2472" s="16">
        <v>5</v>
      </c>
      <c r="G2472" s="22">
        <f t="shared" si="401"/>
        <v>3.4219414887722187E+30</v>
      </c>
      <c r="H2472" s="18">
        <f t="shared" si="402"/>
        <v>36672260.631163187</v>
      </c>
      <c r="I2472" s="18">
        <f t="shared" si="403"/>
        <v>8.6181272614365023E+20</v>
      </c>
      <c r="J2472" s="16">
        <v>1</v>
      </c>
      <c r="K2472" s="16">
        <v>11</v>
      </c>
      <c r="L2472" s="16">
        <v>5</v>
      </c>
      <c r="M2472" s="16">
        <v>10000</v>
      </c>
      <c r="N2472" s="16">
        <v>10000</v>
      </c>
      <c r="O2472" s="16">
        <v>30</v>
      </c>
      <c r="P2472" s="16" t="b">
        <v>1</v>
      </c>
      <c r="Q2472" s="16">
        <v>0</v>
      </c>
      <c r="R2472" s="16" t="b">
        <v>0</v>
      </c>
      <c r="S2472" s="16">
        <v>101.000000000008</v>
      </c>
      <c r="T2472" s="16" t="s">
        <v>59</v>
      </c>
      <c r="U2472" s="18">
        <v>2567</v>
      </c>
      <c r="V2472" s="10">
        <v>5495</v>
      </c>
      <c r="W2472" s="18">
        <v>1.07</v>
      </c>
    </row>
    <row r="2473" spans="1:23" x14ac:dyDescent="0.3">
      <c r="A2473" s="19">
        <v>2471</v>
      </c>
      <c r="C2473" s="17" t="s">
        <v>156</v>
      </c>
      <c r="E2473" s="16">
        <f t="shared" si="404"/>
        <v>32928065992.586994</v>
      </c>
      <c r="F2473" s="16">
        <v>5</v>
      </c>
      <c r="G2473" s="22">
        <f t="shared" si="401"/>
        <v>3.4344303126561418E+30</v>
      </c>
      <c r="H2473" s="18">
        <f t="shared" si="402"/>
        <v>36703926.555258811</v>
      </c>
      <c r="I2473" s="18">
        <f t="shared" si="403"/>
        <v>8.6393699336202958E+20</v>
      </c>
      <c r="J2473" s="16">
        <v>1</v>
      </c>
      <c r="K2473" s="16">
        <v>11</v>
      </c>
      <c r="L2473" s="16">
        <v>5</v>
      </c>
      <c r="M2473" s="16">
        <v>10000</v>
      </c>
      <c r="N2473" s="16">
        <v>10000</v>
      </c>
      <c r="O2473" s="16">
        <v>30</v>
      </c>
      <c r="P2473" s="16" t="b">
        <v>1</v>
      </c>
      <c r="Q2473" s="16">
        <v>0</v>
      </c>
      <c r="R2473" s="16" t="b">
        <v>0</v>
      </c>
      <c r="S2473" s="16">
        <v>101.000000000008</v>
      </c>
      <c r="T2473" s="16" t="s">
        <v>59</v>
      </c>
      <c r="U2473" s="18">
        <v>2568</v>
      </c>
      <c r="V2473" s="10">
        <v>5502</v>
      </c>
      <c r="W2473" s="18">
        <v>1.07</v>
      </c>
    </row>
    <row r="2474" spans="1:23" x14ac:dyDescent="0.3">
      <c r="A2474" s="19">
        <v>2472</v>
      </c>
      <c r="C2474" s="17" t="s">
        <v>156</v>
      </c>
      <c r="E2474" s="16">
        <f t="shared" si="404"/>
        <v>32969392212.837383</v>
      </c>
      <c r="F2474" s="16">
        <v>5</v>
      </c>
      <c r="G2474" s="22">
        <f t="shared" si="401"/>
        <v>3.4469596353221735E+30</v>
      </c>
      <c r="H2474" s="18">
        <f t="shared" si="402"/>
        <v>36735607.045706451</v>
      </c>
      <c r="I2474" s="18">
        <f t="shared" si="403"/>
        <v>8.6606563396537968E+20</v>
      </c>
      <c r="J2474" s="16">
        <v>1</v>
      </c>
      <c r="K2474" s="16">
        <v>11</v>
      </c>
      <c r="L2474" s="16">
        <v>5</v>
      </c>
      <c r="M2474" s="16">
        <v>10000</v>
      </c>
      <c r="N2474" s="16">
        <v>10000</v>
      </c>
      <c r="O2474" s="16">
        <v>30</v>
      </c>
      <c r="P2474" s="16" t="b">
        <v>1</v>
      </c>
      <c r="Q2474" s="16">
        <v>0</v>
      </c>
      <c r="R2474" s="16" t="b">
        <v>0</v>
      </c>
      <c r="S2474" s="16">
        <v>101.000000000008</v>
      </c>
      <c r="T2474" s="16" t="s">
        <v>59</v>
      </c>
      <c r="U2474" s="18">
        <v>2569</v>
      </c>
      <c r="V2474" s="10">
        <v>5509</v>
      </c>
      <c r="W2474" s="18">
        <v>1.07</v>
      </c>
    </row>
    <row r="2475" spans="1:23" x14ac:dyDescent="0.3">
      <c r="A2475" s="19">
        <v>2473</v>
      </c>
      <c r="C2475" s="17" t="s">
        <v>156</v>
      </c>
      <c r="E2475" s="16">
        <f t="shared" si="404"/>
        <v>33010753553.556843</v>
      </c>
      <c r="F2475" s="16">
        <v>5</v>
      </c>
      <c r="G2475" s="22">
        <f t="shared" si="401"/>
        <v>3.4595295716371077E+30</v>
      </c>
      <c r="H2475" s="18">
        <f t="shared" si="402"/>
        <v>36767302.103331298</v>
      </c>
      <c r="I2475" s="18">
        <f t="shared" si="403"/>
        <v>8.6819865518287094E+20</v>
      </c>
      <c r="J2475" s="16">
        <v>1</v>
      </c>
      <c r="K2475" s="16">
        <v>11</v>
      </c>
      <c r="L2475" s="16">
        <v>5</v>
      </c>
      <c r="M2475" s="16">
        <v>10000</v>
      </c>
      <c r="N2475" s="16">
        <v>10000</v>
      </c>
      <c r="O2475" s="16">
        <v>30</v>
      </c>
      <c r="P2475" s="16" t="b">
        <v>1</v>
      </c>
      <c r="Q2475" s="16">
        <v>0</v>
      </c>
      <c r="R2475" s="16" t="b">
        <v>0</v>
      </c>
      <c r="S2475" s="16">
        <v>101.000000000008</v>
      </c>
      <c r="T2475" s="16" t="s">
        <v>59</v>
      </c>
      <c r="U2475" s="18">
        <v>2570</v>
      </c>
      <c r="V2475" s="10">
        <v>5516</v>
      </c>
      <c r="W2475" s="18">
        <v>1.07</v>
      </c>
    </row>
    <row r="2476" spans="1:23" x14ac:dyDescent="0.3">
      <c r="A2476" s="19">
        <v>2474</v>
      </c>
      <c r="C2476" s="17" t="s">
        <v>156</v>
      </c>
      <c r="E2476" s="16">
        <f t="shared" si="404"/>
        <v>33052150030.372086</v>
      </c>
      <c r="F2476" s="16">
        <v>5</v>
      </c>
      <c r="G2476" s="22">
        <f t="shared" si="401"/>
        <v>3.4721402367468771E+30</v>
      </c>
      <c r="H2476" s="18">
        <f t="shared" si="402"/>
        <v>36799011.728958316</v>
      </c>
      <c r="I2476" s="18">
        <f t="shared" si="403"/>
        <v>8.7033606425270826E+20</v>
      </c>
      <c r="J2476" s="16">
        <v>1</v>
      </c>
      <c r="K2476" s="16">
        <v>11</v>
      </c>
      <c r="L2476" s="16">
        <v>5</v>
      </c>
      <c r="M2476" s="16">
        <v>10000</v>
      </c>
      <c r="N2476" s="16">
        <v>10000</v>
      </c>
      <c r="O2476" s="16">
        <v>30</v>
      </c>
      <c r="P2476" s="16" t="b">
        <v>1</v>
      </c>
      <c r="Q2476" s="16">
        <v>0</v>
      </c>
      <c r="R2476" s="16" t="b">
        <v>0</v>
      </c>
      <c r="S2476" s="16">
        <v>101.000000000008</v>
      </c>
      <c r="T2476" s="16" t="s">
        <v>59</v>
      </c>
      <c r="U2476" s="18">
        <v>2571</v>
      </c>
      <c r="V2476" s="10">
        <v>5523</v>
      </c>
      <c r="W2476" s="18">
        <v>1.07</v>
      </c>
    </row>
    <row r="2477" spans="1:23" x14ac:dyDescent="0.3">
      <c r="A2477" s="19">
        <v>2475</v>
      </c>
      <c r="C2477" s="17" t="s">
        <v>156</v>
      </c>
      <c r="E2477" s="16">
        <f t="shared" si="404"/>
        <v>33093581658.910919</v>
      </c>
      <c r="F2477" s="16">
        <v>5</v>
      </c>
      <c r="G2477" s="22">
        <f t="shared" si="401"/>
        <v>3.4847917460771211E+30</v>
      </c>
      <c r="H2477" s="18">
        <f t="shared" si="402"/>
        <v>36830735.923412174</v>
      </c>
      <c r="I2477" s="18">
        <f t="shared" si="403"/>
        <v>8.7247786842210016E+20</v>
      </c>
      <c r="J2477" s="16">
        <v>1</v>
      </c>
      <c r="K2477" s="16">
        <v>11</v>
      </c>
      <c r="L2477" s="16">
        <v>5</v>
      </c>
      <c r="M2477" s="16">
        <v>10000</v>
      </c>
      <c r="N2477" s="16">
        <v>10000</v>
      </c>
      <c r="O2477" s="16">
        <v>30</v>
      </c>
      <c r="P2477" s="16" t="b">
        <v>1</v>
      </c>
      <c r="Q2477" s="16">
        <v>0</v>
      </c>
      <c r="R2477" s="16" t="b">
        <v>0</v>
      </c>
      <c r="S2477" s="16">
        <v>101.000000000008</v>
      </c>
      <c r="T2477" s="16" t="s">
        <v>59</v>
      </c>
      <c r="U2477" s="18">
        <v>2572</v>
      </c>
      <c r="V2477" s="10">
        <v>5530</v>
      </c>
      <c r="W2477" s="18">
        <v>1.07</v>
      </c>
    </row>
    <row r="2478" spans="1:23" x14ac:dyDescent="0.3">
      <c r="A2478" s="19">
        <v>2476</v>
      </c>
      <c r="C2478" s="17" t="s">
        <v>156</v>
      </c>
      <c r="E2478" s="16">
        <f t="shared" si="404"/>
        <v>33135048454.801403</v>
      </c>
      <c r="F2478" s="16">
        <v>5</v>
      </c>
      <c r="G2478" s="22">
        <f t="shared" si="401"/>
        <v>3.4974842153337527E+30</v>
      </c>
      <c r="H2478" s="18">
        <f t="shared" si="402"/>
        <v>36862474.687516898</v>
      </c>
      <c r="I2478" s="18">
        <f t="shared" si="403"/>
        <v>8.7462407494730803E+20</v>
      </c>
      <c r="J2478" s="16">
        <v>1</v>
      </c>
      <c r="K2478" s="16">
        <v>11</v>
      </c>
      <c r="L2478" s="16">
        <v>5</v>
      </c>
      <c r="M2478" s="16">
        <v>10000</v>
      </c>
      <c r="N2478" s="16">
        <v>10000</v>
      </c>
      <c r="O2478" s="16">
        <v>30</v>
      </c>
      <c r="P2478" s="16" t="b">
        <v>1</v>
      </c>
      <c r="Q2478" s="16">
        <v>0</v>
      </c>
      <c r="R2478" s="16" t="b">
        <v>0</v>
      </c>
      <c r="S2478" s="16">
        <v>101.000000000008</v>
      </c>
      <c r="T2478" s="16" t="s">
        <v>59</v>
      </c>
      <c r="U2478" s="18">
        <v>2573</v>
      </c>
      <c r="V2478" s="10">
        <v>5537</v>
      </c>
      <c r="W2478" s="18">
        <v>1.07</v>
      </c>
    </row>
    <row r="2479" spans="1:23" x14ac:dyDescent="0.3">
      <c r="A2479" s="19">
        <v>2477</v>
      </c>
      <c r="C2479" s="17" t="s">
        <v>156</v>
      </c>
      <c r="E2479" s="16">
        <f t="shared" si="404"/>
        <v>33176550433.672401</v>
      </c>
      <c r="F2479" s="16">
        <v>5</v>
      </c>
      <c r="G2479" s="22">
        <f t="shared" si="401"/>
        <v>3.5102177605035244E+30</v>
      </c>
      <c r="H2479" s="18">
        <f t="shared" si="402"/>
        <v>36894228.02209641</v>
      </c>
      <c r="I2479" s="18">
        <f t="shared" si="403"/>
        <v>8.7677469109362124E+20</v>
      </c>
      <c r="J2479" s="16">
        <v>1</v>
      </c>
      <c r="K2479" s="16">
        <v>11</v>
      </c>
      <c r="L2479" s="16">
        <v>5</v>
      </c>
      <c r="M2479" s="16">
        <v>10000</v>
      </c>
      <c r="N2479" s="16">
        <v>10000</v>
      </c>
      <c r="O2479" s="16">
        <v>30</v>
      </c>
      <c r="P2479" s="16" t="b">
        <v>1</v>
      </c>
      <c r="Q2479" s="16">
        <v>0</v>
      </c>
      <c r="R2479" s="16" t="b">
        <v>0</v>
      </c>
      <c r="S2479" s="16">
        <v>101.000000000008</v>
      </c>
      <c r="T2479" s="16" t="s">
        <v>59</v>
      </c>
      <c r="U2479" s="18">
        <v>2574</v>
      </c>
      <c r="V2479" s="10">
        <v>5544</v>
      </c>
      <c r="W2479" s="18">
        <v>1.07</v>
      </c>
    </row>
    <row r="2480" spans="1:23" x14ac:dyDescent="0.3">
      <c r="A2480" s="19">
        <v>2478</v>
      </c>
      <c r="C2480" s="17" t="s">
        <v>156</v>
      </c>
      <c r="E2480" s="16">
        <f t="shared" si="404"/>
        <v>33218087611.153328</v>
      </c>
      <c r="F2480" s="16">
        <v>5</v>
      </c>
      <c r="G2480" s="22">
        <f t="shared" si="401"/>
        <v>3.5229924978545939E+30</v>
      </c>
      <c r="H2480" s="18">
        <f t="shared" si="402"/>
        <v>36925995.927974887</v>
      </c>
      <c r="I2480" s="18">
        <f t="shared" si="403"/>
        <v>8.789297241353894E+20</v>
      </c>
      <c r="J2480" s="16">
        <v>1</v>
      </c>
      <c r="K2480" s="16">
        <v>11</v>
      </c>
      <c r="L2480" s="16">
        <v>5</v>
      </c>
      <c r="M2480" s="16">
        <v>10000</v>
      </c>
      <c r="N2480" s="16">
        <v>10000</v>
      </c>
      <c r="O2480" s="16">
        <v>30</v>
      </c>
      <c r="P2480" s="16" t="b">
        <v>1</v>
      </c>
      <c r="Q2480" s="16">
        <v>0</v>
      </c>
      <c r="R2480" s="16" t="b">
        <v>0</v>
      </c>
      <c r="S2480" s="16">
        <v>101.000000000008</v>
      </c>
      <c r="T2480" s="16" t="s">
        <v>59</v>
      </c>
      <c r="U2480" s="18">
        <v>2575</v>
      </c>
      <c r="V2480" s="10">
        <v>5551</v>
      </c>
      <c r="W2480" s="18">
        <v>1.07</v>
      </c>
    </row>
    <row r="2481" spans="1:23" x14ac:dyDescent="0.3">
      <c r="A2481" s="19">
        <v>2479</v>
      </c>
      <c r="C2481" s="17" t="s">
        <v>156</v>
      </c>
      <c r="E2481" s="16">
        <f t="shared" si="404"/>
        <v>33259660002.874352</v>
      </c>
      <c r="F2481" s="16">
        <v>5</v>
      </c>
      <c r="G2481" s="22">
        <f t="shared" si="401"/>
        <v>3.5358085439370963E+30</v>
      </c>
      <c r="H2481" s="18">
        <f t="shared" si="402"/>
        <v>36957778.405975319</v>
      </c>
      <c r="I2481" s="18">
        <f t="shared" si="403"/>
        <v>8.8108918135601431E+20</v>
      </c>
      <c r="J2481" s="16">
        <v>1</v>
      </c>
      <c r="K2481" s="16">
        <v>11</v>
      </c>
      <c r="L2481" s="16">
        <v>5</v>
      </c>
      <c r="M2481" s="16">
        <v>10000</v>
      </c>
      <c r="N2481" s="16">
        <v>10000</v>
      </c>
      <c r="O2481" s="16">
        <v>30</v>
      </c>
      <c r="P2481" s="16" t="b">
        <v>1</v>
      </c>
      <c r="Q2481" s="16">
        <v>0</v>
      </c>
      <c r="R2481" s="16" t="b">
        <v>0</v>
      </c>
      <c r="S2481" s="16">
        <v>101.000000000008</v>
      </c>
      <c r="T2481" s="16" t="s">
        <v>59</v>
      </c>
      <c r="U2481" s="18">
        <v>2576</v>
      </c>
      <c r="V2481" s="10">
        <v>5558</v>
      </c>
      <c r="W2481" s="18">
        <v>1.07</v>
      </c>
    </row>
    <row r="2482" spans="1:23" x14ac:dyDescent="0.3">
      <c r="A2482" s="19">
        <v>2480</v>
      </c>
      <c r="C2482" s="17" t="s">
        <v>156</v>
      </c>
      <c r="E2482" s="16">
        <f t="shared" si="404"/>
        <v>33301267624.466022</v>
      </c>
      <c r="F2482" s="16">
        <v>5</v>
      </c>
      <c r="G2482" s="22">
        <f t="shared" si="401"/>
        <v>3.5486660155837128E+30</v>
      </c>
      <c r="H2482" s="18">
        <f t="shared" si="402"/>
        <v>36989575.456921019</v>
      </c>
      <c r="I2482" s="18">
        <f t="shared" si="403"/>
        <v>8.8325307004795145E+20</v>
      </c>
      <c r="J2482" s="16">
        <v>1</v>
      </c>
      <c r="K2482" s="16">
        <v>11</v>
      </c>
      <c r="L2482" s="16">
        <v>5</v>
      </c>
      <c r="M2482" s="16">
        <v>10000</v>
      </c>
      <c r="N2482" s="16">
        <v>10000</v>
      </c>
      <c r="O2482" s="16">
        <v>30</v>
      </c>
      <c r="P2482" s="16" t="b">
        <v>1</v>
      </c>
      <c r="Q2482" s="16">
        <v>0</v>
      </c>
      <c r="R2482" s="16" t="b">
        <v>0</v>
      </c>
      <c r="S2482" s="16">
        <v>101.000000000008</v>
      </c>
      <c r="T2482" s="16" t="s">
        <v>59</v>
      </c>
      <c r="U2482" s="18">
        <v>2577</v>
      </c>
      <c r="V2482" s="10">
        <v>5565</v>
      </c>
      <c r="W2482" s="18">
        <v>1.07</v>
      </c>
    </row>
    <row r="2483" spans="1:23" x14ac:dyDescent="0.3">
      <c r="A2483" s="19">
        <v>2481</v>
      </c>
      <c r="C2483" s="17" t="s">
        <v>156</v>
      </c>
      <c r="E2483" s="16">
        <f t="shared" si="404"/>
        <v>33342910491.55994</v>
      </c>
      <c r="F2483" s="16">
        <v>5</v>
      </c>
      <c r="G2483" s="22">
        <f t="shared" si="401"/>
        <v>3.5615650299102392E+30</v>
      </c>
      <c r="H2483" s="18">
        <f t="shared" si="402"/>
        <v>37021387.081634857</v>
      </c>
      <c r="I2483" s="18">
        <f t="shared" si="403"/>
        <v>8.8542139751275928E+20</v>
      </c>
      <c r="J2483" s="16">
        <v>1</v>
      </c>
      <c r="K2483" s="16">
        <v>11</v>
      </c>
      <c r="L2483" s="16">
        <v>5</v>
      </c>
      <c r="M2483" s="16">
        <v>10000</v>
      </c>
      <c r="N2483" s="16">
        <v>10000</v>
      </c>
      <c r="O2483" s="16">
        <v>30</v>
      </c>
      <c r="P2483" s="16" t="b">
        <v>1</v>
      </c>
      <c r="Q2483" s="16">
        <v>0</v>
      </c>
      <c r="R2483" s="16" t="b">
        <v>0</v>
      </c>
      <c r="S2483" s="16">
        <v>101.000000000008</v>
      </c>
      <c r="T2483" s="16" t="s">
        <v>59</v>
      </c>
      <c r="U2483" s="18">
        <v>2578</v>
      </c>
      <c r="V2483" s="10">
        <v>5572</v>
      </c>
      <c r="W2483" s="18">
        <v>1.07</v>
      </c>
    </row>
    <row r="2484" spans="1:23" x14ac:dyDescent="0.3">
      <c r="A2484" s="19">
        <v>2482</v>
      </c>
      <c r="C2484" s="17" t="s">
        <v>156</v>
      </c>
      <c r="E2484" s="16">
        <f t="shared" si="404"/>
        <v>33384588619.787918</v>
      </c>
      <c r="F2484" s="16">
        <v>5</v>
      </c>
      <c r="G2484" s="22">
        <f t="shared" si="401"/>
        <v>3.574505704316161E+30</v>
      </c>
      <c r="H2484" s="18">
        <f t="shared" si="402"/>
        <v>37053213.28093937</v>
      </c>
      <c r="I2484" s="18">
        <f t="shared" si="403"/>
        <v>8.8759417106103049E+20</v>
      </c>
      <c r="J2484" s="16">
        <v>1</v>
      </c>
      <c r="K2484" s="16">
        <v>11</v>
      </c>
      <c r="L2484" s="16">
        <v>5</v>
      </c>
      <c r="M2484" s="16">
        <v>10000</v>
      </c>
      <c r="N2484" s="16">
        <v>10000</v>
      </c>
      <c r="O2484" s="16">
        <v>30</v>
      </c>
      <c r="P2484" s="16" t="b">
        <v>1</v>
      </c>
      <c r="Q2484" s="16">
        <v>0</v>
      </c>
      <c r="R2484" s="16" t="b">
        <v>0</v>
      </c>
      <c r="S2484" s="16">
        <v>101.000000000008</v>
      </c>
      <c r="T2484" s="16" t="s">
        <v>59</v>
      </c>
      <c r="U2484" s="18">
        <v>2579</v>
      </c>
      <c r="V2484" s="10">
        <v>5579</v>
      </c>
      <c r="W2484" s="18">
        <v>1.07</v>
      </c>
    </row>
    <row r="2485" spans="1:23" x14ac:dyDescent="0.3">
      <c r="A2485" s="19">
        <v>2483</v>
      </c>
      <c r="C2485" s="17" t="s">
        <v>156</v>
      </c>
      <c r="E2485" s="16">
        <f t="shared" si="404"/>
        <v>33426302024.782528</v>
      </c>
      <c r="F2485" s="16">
        <v>5</v>
      </c>
      <c r="G2485" s="22">
        <f t="shared" si="401"/>
        <v>3.5874881564852219E+30</v>
      </c>
      <c r="H2485" s="18">
        <f t="shared" si="402"/>
        <v>37085054.055656843</v>
      </c>
      <c r="I2485" s="18">
        <f t="shared" si="403"/>
        <v>8.8977139801248629E+20</v>
      </c>
      <c r="J2485" s="16">
        <v>1</v>
      </c>
      <c r="K2485" s="16">
        <v>11</v>
      </c>
      <c r="L2485" s="16">
        <v>5</v>
      </c>
      <c r="M2485" s="16">
        <v>10000</v>
      </c>
      <c r="N2485" s="16">
        <v>10000</v>
      </c>
      <c r="O2485" s="16">
        <v>30</v>
      </c>
      <c r="P2485" s="16" t="b">
        <v>1</v>
      </c>
      <c r="Q2485" s="16">
        <v>0</v>
      </c>
      <c r="R2485" s="16" t="b">
        <v>0</v>
      </c>
      <c r="S2485" s="16">
        <v>101.000000000008</v>
      </c>
      <c r="T2485" s="16" t="s">
        <v>59</v>
      </c>
      <c r="U2485" s="18">
        <v>2580</v>
      </c>
      <c r="V2485" s="10">
        <v>5586</v>
      </c>
      <c r="W2485" s="18">
        <v>1.07</v>
      </c>
    </row>
    <row r="2486" spans="1:23" x14ac:dyDescent="0.3">
      <c r="A2486" s="19">
        <v>2484</v>
      </c>
      <c r="C2486" s="17" t="s">
        <v>156</v>
      </c>
      <c r="E2486" s="16">
        <f t="shared" si="404"/>
        <v>33468050722.177208</v>
      </c>
      <c r="F2486" s="16">
        <v>5</v>
      </c>
      <c r="G2486" s="22">
        <f t="shared" si="401"/>
        <v>3.6005125043859998E+30</v>
      </c>
      <c r="H2486" s="18">
        <f t="shared" si="402"/>
        <v>37116909.406609319</v>
      </c>
      <c r="I2486" s="18">
        <f t="shared" si="403"/>
        <v>8.9195308569592568E+20</v>
      </c>
      <c r="J2486" s="16">
        <v>1</v>
      </c>
      <c r="K2486" s="16">
        <v>11</v>
      </c>
      <c r="L2486" s="16">
        <v>5</v>
      </c>
      <c r="M2486" s="16">
        <v>10000</v>
      </c>
      <c r="N2486" s="16">
        <v>10000</v>
      </c>
      <c r="O2486" s="16">
        <v>30</v>
      </c>
      <c r="P2486" s="16" t="b">
        <v>1</v>
      </c>
      <c r="Q2486" s="16">
        <v>0</v>
      </c>
      <c r="R2486" s="16" t="b">
        <v>0</v>
      </c>
      <c r="S2486" s="16">
        <v>101.000000000008</v>
      </c>
      <c r="T2486" s="16" t="s">
        <v>59</v>
      </c>
      <c r="U2486" s="18">
        <v>2581</v>
      </c>
      <c r="V2486" s="10">
        <v>5593</v>
      </c>
      <c r="W2486" s="18">
        <v>1.07</v>
      </c>
    </row>
    <row r="2487" spans="1:23" x14ac:dyDescent="0.3">
      <c r="A2487" s="19">
        <v>2485</v>
      </c>
      <c r="C2487" s="17" t="s">
        <v>156</v>
      </c>
      <c r="E2487" s="16">
        <f t="shared" si="404"/>
        <v>33509834727.60564</v>
      </c>
      <c r="F2487" s="16">
        <v>5</v>
      </c>
      <c r="G2487" s="22">
        <f t="shared" si="401"/>
        <v>3.6135788662724806E+30</v>
      </c>
      <c r="H2487" s="18">
        <f t="shared" si="402"/>
        <v>37148779.334618554</v>
      </c>
      <c r="I2487" s="18">
        <f t="shared" si="403"/>
        <v>8.9413924144924472E+20</v>
      </c>
      <c r="J2487" s="16">
        <v>1</v>
      </c>
      <c r="K2487" s="16">
        <v>11</v>
      </c>
      <c r="L2487" s="16">
        <v>5</v>
      </c>
      <c r="M2487" s="16">
        <v>10000</v>
      </c>
      <c r="N2487" s="16">
        <v>10000</v>
      </c>
      <c r="O2487" s="16">
        <v>30</v>
      </c>
      <c r="P2487" s="16" t="b">
        <v>1</v>
      </c>
      <c r="Q2487" s="16">
        <v>0</v>
      </c>
      <c r="R2487" s="16" t="b">
        <v>0</v>
      </c>
      <c r="S2487" s="16">
        <v>101.000000000008</v>
      </c>
      <c r="T2487" s="16" t="s">
        <v>59</v>
      </c>
      <c r="U2487" s="18">
        <v>2582</v>
      </c>
      <c r="V2487" s="10">
        <v>5600</v>
      </c>
      <c r="W2487" s="18">
        <v>1.07</v>
      </c>
    </row>
    <row r="2488" spans="1:23" x14ac:dyDescent="0.3">
      <c r="A2488" s="19">
        <v>2486</v>
      </c>
      <c r="C2488" s="17" t="s">
        <v>156</v>
      </c>
      <c r="E2488" s="16">
        <f t="shared" si="404"/>
        <v>33551654056.702305</v>
      </c>
      <c r="F2488" s="16">
        <v>5</v>
      </c>
      <c r="G2488" s="22">
        <f t="shared" si="401"/>
        <v>3.6266873606846314E+30</v>
      </c>
      <c r="H2488" s="18">
        <f t="shared" si="402"/>
        <v>37180663.84050563</v>
      </c>
      <c r="I2488" s="18">
        <f t="shared" si="403"/>
        <v>8.9632987261944857E+20</v>
      </c>
      <c r="J2488" s="16">
        <v>1</v>
      </c>
      <c r="K2488" s="16">
        <v>11</v>
      </c>
      <c r="L2488" s="16">
        <v>5</v>
      </c>
      <c r="M2488" s="16">
        <v>10000</v>
      </c>
      <c r="N2488" s="16">
        <v>10000</v>
      </c>
      <c r="O2488" s="16">
        <v>30</v>
      </c>
      <c r="P2488" s="16" t="b">
        <v>1</v>
      </c>
      <c r="Q2488" s="16">
        <v>0</v>
      </c>
      <c r="R2488" s="16" t="b">
        <v>0</v>
      </c>
      <c r="S2488" s="16">
        <v>101.000000000008</v>
      </c>
      <c r="T2488" s="16" t="s">
        <v>59</v>
      </c>
      <c r="U2488" s="18">
        <v>2583</v>
      </c>
      <c r="V2488" s="10">
        <v>5607</v>
      </c>
      <c r="W2488" s="18">
        <v>1.07</v>
      </c>
    </row>
    <row r="2489" spans="1:23" x14ac:dyDescent="0.3">
      <c r="A2489" s="19">
        <v>2487</v>
      </c>
      <c r="C2489" s="17" t="s">
        <v>156</v>
      </c>
      <c r="E2489" s="16">
        <f t="shared" si="404"/>
        <v>33593508725.102478</v>
      </c>
      <c r="F2489" s="16">
        <v>5</v>
      </c>
      <c r="G2489" s="22">
        <f t="shared" si="401"/>
        <v>3.6398381064489803E+30</v>
      </c>
      <c r="H2489" s="18">
        <f t="shared" si="402"/>
        <v>37212562.92509222</v>
      </c>
      <c r="I2489" s="18">
        <f t="shared" si="403"/>
        <v>8.9852498656268386E+20</v>
      </c>
      <c r="J2489" s="16">
        <v>1</v>
      </c>
      <c r="K2489" s="16">
        <v>11</v>
      </c>
      <c r="L2489" s="16">
        <v>5</v>
      </c>
      <c r="M2489" s="16">
        <v>10000</v>
      </c>
      <c r="N2489" s="16">
        <v>10000</v>
      </c>
      <c r="O2489" s="16">
        <v>30</v>
      </c>
      <c r="P2489" s="16" t="b">
        <v>1</v>
      </c>
      <c r="Q2489" s="16">
        <v>0</v>
      </c>
      <c r="R2489" s="16" t="b">
        <v>0</v>
      </c>
      <c r="S2489" s="16">
        <v>101.000000000008</v>
      </c>
      <c r="T2489" s="16" t="s">
        <v>59</v>
      </c>
      <c r="U2489" s="18">
        <v>2584</v>
      </c>
      <c r="V2489" s="10">
        <v>5614</v>
      </c>
      <c r="W2489" s="18">
        <v>1.07</v>
      </c>
    </row>
    <row r="2490" spans="1:23" x14ac:dyDescent="0.3">
      <c r="A2490" s="19">
        <v>2488</v>
      </c>
      <c r="C2490" s="17" t="s">
        <v>156</v>
      </c>
      <c r="E2490" s="16">
        <f t="shared" si="404"/>
        <v>33635398748.44194</v>
      </c>
      <c r="F2490" s="16">
        <v>5</v>
      </c>
      <c r="G2490" s="22">
        <f t="shared" si="401"/>
        <v>3.6530312226791908E+30</v>
      </c>
      <c r="H2490" s="18">
        <f t="shared" si="402"/>
        <v>37244476.589198768</v>
      </c>
      <c r="I2490" s="18">
        <f t="shared" si="403"/>
        <v>9.0072459064419353E+20</v>
      </c>
      <c r="J2490" s="16">
        <v>1</v>
      </c>
      <c r="K2490" s="16">
        <v>11</v>
      </c>
      <c r="L2490" s="16">
        <v>5</v>
      </c>
      <c r="M2490" s="16">
        <v>10000</v>
      </c>
      <c r="N2490" s="16">
        <v>10000</v>
      </c>
      <c r="O2490" s="16">
        <v>30</v>
      </c>
      <c r="P2490" s="16" t="b">
        <v>1</v>
      </c>
      <c r="Q2490" s="16">
        <v>0</v>
      </c>
      <c r="R2490" s="16" t="b">
        <v>0</v>
      </c>
      <c r="S2490" s="16">
        <v>101.000000000008</v>
      </c>
      <c r="T2490" s="16" t="s">
        <v>59</v>
      </c>
      <c r="U2490" s="18">
        <v>2585</v>
      </c>
      <c r="V2490" s="10">
        <v>5621</v>
      </c>
      <c r="W2490" s="18">
        <v>1.07</v>
      </c>
    </row>
    <row r="2491" spans="1:23" x14ac:dyDescent="0.3">
      <c r="A2491" s="19">
        <v>2489</v>
      </c>
      <c r="C2491" s="17" t="s">
        <v>156</v>
      </c>
      <c r="E2491" s="16">
        <f t="shared" si="404"/>
        <v>33677324142.35685</v>
      </c>
      <c r="F2491" s="16">
        <v>5</v>
      </c>
      <c r="G2491" s="22">
        <f t="shared" si="401"/>
        <v>3.6662668287766397E+30</v>
      </c>
      <c r="H2491" s="18">
        <f t="shared" si="402"/>
        <v>37276404.833646126</v>
      </c>
      <c r="I2491" s="18">
        <f t="shared" si="403"/>
        <v>9.0292869223836785E+20</v>
      </c>
      <c r="J2491" s="16">
        <v>1</v>
      </c>
      <c r="K2491" s="16">
        <v>11</v>
      </c>
      <c r="L2491" s="16">
        <v>5</v>
      </c>
      <c r="M2491" s="16">
        <v>10000</v>
      </c>
      <c r="N2491" s="16">
        <v>10000</v>
      </c>
      <c r="O2491" s="16">
        <v>30</v>
      </c>
      <c r="P2491" s="16" t="b">
        <v>1</v>
      </c>
      <c r="Q2491" s="16">
        <v>0</v>
      </c>
      <c r="R2491" s="16" t="b">
        <v>0</v>
      </c>
      <c r="S2491" s="16">
        <v>101.000000000008</v>
      </c>
      <c r="T2491" s="16" t="s">
        <v>59</v>
      </c>
      <c r="U2491" s="18">
        <v>2586</v>
      </c>
      <c r="V2491" s="10">
        <v>5628</v>
      </c>
      <c r="W2491" s="18">
        <v>1.07</v>
      </c>
    </row>
    <row r="2492" spans="1:23" x14ac:dyDescent="0.3">
      <c r="A2492" s="19">
        <v>2490</v>
      </c>
      <c r="C2492" s="17" t="s">
        <v>156</v>
      </c>
      <c r="E2492" s="16">
        <f t="shared" si="404"/>
        <v>33719284922.484303</v>
      </c>
      <c r="F2492" s="16">
        <v>5</v>
      </c>
      <c r="G2492" s="22">
        <f t="shared" si="401"/>
        <v>3.6795450444309981E+30</v>
      </c>
      <c r="H2492" s="18">
        <f t="shared" si="402"/>
        <v>37308347.659254394</v>
      </c>
      <c r="I2492" s="18">
        <f t="shared" si="403"/>
        <v>9.0513729872873167E+20</v>
      </c>
      <c r="J2492" s="16">
        <v>1</v>
      </c>
      <c r="K2492" s="16">
        <v>11</v>
      </c>
      <c r="L2492" s="16">
        <v>5</v>
      </c>
      <c r="M2492" s="16">
        <v>10000</v>
      </c>
      <c r="N2492" s="16">
        <v>10000</v>
      </c>
      <c r="O2492" s="16">
        <v>30</v>
      </c>
      <c r="P2492" s="16" t="b">
        <v>1</v>
      </c>
      <c r="Q2492" s="16">
        <v>0</v>
      </c>
      <c r="R2492" s="16" t="b">
        <v>0</v>
      </c>
      <c r="S2492" s="16">
        <v>101.000000000008</v>
      </c>
      <c r="T2492" s="16" t="s">
        <v>59</v>
      </c>
      <c r="U2492" s="18">
        <v>2587</v>
      </c>
      <c r="V2492" s="10">
        <v>5635</v>
      </c>
      <c r="W2492" s="18">
        <v>1.07</v>
      </c>
    </row>
    <row r="2493" spans="1:23" x14ac:dyDescent="0.3">
      <c r="A2493" s="19">
        <v>2491</v>
      </c>
      <c r="C2493" s="17" t="s">
        <v>156</v>
      </c>
      <c r="E2493" s="16">
        <f t="shared" si="404"/>
        <v>33761281104.462078</v>
      </c>
      <c r="F2493" s="16">
        <v>5</v>
      </c>
      <c r="G2493" s="22">
        <f t="shared" si="401"/>
        <v>3.6928659896208071E+30</v>
      </c>
      <c r="H2493" s="18">
        <f t="shared" si="402"/>
        <v>37340305.0668438</v>
      </c>
      <c r="I2493" s="18">
        <f t="shared" si="403"/>
        <v>9.0735041750797582E+20</v>
      </c>
      <c r="J2493" s="16">
        <v>1</v>
      </c>
      <c r="K2493" s="16">
        <v>11</v>
      </c>
      <c r="L2493" s="16">
        <v>5</v>
      </c>
      <c r="M2493" s="16">
        <v>10000</v>
      </c>
      <c r="N2493" s="16">
        <v>10000</v>
      </c>
      <c r="O2493" s="16">
        <v>30</v>
      </c>
      <c r="P2493" s="16" t="b">
        <v>1</v>
      </c>
      <c r="Q2493" s="16">
        <v>0</v>
      </c>
      <c r="R2493" s="16" t="b">
        <v>0</v>
      </c>
      <c r="S2493" s="16">
        <v>101.000000000008</v>
      </c>
      <c r="T2493" s="16" t="s">
        <v>59</v>
      </c>
      <c r="U2493" s="18">
        <v>2588</v>
      </c>
      <c r="V2493" s="10">
        <v>5642</v>
      </c>
      <c r="W2493" s="18">
        <v>1.07</v>
      </c>
    </row>
    <row r="2494" spans="1:23" x14ac:dyDescent="0.3">
      <c r="A2494" s="19">
        <v>2492</v>
      </c>
      <c r="C2494" s="17" t="s">
        <v>156</v>
      </c>
      <c r="E2494" s="16">
        <f t="shared" si="404"/>
        <v>33803312703.928123</v>
      </c>
      <c r="F2494" s="16">
        <v>5</v>
      </c>
      <c r="G2494" s="22">
        <f t="shared" si="401"/>
        <v>3.7062297846140636E+30</v>
      </c>
      <c r="H2494" s="18">
        <f t="shared" si="402"/>
        <v>37372277.0572339</v>
      </c>
      <c r="I2494" s="18">
        <f t="shared" si="403"/>
        <v>9.0956805597791283E+20</v>
      </c>
      <c r="J2494" s="16">
        <v>1</v>
      </c>
      <c r="K2494" s="16">
        <v>11</v>
      </c>
      <c r="L2494" s="16">
        <v>5</v>
      </c>
      <c r="M2494" s="16">
        <v>10000</v>
      </c>
      <c r="N2494" s="16">
        <v>10000</v>
      </c>
      <c r="O2494" s="16">
        <v>30</v>
      </c>
      <c r="P2494" s="16" t="b">
        <v>1</v>
      </c>
      <c r="Q2494" s="16">
        <v>0</v>
      </c>
      <c r="R2494" s="16" t="b">
        <v>0</v>
      </c>
      <c r="S2494" s="16">
        <v>101.000000000008</v>
      </c>
      <c r="T2494" s="16" t="s">
        <v>59</v>
      </c>
      <c r="U2494" s="18">
        <v>2589</v>
      </c>
      <c r="V2494" s="10">
        <v>5649</v>
      </c>
      <c r="W2494" s="18">
        <v>1.07</v>
      </c>
    </row>
    <row r="2495" spans="1:23" x14ac:dyDescent="0.3">
      <c r="A2495" s="19">
        <v>2493</v>
      </c>
      <c r="C2495" s="17" t="s">
        <v>156</v>
      </c>
      <c r="E2495" s="16">
        <f t="shared" si="404"/>
        <v>33845379736.521721</v>
      </c>
      <c r="F2495" s="16">
        <v>5</v>
      </c>
      <c r="G2495" s="22">
        <f t="shared" si="401"/>
        <v>3.7196365499687992E+30</v>
      </c>
      <c r="H2495" s="18">
        <f t="shared" si="402"/>
        <v>37404263.631244086</v>
      </c>
      <c r="I2495" s="18">
        <f t="shared" si="403"/>
        <v>9.1179022154955345E+20</v>
      </c>
      <c r="J2495" s="16">
        <v>1</v>
      </c>
      <c r="K2495" s="16">
        <v>11</v>
      </c>
      <c r="L2495" s="16">
        <v>5</v>
      </c>
      <c r="M2495" s="16">
        <v>10000</v>
      </c>
      <c r="N2495" s="16">
        <v>10000</v>
      </c>
      <c r="O2495" s="16">
        <v>30</v>
      </c>
      <c r="P2495" s="16" t="b">
        <v>1</v>
      </c>
      <c r="Q2495" s="16">
        <v>0</v>
      </c>
      <c r="R2495" s="16" t="b">
        <v>0</v>
      </c>
      <c r="S2495" s="16">
        <v>101.000000000008</v>
      </c>
      <c r="T2495" s="16" t="s">
        <v>59</v>
      </c>
      <c r="U2495" s="18">
        <v>2590</v>
      </c>
      <c r="V2495" s="10">
        <v>5656</v>
      </c>
      <c r="W2495" s="18">
        <v>1.07</v>
      </c>
    </row>
    <row r="2496" spans="1:23" x14ac:dyDescent="0.3">
      <c r="A2496" s="19">
        <v>2494</v>
      </c>
      <c r="C2496" s="17" t="s">
        <v>156</v>
      </c>
      <c r="E2496" s="16">
        <f t="shared" si="404"/>
        <v>33887482217.88216</v>
      </c>
      <c r="F2496" s="16">
        <v>5</v>
      </c>
      <c r="G2496" s="22">
        <f t="shared" si="401"/>
        <v>3.7330864065336641E+30</v>
      </c>
      <c r="H2496" s="18">
        <f t="shared" si="402"/>
        <v>37436264.789693676</v>
      </c>
      <c r="I2496" s="18">
        <f t="shared" si="403"/>
        <v>9.1401692164306135E+20</v>
      </c>
      <c r="J2496" s="16">
        <v>1</v>
      </c>
      <c r="K2496" s="16">
        <v>11</v>
      </c>
      <c r="L2496" s="16">
        <v>5</v>
      </c>
      <c r="M2496" s="16">
        <v>10000</v>
      </c>
      <c r="N2496" s="16">
        <v>10000</v>
      </c>
      <c r="O2496" s="16">
        <v>30</v>
      </c>
      <c r="P2496" s="16" t="b">
        <v>1</v>
      </c>
      <c r="Q2496" s="16">
        <v>0</v>
      </c>
      <c r="R2496" s="16" t="b">
        <v>0</v>
      </c>
      <c r="S2496" s="16">
        <v>101.000000000008</v>
      </c>
      <c r="T2496" s="16" t="s">
        <v>59</v>
      </c>
      <c r="U2496" s="18">
        <v>2591</v>
      </c>
      <c r="V2496" s="10">
        <v>5663</v>
      </c>
      <c r="W2496" s="18">
        <v>1.07</v>
      </c>
    </row>
    <row r="2497" spans="1:23" x14ac:dyDescent="0.3">
      <c r="A2497" s="19">
        <v>2495</v>
      </c>
      <c r="C2497" s="17" t="s">
        <v>156</v>
      </c>
      <c r="E2497" s="16">
        <f t="shared" si="404"/>
        <v>33929620163.649536</v>
      </c>
      <c r="F2497" s="16">
        <v>5</v>
      </c>
      <c r="G2497" s="22">
        <f t="shared" si="401"/>
        <v>3.7465794754485063E+30</v>
      </c>
      <c r="H2497" s="18">
        <f t="shared" si="402"/>
        <v>37468280.533401534</v>
      </c>
      <c r="I2497" s="18">
        <f t="shared" si="403"/>
        <v>9.1624816368778517E+20</v>
      </c>
      <c r="J2497" s="16">
        <v>1</v>
      </c>
      <c r="K2497" s="16">
        <v>11</v>
      </c>
      <c r="L2497" s="16">
        <v>5</v>
      </c>
      <c r="M2497" s="16">
        <v>10000</v>
      </c>
      <c r="N2497" s="16">
        <v>10000</v>
      </c>
      <c r="O2497" s="16">
        <v>30</v>
      </c>
      <c r="P2497" s="16" t="b">
        <v>1</v>
      </c>
      <c r="Q2497" s="16">
        <v>0</v>
      </c>
      <c r="R2497" s="16" t="b">
        <v>0</v>
      </c>
      <c r="S2497" s="16">
        <v>101.000000000008</v>
      </c>
      <c r="T2497" s="16" t="s">
        <v>59</v>
      </c>
      <c r="U2497" s="18">
        <v>2592</v>
      </c>
      <c r="V2497" s="10">
        <v>5670</v>
      </c>
      <c r="W2497" s="18">
        <v>1.07</v>
      </c>
    </row>
    <row r="2498" spans="1:23" x14ac:dyDescent="0.3">
      <c r="A2498" s="19">
        <v>2496</v>
      </c>
      <c r="C2498" s="17" t="s">
        <v>156</v>
      </c>
      <c r="E2498" s="16">
        <f t="shared" si="404"/>
        <v>33971793589.464855</v>
      </c>
      <c r="F2498" s="16">
        <v>5</v>
      </c>
      <c r="G2498" s="22">
        <f t="shared" si="401"/>
        <v>3.7601158781449654E+30</v>
      </c>
      <c r="H2498" s="18">
        <f t="shared" si="402"/>
        <v>37500310.863186158</v>
      </c>
      <c r="I2498" s="18">
        <f t="shared" si="403"/>
        <v>9.1848395512225255E+20</v>
      </c>
      <c r="J2498" s="16">
        <v>1</v>
      </c>
      <c r="K2498" s="16">
        <v>11</v>
      </c>
      <c r="L2498" s="16">
        <v>5</v>
      </c>
      <c r="M2498" s="16">
        <v>10000</v>
      </c>
      <c r="N2498" s="16">
        <v>10000</v>
      </c>
      <c r="O2498" s="16">
        <v>30</v>
      </c>
      <c r="P2498" s="16" t="b">
        <v>1</v>
      </c>
      <c r="Q2498" s="16">
        <v>0</v>
      </c>
      <c r="R2498" s="16" t="b">
        <v>0</v>
      </c>
      <c r="S2498" s="16">
        <v>101.000000000008</v>
      </c>
      <c r="T2498" s="16" t="s">
        <v>59</v>
      </c>
      <c r="U2498" s="18">
        <v>2593</v>
      </c>
      <c r="V2498" s="10">
        <v>5677</v>
      </c>
      <c r="W2498" s="18">
        <v>1.07</v>
      </c>
    </row>
    <row r="2499" spans="1:23" x14ac:dyDescent="0.3">
      <c r="A2499" s="19">
        <v>2497</v>
      </c>
      <c r="C2499" s="17" t="s">
        <v>156</v>
      </c>
      <c r="E2499" s="16">
        <f t="shared" si="404"/>
        <v>34014002510.969276</v>
      </c>
      <c r="F2499" s="16">
        <v>5</v>
      </c>
      <c r="G2499" s="22">
        <f t="shared" si="401"/>
        <v>3.7736957363470474E+30</v>
      </c>
      <c r="H2499" s="18">
        <f t="shared" si="402"/>
        <v>37532355.779865921</v>
      </c>
      <c r="I2499" s="18">
        <f t="shared" si="403"/>
        <v>9.2072430339420153E+20</v>
      </c>
      <c r="J2499" s="16">
        <v>1</v>
      </c>
      <c r="K2499" s="16">
        <v>11</v>
      </c>
      <c r="L2499" s="16">
        <v>5</v>
      </c>
      <c r="M2499" s="16">
        <v>10000</v>
      </c>
      <c r="N2499" s="16">
        <v>10000</v>
      </c>
      <c r="O2499" s="16">
        <v>30</v>
      </c>
      <c r="P2499" s="16" t="b">
        <v>1</v>
      </c>
      <c r="Q2499" s="16">
        <v>0</v>
      </c>
      <c r="R2499" s="16" t="b">
        <v>0</v>
      </c>
      <c r="S2499" s="16">
        <v>101.000000000008</v>
      </c>
      <c r="T2499" s="16" t="s">
        <v>59</v>
      </c>
      <c r="U2499" s="18">
        <v>2594</v>
      </c>
      <c r="V2499" s="10">
        <v>5684</v>
      </c>
      <c r="W2499" s="18">
        <v>1.07</v>
      </c>
    </row>
    <row r="2500" spans="1:23" x14ac:dyDescent="0.3">
      <c r="A2500" s="19">
        <v>2498</v>
      </c>
      <c r="C2500" s="17" t="s">
        <v>156</v>
      </c>
      <c r="E2500" s="16">
        <f t="shared" si="404"/>
        <v>34056246943.80481</v>
      </c>
      <c r="F2500" s="16">
        <v>5</v>
      </c>
      <c r="G2500" s="22">
        <f t="shared" si="401"/>
        <v>3.7873191720717178E+30</v>
      </c>
      <c r="H2500" s="18">
        <f t="shared" si="402"/>
        <v>37564415.28425882</v>
      </c>
      <c r="I2500" s="18">
        <f t="shared" si="403"/>
        <v>9.2296921596054785E+20</v>
      </c>
      <c r="J2500" s="16">
        <v>1</v>
      </c>
      <c r="K2500" s="16">
        <v>11</v>
      </c>
      <c r="L2500" s="16">
        <v>5</v>
      </c>
      <c r="M2500" s="16">
        <v>10000</v>
      </c>
      <c r="N2500" s="16">
        <v>10000</v>
      </c>
      <c r="O2500" s="16">
        <v>30</v>
      </c>
      <c r="P2500" s="16" t="b">
        <v>1</v>
      </c>
      <c r="Q2500" s="16">
        <v>0</v>
      </c>
      <c r="R2500" s="16" t="b">
        <v>0</v>
      </c>
      <c r="S2500" s="16">
        <v>101.000000000008</v>
      </c>
      <c r="T2500" s="16" t="s">
        <v>59</v>
      </c>
      <c r="U2500" s="18">
        <v>2595</v>
      </c>
      <c r="V2500" s="10">
        <v>5691</v>
      </c>
      <c r="W2500" s="18">
        <v>1.07</v>
      </c>
    </row>
    <row r="2501" spans="1:23" x14ac:dyDescent="0.3">
      <c r="A2501" s="19">
        <v>2499</v>
      </c>
      <c r="C2501" s="17" t="s">
        <v>156</v>
      </c>
      <c r="E2501" s="16">
        <f t="shared" si="404"/>
        <v>34098526903.614292</v>
      </c>
      <c r="F2501" s="16">
        <v>5</v>
      </c>
      <c r="G2501" s="22">
        <f t="shared" si="401"/>
        <v>3.8009863076294878E+30</v>
      </c>
      <c r="H2501" s="18">
        <f t="shared" si="402"/>
        <v>37596489.377182685</v>
      </c>
      <c r="I2501" s="18">
        <f t="shared" si="403"/>
        <v>9.252187002874377E+20</v>
      </c>
      <c r="J2501" s="16">
        <v>1</v>
      </c>
      <c r="K2501" s="16">
        <v>11</v>
      </c>
      <c r="L2501" s="16">
        <v>5</v>
      </c>
      <c r="M2501" s="16">
        <v>10000</v>
      </c>
      <c r="N2501" s="16">
        <v>10000</v>
      </c>
      <c r="O2501" s="16">
        <v>30</v>
      </c>
      <c r="P2501" s="16" t="b">
        <v>1</v>
      </c>
      <c r="Q2501" s="16">
        <v>0</v>
      </c>
      <c r="R2501" s="16" t="b">
        <v>0</v>
      </c>
      <c r="S2501" s="16">
        <v>101.000000000008</v>
      </c>
      <c r="T2501" s="16" t="s">
        <v>59</v>
      </c>
      <c r="U2501" s="18">
        <v>2596</v>
      </c>
      <c r="V2501" s="10">
        <v>5698</v>
      </c>
      <c r="W2501" s="18">
        <v>1.07</v>
      </c>
    </row>
    <row r="2502" spans="1:23" x14ac:dyDescent="0.3">
      <c r="A2502" s="19">
        <v>2500</v>
      </c>
      <c r="C2502" s="17" t="s">
        <v>156</v>
      </c>
      <c r="E2502" s="16">
        <f t="shared" si="404"/>
        <v>34140842406.041004</v>
      </c>
      <c r="F2502" s="16">
        <v>5</v>
      </c>
      <c r="G2502" s="22">
        <f t="shared" si="401"/>
        <v>3.8146972656250002E+30</v>
      </c>
      <c r="H2502" s="18">
        <f t="shared" si="402"/>
        <v>37628578.059454896</v>
      </c>
      <c r="I2502" s="18">
        <f t="shared" si="403"/>
        <v>9.2747276385022719E+20</v>
      </c>
      <c r="J2502" s="16">
        <v>1</v>
      </c>
      <c r="K2502" s="16">
        <v>11</v>
      </c>
      <c r="L2502" s="16">
        <v>5</v>
      </c>
      <c r="M2502" s="16">
        <v>10000</v>
      </c>
      <c r="N2502" s="16">
        <v>10000</v>
      </c>
      <c r="O2502" s="16">
        <v>30</v>
      </c>
      <c r="P2502" s="16" t="b">
        <v>1</v>
      </c>
      <c r="Q2502" s="16">
        <v>0</v>
      </c>
      <c r="R2502" s="16" t="b">
        <v>0</v>
      </c>
      <c r="S2502" s="16">
        <v>101.000000000008</v>
      </c>
      <c r="T2502" s="16" t="s">
        <v>59</v>
      </c>
      <c r="U2502" s="18">
        <v>2597</v>
      </c>
      <c r="V2502" s="10">
        <v>5705</v>
      </c>
      <c r="W2502" s="18">
        <v>1.07</v>
      </c>
    </row>
    <row r="2503" spans="1:23" s="5" customFormat="1" x14ac:dyDescent="0.3">
      <c r="A2503" s="20">
        <v>2501</v>
      </c>
      <c r="C2503" s="11" t="s">
        <v>159</v>
      </c>
      <c r="E2503" s="10">
        <f t="shared" si="404"/>
        <v>34183193466.728634</v>
      </c>
      <c r="F2503" s="10">
        <v>5</v>
      </c>
      <c r="G2503" s="22">
        <f>A2503^9.01+A2503^4+100*A2503+100</f>
        <v>4.1400383347093229E+30</v>
      </c>
      <c r="H2503" s="22">
        <f t="shared" si="402"/>
        <v>37660681.331892796</v>
      </c>
      <c r="I2503" s="22">
        <f t="shared" si="403"/>
        <v>9.2973141413350185E+20</v>
      </c>
      <c r="J2503" s="10">
        <v>1</v>
      </c>
      <c r="K2503" s="10">
        <v>11</v>
      </c>
      <c r="L2503" s="10">
        <v>5</v>
      </c>
      <c r="M2503" s="10">
        <v>10000</v>
      </c>
      <c r="N2503" s="10">
        <v>10000</v>
      </c>
      <c r="O2503" s="10">
        <v>30</v>
      </c>
      <c r="P2503" s="10" t="b">
        <v>1</v>
      </c>
      <c r="Q2503" s="10">
        <v>0</v>
      </c>
      <c r="R2503" s="10" t="b">
        <v>0</v>
      </c>
      <c r="S2503" s="10">
        <v>101.000000000008</v>
      </c>
      <c r="T2503" s="10" t="s">
        <v>59</v>
      </c>
      <c r="U2503" s="22">
        <v>2598</v>
      </c>
      <c r="V2503" s="10">
        <v>5712</v>
      </c>
      <c r="W2503" s="22">
        <v>1.07</v>
      </c>
    </row>
    <row r="2504" spans="1:23" s="5" customFormat="1" x14ac:dyDescent="0.3">
      <c r="A2504" s="20">
        <v>2502</v>
      </c>
      <c r="C2504" s="11" t="s">
        <v>159</v>
      </c>
      <c r="E2504" s="10">
        <f t="shared" si="404"/>
        <v>34225580101.321869</v>
      </c>
      <c r="F2504" s="10">
        <v>5</v>
      </c>
      <c r="G2504" s="22">
        <f t="shared" ref="G2504:G2552" si="405">A2504^9.01+A2504^4+100*A2504+100</f>
        <v>4.1549769731501366E+30</v>
      </c>
      <c r="H2504" s="22">
        <f t="shared" si="402"/>
        <v>37692799.195313103</v>
      </c>
      <c r="I2504" s="22">
        <f t="shared" si="403"/>
        <v>9.3199465863106344E+20</v>
      </c>
      <c r="J2504" s="10">
        <v>1</v>
      </c>
      <c r="K2504" s="10">
        <v>11</v>
      </c>
      <c r="L2504" s="10">
        <v>5</v>
      </c>
      <c r="M2504" s="10">
        <v>10000</v>
      </c>
      <c r="N2504" s="10">
        <v>10000</v>
      </c>
      <c r="O2504" s="10">
        <v>30</v>
      </c>
      <c r="P2504" s="10" t="b">
        <v>1</v>
      </c>
      <c r="Q2504" s="10">
        <v>0</v>
      </c>
      <c r="R2504" s="10" t="b">
        <v>0</v>
      </c>
      <c r="S2504" s="10">
        <v>101.000000000008</v>
      </c>
      <c r="T2504" s="10" t="s">
        <v>59</v>
      </c>
      <c r="U2504" s="22">
        <v>2599</v>
      </c>
      <c r="V2504" s="10">
        <v>5719</v>
      </c>
      <c r="W2504" s="22">
        <v>1.07</v>
      </c>
    </row>
    <row r="2505" spans="1:23" s="5" customFormat="1" x14ac:dyDescent="0.3">
      <c r="A2505" s="20">
        <v>2503</v>
      </c>
      <c r="C2505" s="11" t="s">
        <v>158</v>
      </c>
      <c r="E2505" s="10">
        <f t="shared" si="404"/>
        <v>34268002325.465866</v>
      </c>
      <c r="F2505" s="10">
        <v>5</v>
      </c>
      <c r="G2505" s="22">
        <f t="shared" si="405"/>
        <v>4.1699635133610439E+30</v>
      </c>
      <c r="H2505" s="22">
        <f t="shared" si="402"/>
        <v>37724931.650532708</v>
      </c>
      <c r="I2505" s="22">
        <f t="shared" si="403"/>
        <v>9.3426250484598872E+20</v>
      </c>
      <c r="J2505" s="10">
        <v>1</v>
      </c>
      <c r="K2505" s="10">
        <v>11</v>
      </c>
      <c r="L2505" s="10">
        <v>5</v>
      </c>
      <c r="M2505" s="10">
        <v>10000</v>
      </c>
      <c r="N2505" s="10">
        <v>10000</v>
      </c>
      <c r="O2505" s="10">
        <v>30</v>
      </c>
      <c r="P2505" s="10" t="b">
        <v>1</v>
      </c>
      <c r="Q2505" s="10">
        <v>0</v>
      </c>
      <c r="R2505" s="10" t="b">
        <v>0</v>
      </c>
      <c r="S2505" s="10">
        <v>101.000000000008</v>
      </c>
      <c r="T2505" s="10" t="s">
        <v>59</v>
      </c>
      <c r="U2505" s="22">
        <v>2600</v>
      </c>
      <c r="V2505" s="10">
        <v>5726</v>
      </c>
      <c r="W2505" s="22">
        <v>1.07</v>
      </c>
    </row>
    <row r="2506" spans="1:23" s="5" customFormat="1" x14ac:dyDescent="0.3">
      <c r="A2506" s="20">
        <v>2504</v>
      </c>
      <c r="C2506" s="11" t="s">
        <v>158</v>
      </c>
      <c r="E2506" s="10">
        <f t="shared" si="404"/>
        <v>34310460154.806362</v>
      </c>
      <c r="F2506" s="10">
        <v>5</v>
      </c>
      <c r="G2506" s="22">
        <f t="shared" si="405"/>
        <v>4.184998089712345E+30</v>
      </c>
      <c r="H2506" s="22">
        <f t="shared" si="402"/>
        <v>37757078.698367588</v>
      </c>
      <c r="I2506" s="22">
        <f t="shared" si="403"/>
        <v>9.3653496029055641E+20</v>
      </c>
      <c r="J2506" s="10">
        <v>1</v>
      </c>
      <c r="K2506" s="10">
        <v>11</v>
      </c>
      <c r="L2506" s="10">
        <v>5</v>
      </c>
      <c r="M2506" s="10">
        <v>10000</v>
      </c>
      <c r="N2506" s="10">
        <v>10000</v>
      </c>
      <c r="O2506" s="10">
        <v>30</v>
      </c>
      <c r="P2506" s="10" t="b">
        <v>1</v>
      </c>
      <c r="Q2506" s="10">
        <v>0</v>
      </c>
      <c r="R2506" s="10" t="b">
        <v>0</v>
      </c>
      <c r="S2506" s="10">
        <v>101.000000000008</v>
      </c>
      <c r="T2506" s="10" t="s">
        <v>59</v>
      </c>
      <c r="U2506" s="22">
        <v>2601</v>
      </c>
      <c r="V2506" s="10">
        <v>5733</v>
      </c>
      <c r="W2506" s="22">
        <v>1.07</v>
      </c>
    </row>
    <row r="2507" spans="1:23" s="5" customFormat="1" x14ac:dyDescent="0.3">
      <c r="A2507" s="20">
        <v>2505</v>
      </c>
      <c r="C2507" s="11" t="s">
        <v>158</v>
      </c>
      <c r="E2507" s="10">
        <f t="shared" si="404"/>
        <v>34352953604.989647</v>
      </c>
      <c r="F2507" s="10">
        <v>5</v>
      </c>
      <c r="G2507" s="22">
        <f t="shared" si="405"/>
        <v>4.2000808368976582E+30</v>
      </c>
      <c r="H2507" s="22">
        <f t="shared" si="402"/>
        <v>37789240.339634113</v>
      </c>
      <c r="I2507" s="22">
        <f t="shared" si="403"/>
        <v>9.3881203248633361E+20</v>
      </c>
      <c r="J2507" s="10">
        <v>1</v>
      </c>
      <c r="K2507" s="10">
        <v>11</v>
      </c>
      <c r="L2507" s="10">
        <v>5</v>
      </c>
      <c r="M2507" s="10">
        <v>10000</v>
      </c>
      <c r="N2507" s="10">
        <v>10000</v>
      </c>
      <c r="O2507" s="10">
        <v>30</v>
      </c>
      <c r="P2507" s="10" t="b">
        <v>1</v>
      </c>
      <c r="Q2507" s="10">
        <v>0</v>
      </c>
      <c r="R2507" s="10" t="b">
        <v>0</v>
      </c>
      <c r="S2507" s="10">
        <v>101.000000000008</v>
      </c>
      <c r="T2507" s="10" t="s">
        <v>59</v>
      </c>
      <c r="U2507" s="22">
        <v>2602</v>
      </c>
      <c r="V2507" s="10">
        <v>5740</v>
      </c>
      <c r="W2507" s="22">
        <v>1.07</v>
      </c>
    </row>
    <row r="2508" spans="1:23" s="5" customFormat="1" x14ac:dyDescent="0.3">
      <c r="A2508" s="20">
        <v>2506</v>
      </c>
      <c r="C2508" s="11" t="s">
        <v>158</v>
      </c>
      <c r="E2508" s="10">
        <f t="shared" si="404"/>
        <v>34395482691.662888</v>
      </c>
      <c r="F2508" s="10">
        <v>5</v>
      </c>
      <c r="G2508" s="22">
        <f t="shared" si="405"/>
        <v>4.2152118899341449E+30</v>
      </c>
      <c r="H2508" s="22">
        <f t="shared" si="402"/>
        <v>37821416.575147964</v>
      </c>
      <c r="I2508" s="22">
        <f t="shared" si="403"/>
        <v>9.4109372896414781E+20</v>
      </c>
      <c r="J2508" s="10">
        <v>1</v>
      </c>
      <c r="K2508" s="10">
        <v>11</v>
      </c>
      <c r="L2508" s="10">
        <v>5</v>
      </c>
      <c r="M2508" s="10">
        <v>10000</v>
      </c>
      <c r="N2508" s="10">
        <v>10000</v>
      </c>
      <c r="O2508" s="10">
        <v>30</v>
      </c>
      <c r="P2508" s="10" t="b">
        <v>1</v>
      </c>
      <c r="Q2508" s="10">
        <v>0</v>
      </c>
      <c r="R2508" s="10" t="b">
        <v>0</v>
      </c>
      <c r="S2508" s="10">
        <v>101.000000000008</v>
      </c>
      <c r="T2508" s="10" t="s">
        <v>59</v>
      </c>
      <c r="U2508" s="22">
        <v>2603</v>
      </c>
      <c r="V2508" s="10">
        <v>5747</v>
      </c>
      <c r="W2508" s="22">
        <v>1.07</v>
      </c>
    </row>
    <row r="2509" spans="1:23" s="5" customFormat="1" x14ac:dyDescent="0.3">
      <c r="A2509" s="20">
        <v>2507</v>
      </c>
      <c r="C2509" s="11" t="s">
        <v>158</v>
      </c>
      <c r="E2509" s="10">
        <f t="shared" si="404"/>
        <v>34438047430.473648</v>
      </c>
      <c r="F2509" s="10">
        <v>5</v>
      </c>
      <c r="G2509" s="22">
        <f t="shared" si="405"/>
        <v>4.2303913841632035E+30</v>
      </c>
      <c r="H2509" s="22">
        <f t="shared" si="402"/>
        <v>37853607.405724645</v>
      </c>
      <c r="I2509" s="22">
        <f t="shared" si="403"/>
        <v>9.4338005726408134E+20</v>
      </c>
      <c r="J2509" s="10">
        <v>1</v>
      </c>
      <c r="K2509" s="10">
        <v>11</v>
      </c>
      <c r="L2509" s="10">
        <v>5</v>
      </c>
      <c r="M2509" s="10">
        <v>10000</v>
      </c>
      <c r="N2509" s="10">
        <v>10000</v>
      </c>
      <c r="O2509" s="10">
        <v>30</v>
      </c>
      <c r="P2509" s="10" t="b">
        <v>1</v>
      </c>
      <c r="Q2509" s="10">
        <v>0</v>
      </c>
      <c r="R2509" s="10" t="b">
        <v>0</v>
      </c>
      <c r="S2509" s="10">
        <v>101.000000000008</v>
      </c>
      <c r="T2509" s="10" t="s">
        <v>59</v>
      </c>
      <c r="U2509" s="22">
        <v>2604</v>
      </c>
      <c r="V2509" s="10">
        <v>5754</v>
      </c>
      <c r="W2509" s="22">
        <v>1.07</v>
      </c>
    </row>
    <row r="2510" spans="1:23" s="5" customFormat="1" x14ac:dyDescent="0.3">
      <c r="A2510" s="20">
        <v>2508</v>
      </c>
      <c r="C2510" s="11" t="s">
        <v>158</v>
      </c>
      <c r="E2510" s="10">
        <f t="shared" si="404"/>
        <v>34480647837.070427</v>
      </c>
      <c r="F2510" s="10">
        <v>5</v>
      </c>
      <c r="G2510" s="22">
        <f t="shared" si="405"/>
        <v>4.2456194552514732E+30</v>
      </c>
      <c r="H2510" s="22">
        <f t="shared" si="402"/>
        <v>37885812.83217933</v>
      </c>
      <c r="I2510" s="22">
        <f t="shared" si="403"/>
        <v>9.456710249355165E+20</v>
      </c>
      <c r="J2510" s="10">
        <v>1</v>
      </c>
      <c r="K2510" s="10">
        <v>11</v>
      </c>
      <c r="L2510" s="10">
        <v>5</v>
      </c>
      <c r="M2510" s="10">
        <v>10000</v>
      </c>
      <c r="N2510" s="10">
        <v>10000</v>
      </c>
      <c r="O2510" s="10">
        <v>30</v>
      </c>
      <c r="P2510" s="10" t="b">
        <v>1</v>
      </c>
      <c r="Q2510" s="10">
        <v>0</v>
      </c>
      <c r="R2510" s="10" t="b">
        <v>0</v>
      </c>
      <c r="S2510" s="10">
        <v>101.000000000008</v>
      </c>
      <c r="T2510" s="10" t="s">
        <v>59</v>
      </c>
      <c r="U2510" s="22">
        <v>2605</v>
      </c>
      <c r="V2510" s="10">
        <v>5761</v>
      </c>
      <c r="W2510" s="22">
        <v>1.07</v>
      </c>
    </row>
    <row r="2511" spans="1:23" s="5" customFormat="1" x14ac:dyDescent="0.3">
      <c r="A2511" s="20">
        <v>2509</v>
      </c>
      <c r="C2511" s="11" t="s">
        <v>158</v>
      </c>
      <c r="E2511" s="10">
        <f t="shared" si="404"/>
        <v>34523283927.101685</v>
      </c>
      <c r="F2511" s="10">
        <v>5</v>
      </c>
      <c r="G2511" s="22">
        <f t="shared" si="405"/>
        <v>4.2608962391908703E+30</v>
      </c>
      <c r="H2511" s="22">
        <f t="shared" si="402"/>
        <v>37918032.855326995</v>
      </c>
      <c r="I2511" s="22">
        <f t="shared" si="403"/>
        <v>9.4796663953710186E+20</v>
      </c>
      <c r="J2511" s="10">
        <v>1</v>
      </c>
      <c r="K2511" s="10">
        <v>11</v>
      </c>
      <c r="L2511" s="10">
        <v>5</v>
      </c>
      <c r="M2511" s="10">
        <v>10000</v>
      </c>
      <c r="N2511" s="10">
        <v>10000</v>
      </c>
      <c r="O2511" s="10">
        <v>30</v>
      </c>
      <c r="P2511" s="10" t="b">
        <v>1</v>
      </c>
      <c r="Q2511" s="10">
        <v>0</v>
      </c>
      <c r="R2511" s="10" t="b">
        <v>0</v>
      </c>
      <c r="S2511" s="10">
        <v>101.000000000008</v>
      </c>
      <c r="T2511" s="10" t="s">
        <v>59</v>
      </c>
      <c r="U2511" s="22">
        <v>2606</v>
      </c>
      <c r="V2511" s="10">
        <v>5768</v>
      </c>
      <c r="W2511" s="22">
        <v>1.07</v>
      </c>
    </row>
    <row r="2512" spans="1:23" s="5" customFormat="1" x14ac:dyDescent="0.3">
      <c r="A2512" s="20">
        <v>2510</v>
      </c>
      <c r="C2512" s="11" t="s">
        <v>158</v>
      </c>
      <c r="E2512" s="10">
        <f t="shared" si="404"/>
        <v>34565955716.217293</v>
      </c>
      <c r="F2512" s="10">
        <v>5</v>
      </c>
      <c r="G2512" s="22">
        <f t="shared" si="405"/>
        <v>4.2762218722998348E+30</v>
      </c>
      <c r="H2512" s="22">
        <f t="shared" si="402"/>
        <v>37950267.475982361</v>
      </c>
      <c r="I2512" s="22">
        <f t="shared" si="403"/>
        <v>9.5026690863679957E+20</v>
      </c>
      <c r="J2512" s="10">
        <v>1</v>
      </c>
      <c r="K2512" s="10">
        <v>11</v>
      </c>
      <c r="L2512" s="10">
        <v>5</v>
      </c>
      <c r="M2512" s="10">
        <v>10000</v>
      </c>
      <c r="N2512" s="10">
        <v>10000</v>
      </c>
      <c r="O2512" s="10">
        <v>30</v>
      </c>
      <c r="P2512" s="10" t="b">
        <v>1</v>
      </c>
      <c r="Q2512" s="10">
        <v>0</v>
      </c>
      <c r="R2512" s="10" t="b">
        <v>0</v>
      </c>
      <c r="S2512" s="10">
        <v>101.000000000008</v>
      </c>
      <c r="T2512" s="10" t="s">
        <v>59</v>
      </c>
      <c r="U2512" s="22">
        <v>2607</v>
      </c>
      <c r="V2512" s="10">
        <v>5775</v>
      </c>
      <c r="W2512" s="22">
        <v>1.07</v>
      </c>
    </row>
    <row r="2513" spans="1:23" s="5" customFormat="1" x14ac:dyDescent="0.3">
      <c r="A2513" s="20">
        <v>2511</v>
      </c>
      <c r="C2513" s="11" t="s">
        <v>158</v>
      </c>
      <c r="E2513" s="10">
        <f t="shared" si="404"/>
        <v>34608663220.067368</v>
      </c>
      <c r="F2513" s="10">
        <v>5</v>
      </c>
      <c r="G2513" s="22">
        <f t="shared" si="405"/>
        <v>4.2915964912236722E+30</v>
      </c>
      <c r="H2513" s="22">
        <f t="shared" si="402"/>
        <v>37982516.694959916</v>
      </c>
      <c r="I2513" s="22">
        <f t="shared" si="403"/>
        <v>9.5257183981186436E+20</v>
      </c>
      <c r="J2513" s="10">
        <v>1</v>
      </c>
      <c r="K2513" s="10">
        <v>11</v>
      </c>
      <c r="L2513" s="10">
        <v>5</v>
      </c>
      <c r="M2513" s="10">
        <v>10000</v>
      </c>
      <c r="N2513" s="10">
        <v>10000</v>
      </c>
      <c r="O2513" s="10">
        <v>30</v>
      </c>
      <c r="P2513" s="10" t="b">
        <v>1</v>
      </c>
      <c r="Q2513" s="10">
        <v>0</v>
      </c>
      <c r="R2513" s="10" t="b">
        <v>0</v>
      </c>
      <c r="S2513" s="10">
        <v>101.000000000008</v>
      </c>
      <c r="T2513" s="10" t="s">
        <v>59</v>
      </c>
      <c r="U2513" s="22">
        <v>2608</v>
      </c>
      <c r="V2513" s="10">
        <v>5782</v>
      </c>
      <c r="W2513" s="22">
        <v>1.07</v>
      </c>
    </row>
    <row r="2514" spans="1:23" s="5" customFormat="1" x14ac:dyDescent="0.3">
      <c r="A2514" s="20">
        <v>2512</v>
      </c>
      <c r="C2514" s="11" t="s">
        <v>158</v>
      </c>
      <c r="E2514" s="10">
        <f t="shared" si="404"/>
        <v>34651406454.302422</v>
      </c>
      <c r="F2514" s="10">
        <v>5</v>
      </c>
      <c r="G2514" s="22">
        <f t="shared" si="405"/>
        <v>4.3070202329351941E+30</v>
      </c>
      <c r="H2514" s="22">
        <f t="shared" si="402"/>
        <v>38014780.513073452</v>
      </c>
      <c r="I2514" s="22">
        <f t="shared" si="403"/>
        <v>9.5488144064884992E+20</v>
      </c>
      <c r="J2514" s="10">
        <v>1</v>
      </c>
      <c r="K2514" s="10">
        <v>11</v>
      </c>
      <c r="L2514" s="10">
        <v>5</v>
      </c>
      <c r="M2514" s="10">
        <v>10000</v>
      </c>
      <c r="N2514" s="10">
        <v>10000</v>
      </c>
      <c r="O2514" s="10">
        <v>30</v>
      </c>
      <c r="P2514" s="10" t="b">
        <v>1</v>
      </c>
      <c r="Q2514" s="10">
        <v>0</v>
      </c>
      <c r="R2514" s="10" t="b">
        <v>0</v>
      </c>
      <c r="S2514" s="10">
        <v>101.000000000008</v>
      </c>
      <c r="T2514" s="10" t="s">
        <v>59</v>
      </c>
      <c r="U2514" s="22">
        <v>2609</v>
      </c>
      <c r="V2514" s="10">
        <v>5789</v>
      </c>
      <c r="W2514" s="22">
        <v>1.07</v>
      </c>
    </row>
    <row r="2515" spans="1:23" s="5" customFormat="1" x14ac:dyDescent="0.3">
      <c r="A2515" s="20">
        <v>2513</v>
      </c>
      <c r="C2515" s="11" t="s">
        <v>158</v>
      </c>
      <c r="E2515" s="10">
        <f t="shared" si="404"/>
        <v>34694185434.574127</v>
      </c>
      <c r="F2515" s="10">
        <v>5</v>
      </c>
      <c r="G2515" s="22">
        <f t="shared" si="405"/>
        <v>4.3224932347355503E+30</v>
      </c>
      <c r="H2515" s="22">
        <f t="shared" si="402"/>
        <v>38047058.931137174</v>
      </c>
      <c r="I2515" s="22">
        <f t="shared" si="403"/>
        <v>9.5719571874364182E+20</v>
      </c>
      <c r="J2515" s="10">
        <v>1</v>
      </c>
      <c r="K2515" s="10">
        <v>11</v>
      </c>
      <c r="L2515" s="10">
        <v>5</v>
      </c>
      <c r="M2515" s="10">
        <v>10000</v>
      </c>
      <c r="N2515" s="10">
        <v>10000</v>
      </c>
      <c r="O2515" s="10">
        <v>30</v>
      </c>
      <c r="P2515" s="10" t="b">
        <v>1</v>
      </c>
      <c r="Q2515" s="10">
        <v>0</v>
      </c>
      <c r="R2515" s="10" t="b">
        <v>0</v>
      </c>
      <c r="S2515" s="10">
        <v>101.000000000008</v>
      </c>
      <c r="T2515" s="10" t="s">
        <v>59</v>
      </c>
      <c r="U2515" s="22">
        <v>2610</v>
      </c>
      <c r="V2515" s="10">
        <v>5796</v>
      </c>
      <c r="W2515" s="22">
        <v>1.07</v>
      </c>
    </row>
    <row r="2516" spans="1:23" s="5" customFormat="1" x14ac:dyDescent="0.3">
      <c r="A2516" s="20">
        <v>2514</v>
      </c>
      <c r="C2516" s="11" t="s">
        <v>158</v>
      </c>
      <c r="E2516" s="10">
        <f t="shared" si="404"/>
        <v>34737000176.534264</v>
      </c>
      <c r="F2516" s="10">
        <v>5</v>
      </c>
      <c r="G2516" s="22">
        <f t="shared" si="405"/>
        <v>4.3380156342546883E+30</v>
      </c>
      <c r="H2516" s="22">
        <f t="shared" si="402"/>
        <v>38079351.949964404</v>
      </c>
      <c r="I2516" s="22">
        <f t="shared" si="403"/>
        <v>9.5951468170145799E+20</v>
      </c>
      <c r="J2516" s="10">
        <v>1</v>
      </c>
      <c r="K2516" s="10">
        <v>11</v>
      </c>
      <c r="L2516" s="10">
        <v>5</v>
      </c>
      <c r="M2516" s="10">
        <v>10000</v>
      </c>
      <c r="N2516" s="10">
        <v>10000</v>
      </c>
      <c r="O2516" s="10">
        <v>30</v>
      </c>
      <c r="P2516" s="10" t="b">
        <v>1</v>
      </c>
      <c r="Q2516" s="10">
        <v>0</v>
      </c>
      <c r="R2516" s="10" t="b">
        <v>0</v>
      </c>
      <c r="S2516" s="10">
        <v>101.000000000008</v>
      </c>
      <c r="T2516" s="10" t="s">
        <v>59</v>
      </c>
      <c r="U2516" s="22">
        <v>2611</v>
      </c>
      <c r="V2516" s="10">
        <v>5803</v>
      </c>
      <c r="W2516" s="22">
        <v>1.07</v>
      </c>
    </row>
    <row r="2517" spans="1:23" s="5" customFormat="1" x14ac:dyDescent="0.3">
      <c r="A2517" s="20">
        <v>2515</v>
      </c>
      <c r="C2517" s="11" t="s">
        <v>158</v>
      </c>
      <c r="E2517" s="10">
        <f t="shared" si="404"/>
        <v>34779850695.835724</v>
      </c>
      <c r="F2517" s="10">
        <v>5</v>
      </c>
      <c r="G2517" s="22">
        <f t="shared" si="405"/>
        <v>4.3535875694521851E+30</v>
      </c>
      <c r="H2517" s="22">
        <f t="shared" si="402"/>
        <v>38111659.570368432</v>
      </c>
      <c r="I2517" s="22">
        <f t="shared" si="403"/>
        <v>9.6183833713682652E+20</v>
      </c>
      <c r="J2517" s="10">
        <v>1</v>
      </c>
      <c r="K2517" s="10">
        <v>11</v>
      </c>
      <c r="L2517" s="10">
        <v>5</v>
      </c>
      <c r="M2517" s="10">
        <v>10000</v>
      </c>
      <c r="N2517" s="10">
        <v>10000</v>
      </c>
      <c r="O2517" s="10">
        <v>30</v>
      </c>
      <c r="P2517" s="10" t="b">
        <v>1</v>
      </c>
      <c r="Q2517" s="10">
        <v>0</v>
      </c>
      <c r="R2517" s="10" t="b">
        <v>0</v>
      </c>
      <c r="S2517" s="10">
        <v>101.000000000008</v>
      </c>
      <c r="T2517" s="10" t="s">
        <v>59</v>
      </c>
      <c r="U2517" s="22">
        <v>2612</v>
      </c>
      <c r="V2517" s="10">
        <v>5810</v>
      </c>
      <c r="W2517" s="22">
        <v>1.07</v>
      </c>
    </row>
    <row r="2518" spans="1:23" s="5" customFormat="1" x14ac:dyDescent="0.3">
      <c r="A2518" s="20">
        <v>2516</v>
      </c>
      <c r="C2518" s="11" t="s">
        <v>158</v>
      </c>
      <c r="E2518" s="10">
        <f t="shared" si="404"/>
        <v>34822737008.131447</v>
      </c>
      <c r="F2518" s="10">
        <v>5</v>
      </c>
      <c r="G2518" s="22">
        <f t="shared" si="405"/>
        <v>4.3692091786177124E+30</v>
      </c>
      <c r="H2518" s="22">
        <f t="shared" si="402"/>
        <v>38143981.793162175</v>
      </c>
      <c r="I2518" s="22">
        <f t="shared" si="403"/>
        <v>9.6416669267362801E+20</v>
      </c>
      <c r="J2518" s="10">
        <v>1</v>
      </c>
      <c r="K2518" s="10">
        <v>11</v>
      </c>
      <c r="L2518" s="10">
        <v>5</v>
      </c>
      <c r="M2518" s="10">
        <v>10000</v>
      </c>
      <c r="N2518" s="10">
        <v>10000</v>
      </c>
      <c r="O2518" s="10">
        <v>30</v>
      </c>
      <c r="P2518" s="10" t="b">
        <v>1</v>
      </c>
      <c r="Q2518" s="10">
        <v>0</v>
      </c>
      <c r="R2518" s="10" t="b">
        <v>0</v>
      </c>
      <c r="S2518" s="10">
        <v>101.000000000008</v>
      </c>
      <c r="T2518" s="10" t="s">
        <v>59</v>
      </c>
      <c r="U2518" s="22">
        <v>2613</v>
      </c>
      <c r="V2518" s="10">
        <v>5817</v>
      </c>
      <c r="W2518" s="22">
        <v>1.07</v>
      </c>
    </row>
    <row r="2519" spans="1:23" s="5" customFormat="1" x14ac:dyDescent="0.3">
      <c r="A2519" s="20">
        <v>2517</v>
      </c>
      <c r="C2519" s="11" t="s">
        <v>158</v>
      </c>
      <c r="E2519" s="10">
        <f t="shared" si="404"/>
        <v>34865659129.075554</v>
      </c>
      <c r="F2519" s="10">
        <v>5</v>
      </c>
      <c r="G2519" s="22">
        <f t="shared" si="405"/>
        <v>4.3848806003719304E+30</v>
      </c>
      <c r="H2519" s="22">
        <f t="shared" si="402"/>
        <v>38176318.619158611</v>
      </c>
      <c r="I2519" s="22">
        <f t="shared" si="403"/>
        <v>9.6649975594509992E+20</v>
      </c>
      <c r="J2519" s="10">
        <v>1</v>
      </c>
      <c r="K2519" s="10">
        <v>11</v>
      </c>
      <c r="L2519" s="10">
        <v>5</v>
      </c>
      <c r="M2519" s="10">
        <v>10000</v>
      </c>
      <c r="N2519" s="10">
        <v>10000</v>
      </c>
      <c r="O2519" s="10">
        <v>30</v>
      </c>
      <c r="P2519" s="10" t="b">
        <v>1</v>
      </c>
      <c r="Q2519" s="10">
        <v>0</v>
      </c>
      <c r="R2519" s="10" t="b">
        <v>0</v>
      </c>
      <c r="S2519" s="10">
        <v>101.000000000008</v>
      </c>
      <c r="T2519" s="10" t="s">
        <v>59</v>
      </c>
      <c r="U2519" s="22">
        <v>2614</v>
      </c>
      <c r="V2519" s="10">
        <v>5824</v>
      </c>
      <c r="W2519" s="22">
        <v>1.07</v>
      </c>
    </row>
    <row r="2520" spans="1:23" s="5" customFormat="1" x14ac:dyDescent="0.3">
      <c r="A2520" s="20">
        <v>2518</v>
      </c>
      <c r="C2520" s="11" t="s">
        <v>158</v>
      </c>
      <c r="E2520" s="10">
        <f t="shared" si="404"/>
        <v>34908617074.32254</v>
      </c>
      <c r="F2520" s="10">
        <v>5</v>
      </c>
      <c r="G2520" s="22">
        <f t="shared" si="405"/>
        <v>4.4006019736668917E+30</v>
      </c>
      <c r="H2520" s="22">
        <f t="shared" si="402"/>
        <v>38208670.049169913</v>
      </c>
      <c r="I2520" s="22">
        <f t="shared" si="403"/>
        <v>9.6883753459381685E+20</v>
      </c>
      <c r="J2520" s="10">
        <v>1</v>
      </c>
      <c r="K2520" s="10">
        <v>11</v>
      </c>
      <c r="L2520" s="10">
        <v>5</v>
      </c>
      <c r="M2520" s="10">
        <v>10000</v>
      </c>
      <c r="N2520" s="10">
        <v>10000</v>
      </c>
      <c r="O2520" s="10">
        <v>30</v>
      </c>
      <c r="P2520" s="10" t="b">
        <v>1</v>
      </c>
      <c r="Q2520" s="10">
        <v>0</v>
      </c>
      <c r="R2520" s="10" t="b">
        <v>0</v>
      </c>
      <c r="S2520" s="10">
        <v>101.000000000008</v>
      </c>
      <c r="T2520" s="10" t="s">
        <v>59</v>
      </c>
      <c r="U2520" s="22">
        <v>2615</v>
      </c>
      <c r="V2520" s="10">
        <v>5831</v>
      </c>
      <c r="W2520" s="22">
        <v>1.07</v>
      </c>
    </row>
    <row r="2521" spans="1:23" s="5" customFormat="1" x14ac:dyDescent="0.3">
      <c r="A2521" s="20">
        <v>2519</v>
      </c>
      <c r="C2521" s="11" t="s">
        <v>158</v>
      </c>
      <c r="E2521" s="10">
        <f t="shared" si="404"/>
        <v>34951610859.527412</v>
      </c>
      <c r="F2521" s="10">
        <v>5</v>
      </c>
      <c r="G2521" s="22">
        <f t="shared" si="405"/>
        <v>4.4163734377869415E+30</v>
      </c>
      <c r="H2521" s="22">
        <f t="shared" si="402"/>
        <v>38241036.084008522</v>
      </c>
      <c r="I2521" s="22">
        <f t="shared" si="403"/>
        <v>9.7118003627174422E+20</v>
      </c>
      <c r="J2521" s="10">
        <v>1</v>
      </c>
      <c r="K2521" s="10">
        <v>11</v>
      </c>
      <c r="L2521" s="10">
        <v>5</v>
      </c>
      <c r="M2521" s="10">
        <v>10000</v>
      </c>
      <c r="N2521" s="10">
        <v>10000</v>
      </c>
      <c r="O2521" s="10">
        <v>30</v>
      </c>
      <c r="P2521" s="10" t="b">
        <v>1</v>
      </c>
      <c r="Q2521" s="10">
        <v>0</v>
      </c>
      <c r="R2521" s="10" t="b">
        <v>0</v>
      </c>
      <c r="S2521" s="10">
        <v>101.000000000008</v>
      </c>
      <c r="T2521" s="10" t="s">
        <v>59</v>
      </c>
      <c r="U2521" s="22">
        <v>2616</v>
      </c>
      <c r="V2521" s="10">
        <v>5838</v>
      </c>
      <c r="W2521" s="22">
        <v>1.07</v>
      </c>
    </row>
    <row r="2522" spans="1:23" s="5" customFormat="1" x14ac:dyDescent="0.3">
      <c r="A2522" s="20">
        <v>2520</v>
      </c>
      <c r="C2522" s="11" t="s">
        <v>158</v>
      </c>
      <c r="E2522" s="10">
        <f t="shared" si="404"/>
        <v>34994640500.345856</v>
      </c>
      <c r="F2522" s="10">
        <v>5</v>
      </c>
      <c r="G2522" s="22">
        <f t="shared" si="405"/>
        <v>4.4321951323491821E+30</v>
      </c>
      <c r="H2522" s="22">
        <f t="shared" si="402"/>
        <v>38273416.724486053</v>
      </c>
      <c r="I2522" s="22">
        <f t="shared" si="403"/>
        <v>9.7352726864018316E+20</v>
      </c>
      <c r="J2522" s="10">
        <v>1</v>
      </c>
      <c r="K2522" s="10">
        <v>11</v>
      </c>
      <c r="L2522" s="10">
        <v>5</v>
      </c>
      <c r="M2522" s="10">
        <v>10000</v>
      </c>
      <c r="N2522" s="10">
        <v>10000</v>
      </c>
      <c r="O2522" s="10">
        <v>30</v>
      </c>
      <c r="P2522" s="10" t="b">
        <v>1</v>
      </c>
      <c r="Q2522" s="10">
        <v>0</v>
      </c>
      <c r="R2522" s="10" t="b">
        <v>0</v>
      </c>
      <c r="S2522" s="10">
        <v>101.000000000008</v>
      </c>
      <c r="T2522" s="10" t="s">
        <v>59</v>
      </c>
      <c r="U2522" s="22">
        <v>2617</v>
      </c>
      <c r="V2522" s="10">
        <v>5845</v>
      </c>
      <c r="W2522" s="22">
        <v>1.07</v>
      </c>
    </row>
    <row r="2523" spans="1:23" s="5" customFormat="1" x14ac:dyDescent="0.3">
      <c r="A2523" s="20">
        <v>2521</v>
      </c>
      <c r="C2523" s="11" t="s">
        <v>158</v>
      </c>
      <c r="E2523" s="10">
        <f t="shared" si="404"/>
        <v>35037706012.434296</v>
      </c>
      <c r="F2523" s="10">
        <v>5</v>
      </c>
      <c r="G2523" s="22">
        <f t="shared" si="405"/>
        <v>4.4480671973042501E+30</v>
      </c>
      <c r="H2523" s="22">
        <f t="shared" si="402"/>
        <v>38305811.971414208</v>
      </c>
      <c r="I2523" s="22">
        <f t="shared" si="403"/>
        <v>9.7587923936983856E+20</v>
      </c>
      <c r="J2523" s="10">
        <v>1</v>
      </c>
      <c r="K2523" s="10">
        <v>11</v>
      </c>
      <c r="L2523" s="10">
        <v>5</v>
      </c>
      <c r="M2523" s="10">
        <v>10000</v>
      </c>
      <c r="N2523" s="10">
        <v>10000</v>
      </c>
      <c r="O2523" s="10">
        <v>30</v>
      </c>
      <c r="P2523" s="10" t="b">
        <v>1</v>
      </c>
      <c r="Q2523" s="10">
        <v>0</v>
      </c>
      <c r="R2523" s="10" t="b">
        <v>0</v>
      </c>
      <c r="S2523" s="10">
        <v>101.000000000008</v>
      </c>
      <c r="T2523" s="10" t="s">
        <v>59</v>
      </c>
      <c r="U2523" s="22">
        <v>2618</v>
      </c>
      <c r="V2523" s="10">
        <v>5852</v>
      </c>
      <c r="W2523" s="22">
        <v>1.07</v>
      </c>
    </row>
    <row r="2524" spans="1:23" s="5" customFormat="1" x14ac:dyDescent="0.3">
      <c r="A2524" s="20">
        <v>2522</v>
      </c>
      <c r="C2524" s="11" t="s">
        <v>158</v>
      </c>
      <c r="E2524" s="10">
        <f t="shared" si="404"/>
        <v>35080807411.449867</v>
      </c>
      <c r="F2524" s="10">
        <v>5</v>
      </c>
      <c r="G2524" s="22">
        <f t="shared" si="405"/>
        <v>4.4639897729370377E+30</v>
      </c>
      <c r="H2524" s="22">
        <f t="shared" si="402"/>
        <v>38338221.825604387</v>
      </c>
      <c r="I2524" s="22">
        <f t="shared" si="403"/>
        <v>9.7823595614081175E+20</v>
      </c>
      <c r="J2524" s="10">
        <v>1</v>
      </c>
      <c r="K2524" s="10">
        <v>11</v>
      </c>
      <c r="L2524" s="10">
        <v>5</v>
      </c>
      <c r="M2524" s="10">
        <v>10000</v>
      </c>
      <c r="N2524" s="10">
        <v>10000</v>
      </c>
      <c r="O2524" s="10">
        <v>30</v>
      </c>
      <c r="P2524" s="10" t="b">
        <v>1</v>
      </c>
      <c r="Q2524" s="10">
        <v>0</v>
      </c>
      <c r="R2524" s="10" t="b">
        <v>0</v>
      </c>
      <c r="S2524" s="10">
        <v>101.000000000008</v>
      </c>
      <c r="T2524" s="10" t="s">
        <v>59</v>
      </c>
      <c r="U2524" s="22">
        <v>2619</v>
      </c>
      <c r="V2524" s="10">
        <v>5859</v>
      </c>
      <c r="W2524" s="22">
        <v>1.07</v>
      </c>
    </row>
    <row r="2525" spans="1:23" s="5" customFormat="1" x14ac:dyDescent="0.3">
      <c r="A2525" s="20">
        <v>2523</v>
      </c>
      <c r="C2525" s="11" t="s">
        <v>158</v>
      </c>
      <c r="E2525" s="10">
        <f t="shared" si="404"/>
        <v>35123944713.049919</v>
      </c>
      <c r="F2525" s="10">
        <v>5</v>
      </c>
      <c r="G2525" s="22">
        <f t="shared" si="405"/>
        <v>4.4799629998670924E+30</v>
      </c>
      <c r="H2525" s="22">
        <f t="shared" si="402"/>
        <v>38370646.287867472</v>
      </c>
      <c r="I2525" s="22">
        <f t="shared" si="403"/>
        <v>9.8059742664257254E+20</v>
      </c>
      <c r="J2525" s="10">
        <v>1</v>
      </c>
      <c r="K2525" s="10">
        <v>11</v>
      </c>
      <c r="L2525" s="10">
        <v>5</v>
      </c>
      <c r="M2525" s="10">
        <v>10000</v>
      </c>
      <c r="N2525" s="10">
        <v>10000</v>
      </c>
      <c r="O2525" s="10">
        <v>30</v>
      </c>
      <c r="P2525" s="10" t="b">
        <v>1</v>
      </c>
      <c r="Q2525" s="10">
        <v>0</v>
      </c>
      <c r="R2525" s="10" t="b">
        <v>0</v>
      </c>
      <c r="S2525" s="10">
        <v>101.000000000008</v>
      </c>
      <c r="T2525" s="10" t="s">
        <v>59</v>
      </c>
      <c r="U2525" s="22">
        <v>2620</v>
      </c>
      <c r="V2525" s="10">
        <v>5866</v>
      </c>
      <c r="W2525" s="22">
        <v>1.07</v>
      </c>
    </row>
    <row r="2526" spans="1:23" s="5" customFormat="1" x14ac:dyDescent="0.3">
      <c r="A2526" s="20">
        <v>2524</v>
      </c>
      <c r="C2526" s="11" t="s">
        <v>158</v>
      </c>
      <c r="E2526" s="10">
        <f t="shared" si="404"/>
        <v>35167117932.892845</v>
      </c>
      <c r="F2526" s="10">
        <v>5</v>
      </c>
      <c r="G2526" s="22">
        <f t="shared" si="405"/>
        <v>4.4959870190496534E+30</v>
      </c>
      <c r="H2526" s="22">
        <f t="shared" si="402"/>
        <v>38403085.359014541</v>
      </c>
      <c r="I2526" s="22">
        <f t="shared" si="403"/>
        <v>9.8296365857400698E+20</v>
      </c>
      <c r="J2526" s="10">
        <v>1</v>
      </c>
      <c r="K2526" s="10">
        <v>11</v>
      </c>
      <c r="L2526" s="10">
        <v>5</v>
      </c>
      <c r="M2526" s="10">
        <v>10000</v>
      </c>
      <c r="N2526" s="10">
        <v>10000</v>
      </c>
      <c r="O2526" s="10">
        <v>30</v>
      </c>
      <c r="P2526" s="10" t="b">
        <v>1</v>
      </c>
      <c r="Q2526" s="10">
        <v>0</v>
      </c>
      <c r="R2526" s="10" t="b">
        <v>0</v>
      </c>
      <c r="S2526" s="10">
        <v>101.000000000008</v>
      </c>
      <c r="T2526" s="10" t="s">
        <v>59</v>
      </c>
      <c r="U2526" s="22">
        <v>2621</v>
      </c>
      <c r="V2526" s="10">
        <v>5873</v>
      </c>
      <c r="W2526" s="22">
        <v>1.07</v>
      </c>
    </row>
    <row r="2527" spans="1:23" s="5" customFormat="1" x14ac:dyDescent="0.3">
      <c r="A2527" s="20">
        <v>2525</v>
      </c>
      <c r="C2527" s="11" t="s">
        <v>158</v>
      </c>
      <c r="E2527" s="10">
        <f t="shared" si="404"/>
        <v>35210327086.637421</v>
      </c>
      <c r="F2527" s="10">
        <v>5</v>
      </c>
      <c r="G2527" s="22">
        <f t="shared" si="405"/>
        <v>4.5120619717759935E+30</v>
      </c>
      <c r="H2527" s="22">
        <f t="shared" si="402"/>
        <v>38435539.039855741</v>
      </c>
      <c r="I2527" s="22">
        <f t="shared" si="403"/>
        <v>9.8533465964340891E+20</v>
      </c>
      <c r="J2527" s="10">
        <v>1</v>
      </c>
      <c r="K2527" s="10">
        <v>11</v>
      </c>
      <c r="L2527" s="10">
        <v>5</v>
      </c>
      <c r="M2527" s="10">
        <v>10000</v>
      </c>
      <c r="N2527" s="10">
        <v>10000</v>
      </c>
      <c r="O2527" s="10">
        <v>30</v>
      </c>
      <c r="P2527" s="10" t="b">
        <v>1</v>
      </c>
      <c r="Q2527" s="10">
        <v>0</v>
      </c>
      <c r="R2527" s="10" t="b">
        <v>0</v>
      </c>
      <c r="S2527" s="10">
        <v>101.000000000008</v>
      </c>
      <c r="T2527" s="10" t="s">
        <v>59</v>
      </c>
      <c r="U2527" s="22">
        <v>2622</v>
      </c>
      <c r="V2527" s="10">
        <v>5880</v>
      </c>
      <c r="W2527" s="22">
        <v>1.07</v>
      </c>
    </row>
    <row r="2528" spans="1:23" s="5" customFormat="1" x14ac:dyDescent="0.3">
      <c r="A2528" s="20">
        <v>2526</v>
      </c>
      <c r="C2528" s="11" t="s">
        <v>158</v>
      </c>
      <c r="E2528" s="10">
        <f t="shared" si="404"/>
        <v>35253572189.943184</v>
      </c>
      <c r="F2528" s="10">
        <v>5</v>
      </c>
      <c r="G2528" s="22">
        <f t="shared" si="405"/>
        <v>4.5281879996742038E+30</v>
      </c>
      <c r="H2528" s="22">
        <f t="shared" si="402"/>
        <v>38468007.331201628</v>
      </c>
      <c r="I2528" s="22">
        <f t="shared" si="403"/>
        <v>9.8771043756849509E+20</v>
      </c>
      <c r="J2528" s="10">
        <v>1</v>
      </c>
      <c r="K2528" s="10">
        <v>11</v>
      </c>
      <c r="L2528" s="10">
        <v>5</v>
      </c>
      <c r="M2528" s="10">
        <v>10000</v>
      </c>
      <c r="N2528" s="10">
        <v>10000</v>
      </c>
      <c r="O2528" s="10">
        <v>30</v>
      </c>
      <c r="P2528" s="10" t="b">
        <v>1</v>
      </c>
      <c r="Q2528" s="10">
        <v>0</v>
      </c>
      <c r="R2528" s="10" t="b">
        <v>0</v>
      </c>
      <c r="S2528" s="10">
        <v>101.000000000008</v>
      </c>
      <c r="T2528" s="10" t="s">
        <v>59</v>
      </c>
      <c r="U2528" s="22">
        <v>2623</v>
      </c>
      <c r="V2528" s="10">
        <v>5887</v>
      </c>
      <c r="W2528" s="22">
        <v>1.07</v>
      </c>
    </row>
    <row r="2529" spans="1:23" s="5" customFormat="1" x14ac:dyDescent="0.3">
      <c r="A2529" s="20">
        <v>2527</v>
      </c>
      <c r="C2529" s="11" t="s">
        <v>158</v>
      </c>
      <c r="E2529" s="10">
        <f t="shared" si="404"/>
        <v>35296853258.470131</v>
      </c>
      <c r="F2529" s="10">
        <v>5</v>
      </c>
      <c r="G2529" s="22">
        <f t="shared" si="405"/>
        <v>4.5443652447100443E+30</v>
      </c>
      <c r="H2529" s="22">
        <f t="shared" si="402"/>
        <v>38500490.233861923</v>
      </c>
      <c r="I2529" s="22">
        <f t="shared" si="403"/>
        <v>9.9009100007640347E+20</v>
      </c>
      <c r="J2529" s="10">
        <v>1</v>
      </c>
      <c r="K2529" s="10">
        <v>11</v>
      </c>
      <c r="L2529" s="10">
        <v>5</v>
      </c>
      <c r="M2529" s="10">
        <v>10000</v>
      </c>
      <c r="N2529" s="10">
        <v>10000</v>
      </c>
      <c r="O2529" s="10">
        <v>30</v>
      </c>
      <c r="P2529" s="10" t="b">
        <v>1</v>
      </c>
      <c r="Q2529" s="10">
        <v>0</v>
      </c>
      <c r="R2529" s="10" t="b">
        <v>0</v>
      </c>
      <c r="S2529" s="10">
        <v>101.000000000008</v>
      </c>
      <c r="T2529" s="10" t="s">
        <v>59</v>
      </c>
      <c r="U2529" s="22">
        <v>2624</v>
      </c>
      <c r="V2529" s="10">
        <v>5894</v>
      </c>
      <c r="W2529" s="22">
        <v>1.07</v>
      </c>
    </row>
    <row r="2530" spans="1:23" s="5" customFormat="1" x14ac:dyDescent="0.3">
      <c r="A2530" s="20">
        <v>2528</v>
      </c>
      <c r="C2530" s="11" t="s">
        <v>158</v>
      </c>
      <c r="E2530" s="10">
        <f t="shared" si="404"/>
        <v>35340170307.879082</v>
      </c>
      <c r="F2530" s="10">
        <v>5</v>
      </c>
      <c r="G2530" s="22">
        <f t="shared" si="405"/>
        <v>4.5605938491872866E+30</v>
      </c>
      <c r="H2530" s="22">
        <f t="shared" si="402"/>
        <v>38532987.748646319</v>
      </c>
      <c r="I2530" s="22">
        <f t="shared" si="403"/>
        <v>9.9247635490371351E+20</v>
      </c>
      <c r="J2530" s="10">
        <v>1</v>
      </c>
      <c r="K2530" s="10">
        <v>11</v>
      </c>
      <c r="L2530" s="10">
        <v>5</v>
      </c>
      <c r="M2530" s="10">
        <v>10000</v>
      </c>
      <c r="N2530" s="10">
        <v>10000</v>
      </c>
      <c r="O2530" s="10">
        <v>30</v>
      </c>
      <c r="P2530" s="10" t="b">
        <v>1</v>
      </c>
      <c r="Q2530" s="10">
        <v>0</v>
      </c>
      <c r="R2530" s="10" t="b">
        <v>0</v>
      </c>
      <c r="S2530" s="10">
        <v>101.000000000008</v>
      </c>
      <c r="T2530" s="10" t="s">
        <v>59</v>
      </c>
      <c r="U2530" s="22">
        <v>2625</v>
      </c>
      <c r="V2530" s="10">
        <v>5901</v>
      </c>
      <c r="W2530" s="22">
        <v>1.07</v>
      </c>
    </row>
    <row r="2531" spans="1:23" s="5" customFormat="1" x14ac:dyDescent="0.3">
      <c r="A2531" s="20">
        <v>2529</v>
      </c>
      <c r="C2531" s="11" t="s">
        <v>158</v>
      </c>
      <c r="E2531" s="10">
        <f t="shared" si="404"/>
        <v>35383523353.831009</v>
      </c>
      <c r="F2531" s="10">
        <v>5</v>
      </c>
      <c r="G2531" s="22">
        <f t="shared" si="405"/>
        <v>4.5768739557486316E+30</v>
      </c>
      <c r="H2531" s="22">
        <f t="shared" ref="H2531:H2594" si="406">(A2531^2.14+50+50*A2531)*2</f>
        <v>38565499.876364313</v>
      </c>
      <c r="I2531" s="22">
        <f t="shared" ref="I2531:I2594" si="407">(A2531^6.082+A2531^4+1000*A2531+100)*2</f>
        <v>9.9486650979642468E+20</v>
      </c>
      <c r="J2531" s="10">
        <v>1</v>
      </c>
      <c r="K2531" s="10">
        <v>11</v>
      </c>
      <c r="L2531" s="10">
        <v>5</v>
      </c>
      <c r="M2531" s="10">
        <v>10000</v>
      </c>
      <c r="N2531" s="10">
        <v>10000</v>
      </c>
      <c r="O2531" s="10">
        <v>30</v>
      </c>
      <c r="P2531" s="10" t="b">
        <v>1</v>
      </c>
      <c r="Q2531" s="10">
        <v>0</v>
      </c>
      <c r="R2531" s="10" t="b">
        <v>0</v>
      </c>
      <c r="S2531" s="10">
        <v>101.000000000008</v>
      </c>
      <c r="T2531" s="10" t="s">
        <v>59</v>
      </c>
      <c r="U2531" s="22">
        <v>2626</v>
      </c>
      <c r="V2531" s="10">
        <v>5908</v>
      </c>
      <c r="W2531" s="22">
        <v>1.07</v>
      </c>
    </row>
    <row r="2532" spans="1:23" s="5" customFormat="1" x14ac:dyDescent="0.3">
      <c r="A2532" s="20">
        <v>2530</v>
      </c>
      <c r="C2532" s="11" t="s">
        <v>158</v>
      </c>
      <c r="E2532" s="10">
        <f t="shared" si="404"/>
        <v>35426912411.988289</v>
      </c>
      <c r="F2532" s="10">
        <v>5</v>
      </c>
      <c r="G2532" s="22">
        <f t="shared" si="405"/>
        <v>4.5932057073762409E+30</v>
      </c>
      <c r="H2532" s="22">
        <f t="shared" si="406"/>
        <v>38598026.617825061</v>
      </c>
      <c r="I2532" s="22">
        <f t="shared" si="407"/>
        <v>9.9726147251001256E+20</v>
      </c>
      <c r="J2532" s="10">
        <v>1</v>
      </c>
      <c r="K2532" s="10">
        <v>11</v>
      </c>
      <c r="L2532" s="10">
        <v>5</v>
      </c>
      <c r="M2532" s="10">
        <v>10000</v>
      </c>
      <c r="N2532" s="10">
        <v>10000</v>
      </c>
      <c r="O2532" s="10">
        <v>30</v>
      </c>
      <c r="P2532" s="10" t="b">
        <v>1</v>
      </c>
      <c r="Q2532" s="10">
        <v>0</v>
      </c>
      <c r="R2532" s="10" t="b">
        <v>0</v>
      </c>
      <c r="S2532" s="10">
        <v>101.000000000008</v>
      </c>
      <c r="T2532" s="10" t="s">
        <v>59</v>
      </c>
      <c r="U2532" s="22">
        <v>2627</v>
      </c>
      <c r="V2532" s="10">
        <v>5915</v>
      </c>
      <c r="W2532" s="22">
        <v>1.07</v>
      </c>
    </row>
    <row r="2533" spans="1:23" s="5" customFormat="1" x14ac:dyDescent="0.3">
      <c r="A2533" s="20">
        <v>2531</v>
      </c>
      <c r="C2533" s="11" t="s">
        <v>158</v>
      </c>
      <c r="E2533" s="10">
        <f t="shared" ref="E2533:E2596" si="408">A2533^3.0999</f>
        <v>35470337498.013176</v>
      </c>
      <c r="F2533" s="10">
        <v>5</v>
      </c>
      <c r="G2533" s="22">
        <f t="shared" si="405"/>
        <v>4.6095892473925346E+30</v>
      </c>
      <c r="H2533" s="22">
        <f t="shared" si="406"/>
        <v>38630567.973837212</v>
      </c>
      <c r="I2533" s="22">
        <f t="shared" si="407"/>
        <v>9.9966125080939201E+20</v>
      </c>
      <c r="J2533" s="10">
        <v>1</v>
      </c>
      <c r="K2533" s="10">
        <v>11</v>
      </c>
      <c r="L2533" s="10">
        <v>5</v>
      </c>
      <c r="M2533" s="10">
        <v>10000</v>
      </c>
      <c r="N2533" s="10">
        <v>10000</v>
      </c>
      <c r="O2533" s="10">
        <v>30</v>
      </c>
      <c r="P2533" s="10" t="b">
        <v>1</v>
      </c>
      <c r="Q2533" s="10">
        <v>0</v>
      </c>
      <c r="R2533" s="10" t="b">
        <v>0</v>
      </c>
      <c r="S2533" s="10">
        <v>101.000000000008</v>
      </c>
      <c r="T2533" s="10" t="s">
        <v>59</v>
      </c>
      <c r="U2533" s="22">
        <v>2628</v>
      </c>
      <c r="V2533" s="10">
        <v>5922</v>
      </c>
      <c r="W2533" s="22">
        <v>1.07</v>
      </c>
    </row>
    <row r="2534" spans="1:23" s="5" customFormat="1" x14ac:dyDescent="0.3">
      <c r="A2534" s="20">
        <v>2532</v>
      </c>
      <c r="C2534" s="11" t="s">
        <v>158</v>
      </c>
      <c r="E2534" s="10">
        <f t="shared" si="408"/>
        <v>35513798627.568985</v>
      </c>
      <c r="F2534" s="10">
        <v>5</v>
      </c>
      <c r="G2534" s="22">
        <f t="shared" si="405"/>
        <v>4.6260247194607217E+30</v>
      </c>
      <c r="H2534" s="22">
        <f t="shared" si="406"/>
        <v>38663123.945209458</v>
      </c>
      <c r="I2534" s="22">
        <f t="shared" si="407"/>
        <v>1.0020658524689452E+21</v>
      </c>
      <c r="J2534" s="10">
        <v>1</v>
      </c>
      <c r="K2534" s="10">
        <v>11</v>
      </c>
      <c r="L2534" s="10">
        <v>5</v>
      </c>
      <c r="M2534" s="10">
        <v>10000</v>
      </c>
      <c r="N2534" s="10">
        <v>10000</v>
      </c>
      <c r="O2534" s="10">
        <v>30</v>
      </c>
      <c r="P2534" s="10" t="b">
        <v>1</v>
      </c>
      <c r="Q2534" s="10">
        <v>0</v>
      </c>
      <c r="R2534" s="10" t="b">
        <v>0</v>
      </c>
      <c r="S2534" s="10">
        <v>101.000000000008</v>
      </c>
      <c r="T2534" s="10" t="s">
        <v>59</v>
      </c>
      <c r="U2534" s="22">
        <v>2629</v>
      </c>
      <c r="V2534" s="10">
        <v>5929</v>
      </c>
      <c r="W2534" s="22">
        <v>1.07</v>
      </c>
    </row>
    <row r="2535" spans="1:23" s="5" customFormat="1" x14ac:dyDescent="0.3">
      <c r="A2535" s="20">
        <v>2533</v>
      </c>
      <c r="C2535" s="11" t="s">
        <v>158</v>
      </c>
      <c r="E2535" s="10">
        <f t="shared" si="408"/>
        <v>35557295816.319504</v>
      </c>
      <c r="F2535" s="10">
        <v>5</v>
      </c>
      <c r="G2535" s="22">
        <f t="shared" si="405"/>
        <v>4.6425122675856668E+30</v>
      </c>
      <c r="H2535" s="22">
        <f t="shared" si="406"/>
        <v>38695694.532750078</v>
      </c>
      <c r="I2535" s="22">
        <f t="shared" si="407"/>
        <v>1.00447528527255E+21</v>
      </c>
      <c r="J2535" s="10">
        <v>1</v>
      </c>
      <c r="K2535" s="10">
        <v>11</v>
      </c>
      <c r="L2535" s="10">
        <v>5</v>
      </c>
      <c r="M2535" s="10">
        <v>10000</v>
      </c>
      <c r="N2535" s="10">
        <v>10000</v>
      </c>
      <c r="O2535" s="10">
        <v>30</v>
      </c>
      <c r="P2535" s="10" t="b">
        <v>1</v>
      </c>
      <c r="Q2535" s="10">
        <v>0</v>
      </c>
      <c r="R2535" s="10" t="b">
        <v>0</v>
      </c>
      <c r="S2535" s="10">
        <v>101.000000000008</v>
      </c>
      <c r="T2535" s="10" t="s">
        <v>59</v>
      </c>
      <c r="U2535" s="22">
        <v>2630</v>
      </c>
      <c r="V2535" s="10">
        <v>5936</v>
      </c>
      <c r="W2535" s="22">
        <v>1.07</v>
      </c>
    </row>
    <row r="2536" spans="1:23" s="5" customFormat="1" x14ac:dyDescent="0.3">
      <c r="A2536" s="20">
        <v>2534</v>
      </c>
      <c r="C2536" s="11" t="s">
        <v>158</v>
      </c>
      <c r="E2536" s="10">
        <f t="shared" si="408"/>
        <v>35600829079.929161</v>
      </c>
      <c r="F2536" s="10">
        <v>5</v>
      </c>
      <c r="G2536" s="22">
        <f t="shared" si="405"/>
        <v>4.659052036114356E+30</v>
      </c>
      <c r="H2536" s="22">
        <f t="shared" si="406"/>
        <v>38728279.737267204</v>
      </c>
      <c r="I2536" s="22">
        <f t="shared" si="407"/>
        <v>1.0068895570135208E+21</v>
      </c>
      <c r="J2536" s="10">
        <v>1</v>
      </c>
      <c r="K2536" s="10">
        <v>11</v>
      </c>
      <c r="L2536" s="10">
        <v>5</v>
      </c>
      <c r="M2536" s="10">
        <v>10000</v>
      </c>
      <c r="N2536" s="10">
        <v>10000</v>
      </c>
      <c r="O2536" s="10">
        <v>30</v>
      </c>
      <c r="P2536" s="10" t="b">
        <v>1</v>
      </c>
      <c r="Q2536" s="10">
        <v>0</v>
      </c>
      <c r="R2536" s="10" t="b">
        <v>0</v>
      </c>
      <c r="S2536" s="10">
        <v>101.000000000008</v>
      </c>
      <c r="T2536" s="10" t="s">
        <v>59</v>
      </c>
      <c r="U2536" s="22">
        <v>2631</v>
      </c>
      <c r="V2536" s="10">
        <v>5943</v>
      </c>
      <c r="W2536" s="22">
        <v>1.07</v>
      </c>
    </row>
    <row r="2537" spans="1:23" s="5" customFormat="1" x14ac:dyDescent="0.3">
      <c r="A2537" s="20">
        <v>2535</v>
      </c>
      <c r="C2537" s="11" t="s">
        <v>158</v>
      </c>
      <c r="E2537" s="10">
        <f t="shared" si="408"/>
        <v>35644398434.062912</v>
      </c>
      <c r="F2537" s="10">
        <v>5</v>
      </c>
      <c r="G2537" s="22">
        <f t="shared" si="405"/>
        <v>4.6756441697366327E+30</v>
      </c>
      <c r="H2537" s="22">
        <f t="shared" si="406"/>
        <v>38760879.559568383</v>
      </c>
      <c r="I2537" s="22">
        <f t="shared" si="407"/>
        <v>1.0093086754946947E+21</v>
      </c>
      <c r="J2537" s="10">
        <v>1</v>
      </c>
      <c r="K2537" s="10">
        <v>11</v>
      </c>
      <c r="L2537" s="10">
        <v>5</v>
      </c>
      <c r="M2537" s="10">
        <v>10000</v>
      </c>
      <c r="N2537" s="10">
        <v>10000</v>
      </c>
      <c r="O2537" s="10">
        <v>30</v>
      </c>
      <c r="P2537" s="10" t="b">
        <v>1</v>
      </c>
      <c r="Q2537" s="10">
        <v>0</v>
      </c>
      <c r="R2537" s="10" t="b">
        <v>0</v>
      </c>
      <c r="S2537" s="10">
        <v>101.000000000008</v>
      </c>
      <c r="T2537" s="10" t="s">
        <v>59</v>
      </c>
      <c r="U2537" s="22">
        <v>2632</v>
      </c>
      <c r="V2537" s="10">
        <v>5950</v>
      </c>
      <c r="W2537" s="22">
        <v>1.07</v>
      </c>
    </row>
    <row r="2538" spans="1:23" s="5" customFormat="1" x14ac:dyDescent="0.3">
      <c r="A2538" s="20">
        <v>2536</v>
      </c>
      <c r="C2538" s="11" t="s">
        <v>158</v>
      </c>
      <c r="E2538" s="10">
        <f t="shared" si="408"/>
        <v>35688003894.386452</v>
      </c>
      <c r="F2538" s="10">
        <v>5</v>
      </c>
      <c r="G2538" s="22">
        <f t="shared" si="405"/>
        <v>4.6922888134860657E+30</v>
      </c>
      <c r="H2538" s="22">
        <f t="shared" si="406"/>
        <v>38793494.000461273</v>
      </c>
      <c r="I2538" s="22">
        <f t="shared" si="407"/>
        <v>1.0117326485284087E+21</v>
      </c>
      <c r="J2538" s="10">
        <v>1</v>
      </c>
      <c r="K2538" s="10">
        <v>11</v>
      </c>
      <c r="L2538" s="10">
        <v>5</v>
      </c>
      <c r="M2538" s="10">
        <v>10000</v>
      </c>
      <c r="N2538" s="10">
        <v>10000</v>
      </c>
      <c r="O2538" s="10">
        <v>30</v>
      </c>
      <c r="P2538" s="10" t="b">
        <v>1</v>
      </c>
      <c r="Q2538" s="10">
        <v>0</v>
      </c>
      <c r="R2538" s="10" t="b">
        <v>0</v>
      </c>
      <c r="S2538" s="10">
        <v>101.000000000008</v>
      </c>
      <c r="T2538" s="10" t="s">
        <v>59</v>
      </c>
      <c r="U2538" s="22">
        <v>2633</v>
      </c>
      <c r="V2538" s="10">
        <v>5957</v>
      </c>
      <c r="W2538" s="22">
        <v>1.07</v>
      </c>
    </row>
    <row r="2539" spans="1:23" s="5" customFormat="1" x14ac:dyDescent="0.3">
      <c r="A2539" s="20">
        <v>2537</v>
      </c>
      <c r="C2539" s="11" t="s">
        <v>158</v>
      </c>
      <c r="E2539" s="10">
        <f t="shared" si="408"/>
        <v>35731645476.566048</v>
      </c>
      <c r="F2539" s="10">
        <v>5</v>
      </c>
      <c r="G2539" s="22">
        <f t="shared" si="405"/>
        <v>4.7089861127402843E+30</v>
      </c>
      <c r="H2539" s="22">
        <f t="shared" si="406"/>
        <v>38826123.06075304</v>
      </c>
      <c r="I2539" s="22">
        <f t="shared" si="407"/>
        <v>1.0141614839364633E+21</v>
      </c>
      <c r="J2539" s="10">
        <v>1</v>
      </c>
      <c r="K2539" s="10">
        <v>11</v>
      </c>
      <c r="L2539" s="10">
        <v>5</v>
      </c>
      <c r="M2539" s="10">
        <v>10000</v>
      </c>
      <c r="N2539" s="10">
        <v>10000</v>
      </c>
      <c r="O2539" s="10">
        <v>30</v>
      </c>
      <c r="P2539" s="10" t="b">
        <v>1</v>
      </c>
      <c r="Q2539" s="10">
        <v>0</v>
      </c>
      <c r="R2539" s="10" t="b">
        <v>0</v>
      </c>
      <c r="S2539" s="10">
        <v>101.000000000008</v>
      </c>
      <c r="T2539" s="10" t="s">
        <v>59</v>
      </c>
      <c r="U2539" s="22">
        <v>2634</v>
      </c>
      <c r="V2539" s="10">
        <v>5964</v>
      </c>
      <c r="W2539" s="22">
        <v>1.07</v>
      </c>
    </row>
    <row r="2540" spans="1:23" s="5" customFormat="1" x14ac:dyDescent="0.3">
      <c r="A2540" s="20">
        <v>2538</v>
      </c>
      <c r="C2540" s="11" t="s">
        <v>158</v>
      </c>
      <c r="E2540" s="10">
        <f t="shared" si="408"/>
        <v>35775323196.268555</v>
      </c>
      <c r="F2540" s="10">
        <v>5</v>
      </c>
      <c r="G2540" s="22">
        <f t="shared" si="405"/>
        <v>4.7257362132221216E+30</v>
      </c>
      <c r="H2540" s="22">
        <f t="shared" si="406"/>
        <v>38858766.741250634</v>
      </c>
      <c r="I2540" s="22">
        <f t="shared" si="407"/>
        <v>1.0165951895502151E+21</v>
      </c>
      <c r="J2540" s="10">
        <v>1</v>
      </c>
      <c r="K2540" s="10">
        <v>11</v>
      </c>
      <c r="L2540" s="10">
        <v>5</v>
      </c>
      <c r="M2540" s="10">
        <v>10000</v>
      </c>
      <c r="N2540" s="10">
        <v>10000</v>
      </c>
      <c r="O2540" s="10">
        <v>30</v>
      </c>
      <c r="P2540" s="10" t="b">
        <v>1</v>
      </c>
      <c r="Q2540" s="10">
        <v>0</v>
      </c>
      <c r="R2540" s="10" t="b">
        <v>0</v>
      </c>
      <c r="S2540" s="10">
        <v>101.000000000008</v>
      </c>
      <c r="T2540" s="10" t="s">
        <v>59</v>
      </c>
      <c r="U2540" s="22">
        <v>2635</v>
      </c>
      <c r="V2540" s="10">
        <v>5971</v>
      </c>
      <c r="W2540" s="22">
        <v>1.07</v>
      </c>
    </row>
    <row r="2541" spans="1:23" s="5" customFormat="1" x14ac:dyDescent="0.3">
      <c r="A2541" s="20">
        <v>2539</v>
      </c>
      <c r="C2541" s="11" t="s">
        <v>158</v>
      </c>
      <c r="E2541" s="10">
        <f t="shared" si="408"/>
        <v>35819037069.161476</v>
      </c>
      <c r="F2541" s="10">
        <v>5</v>
      </c>
      <c r="G2541" s="22">
        <f t="shared" si="405"/>
        <v>4.7425392609997458E+30</v>
      </c>
      <c r="H2541" s="22">
        <f t="shared" si="406"/>
        <v>38891425.042760491</v>
      </c>
      <c r="I2541" s="22">
        <f t="shared" si="407"/>
        <v>1.0190337732105104E+21</v>
      </c>
      <c r="J2541" s="10">
        <v>1</v>
      </c>
      <c r="K2541" s="10">
        <v>11</v>
      </c>
      <c r="L2541" s="10">
        <v>5</v>
      </c>
      <c r="M2541" s="10">
        <v>10000</v>
      </c>
      <c r="N2541" s="10">
        <v>10000</v>
      </c>
      <c r="O2541" s="10">
        <v>30</v>
      </c>
      <c r="P2541" s="10" t="b">
        <v>1</v>
      </c>
      <c r="Q2541" s="10">
        <v>0</v>
      </c>
      <c r="R2541" s="10" t="b">
        <v>0</v>
      </c>
      <c r="S2541" s="10">
        <v>101.000000000008</v>
      </c>
      <c r="T2541" s="10" t="s">
        <v>59</v>
      </c>
      <c r="U2541" s="22">
        <v>2636</v>
      </c>
      <c r="V2541" s="10">
        <v>5978</v>
      </c>
      <c r="W2541" s="22">
        <v>1.07</v>
      </c>
    </row>
    <row r="2542" spans="1:23" s="5" customFormat="1" x14ac:dyDescent="0.3">
      <c r="A2542" s="20">
        <v>2540</v>
      </c>
      <c r="C2542" s="11" t="s">
        <v>158</v>
      </c>
      <c r="E2542" s="10">
        <f t="shared" si="408"/>
        <v>35862787110.912964</v>
      </c>
      <c r="F2542" s="10">
        <v>5</v>
      </c>
      <c r="G2542" s="22">
        <f t="shared" si="405"/>
        <v>4.7593954024877412E+30</v>
      </c>
      <c r="H2542" s="22">
        <f t="shared" si="406"/>
        <v>38924097.966089323</v>
      </c>
      <c r="I2542" s="22">
        <f t="shared" si="407"/>
        <v>1.021477242767751E+21</v>
      </c>
      <c r="J2542" s="10">
        <v>1</v>
      </c>
      <c r="K2542" s="10">
        <v>11</v>
      </c>
      <c r="L2542" s="10">
        <v>5</v>
      </c>
      <c r="M2542" s="10">
        <v>10000</v>
      </c>
      <c r="N2542" s="10">
        <v>10000</v>
      </c>
      <c r="O2542" s="10">
        <v>30</v>
      </c>
      <c r="P2542" s="10" t="b">
        <v>1</v>
      </c>
      <c r="Q2542" s="10">
        <v>0</v>
      </c>
      <c r="R2542" s="10" t="b">
        <v>0</v>
      </c>
      <c r="S2542" s="10">
        <v>101.000000000008</v>
      </c>
      <c r="T2542" s="10" t="s">
        <v>59</v>
      </c>
      <c r="U2542" s="22">
        <v>2637</v>
      </c>
      <c r="V2542" s="10">
        <v>5985</v>
      </c>
      <c r="W2542" s="22">
        <v>1.07</v>
      </c>
    </row>
    <row r="2543" spans="1:23" s="5" customFormat="1" x14ac:dyDescent="0.3">
      <c r="A2543" s="20">
        <v>2541</v>
      </c>
      <c r="C2543" s="11" t="s">
        <v>158</v>
      </c>
      <c r="E2543" s="10">
        <f t="shared" si="408"/>
        <v>35906573337.191643</v>
      </c>
      <c r="F2543" s="10">
        <v>5</v>
      </c>
      <c r="G2543" s="22">
        <f t="shared" si="405"/>
        <v>4.7763047844477777E+30</v>
      </c>
      <c r="H2543" s="22">
        <f t="shared" si="406"/>
        <v>38956785.512042895</v>
      </c>
      <c r="I2543" s="22">
        <f t="shared" si="407"/>
        <v>1.0239256060818341E+21</v>
      </c>
      <c r="J2543" s="10">
        <v>1</v>
      </c>
      <c r="K2543" s="10">
        <v>11</v>
      </c>
      <c r="L2543" s="10">
        <v>5</v>
      </c>
      <c r="M2543" s="10">
        <v>10000</v>
      </c>
      <c r="N2543" s="10">
        <v>10000</v>
      </c>
      <c r="O2543" s="10">
        <v>30</v>
      </c>
      <c r="P2543" s="10" t="b">
        <v>1</v>
      </c>
      <c r="Q2543" s="10">
        <v>0</v>
      </c>
      <c r="R2543" s="10" t="b">
        <v>0</v>
      </c>
      <c r="S2543" s="10">
        <v>101.000000000008</v>
      </c>
      <c r="T2543" s="10" t="s">
        <v>59</v>
      </c>
      <c r="U2543" s="22">
        <v>2638</v>
      </c>
      <c r="V2543" s="10">
        <v>5992</v>
      </c>
      <c r="W2543" s="22">
        <v>1.07</v>
      </c>
    </row>
    <row r="2544" spans="1:23" s="5" customFormat="1" x14ac:dyDescent="0.3">
      <c r="A2544" s="20">
        <v>2542</v>
      </c>
      <c r="C2544" s="11" t="s">
        <v>158</v>
      </c>
      <c r="E2544" s="10">
        <f t="shared" si="408"/>
        <v>35950395763.667</v>
      </c>
      <c r="F2544" s="10">
        <v>5</v>
      </c>
      <c r="G2544" s="22">
        <f t="shared" si="405"/>
        <v>4.7932675539890217E+30</v>
      </c>
      <c r="H2544" s="22">
        <f t="shared" si="406"/>
        <v>38989487.68142736</v>
      </c>
      <c r="I2544" s="22">
        <f t="shared" si="407"/>
        <v>1.0263788710222463E+21</v>
      </c>
      <c r="J2544" s="10">
        <v>1</v>
      </c>
      <c r="K2544" s="10">
        <v>11</v>
      </c>
      <c r="L2544" s="10">
        <v>5</v>
      </c>
      <c r="M2544" s="10">
        <v>10000</v>
      </c>
      <c r="N2544" s="10">
        <v>10000</v>
      </c>
      <c r="O2544" s="10">
        <v>30</v>
      </c>
      <c r="P2544" s="10" t="b">
        <v>1</v>
      </c>
      <c r="Q2544" s="10">
        <v>0</v>
      </c>
      <c r="R2544" s="10" t="b">
        <v>0</v>
      </c>
      <c r="S2544" s="10">
        <v>101.000000000008</v>
      </c>
      <c r="T2544" s="10" t="s">
        <v>59</v>
      </c>
      <c r="U2544" s="22">
        <v>2639</v>
      </c>
      <c r="V2544" s="10">
        <v>5999</v>
      </c>
      <c r="W2544" s="22">
        <v>1.07</v>
      </c>
    </row>
    <row r="2545" spans="1:23" s="5" customFormat="1" x14ac:dyDescent="0.3">
      <c r="A2545" s="20">
        <v>2543</v>
      </c>
      <c r="C2545" s="11" t="s">
        <v>158</v>
      </c>
      <c r="E2545" s="10">
        <f t="shared" si="408"/>
        <v>35994254406.008934</v>
      </c>
      <c r="F2545" s="10">
        <v>5</v>
      </c>
      <c r="G2545" s="22">
        <f t="shared" si="405"/>
        <v>4.8102838585690775E+30</v>
      </c>
      <c r="H2545" s="22">
        <f t="shared" si="406"/>
        <v>39022204.475047998</v>
      </c>
      <c r="I2545" s="22">
        <f t="shared" si="407"/>
        <v>1.0288370454679826E+21</v>
      </c>
      <c r="J2545" s="10">
        <v>1</v>
      </c>
      <c r="K2545" s="10">
        <v>11</v>
      </c>
      <c r="L2545" s="10">
        <v>5</v>
      </c>
      <c r="M2545" s="10">
        <v>10000</v>
      </c>
      <c r="N2545" s="10">
        <v>10000</v>
      </c>
      <c r="O2545" s="10">
        <v>30</v>
      </c>
      <c r="P2545" s="10" t="b">
        <v>1</v>
      </c>
      <c r="Q2545" s="10">
        <v>0</v>
      </c>
      <c r="R2545" s="10" t="b">
        <v>0</v>
      </c>
      <c r="S2545" s="10">
        <v>101.000000000008</v>
      </c>
      <c r="T2545" s="10" t="s">
        <v>59</v>
      </c>
      <c r="U2545" s="22">
        <v>2640</v>
      </c>
      <c r="V2545" s="10">
        <v>6006</v>
      </c>
      <c r="W2545" s="22">
        <v>1.07</v>
      </c>
    </row>
    <row r="2546" spans="1:23" s="5" customFormat="1" x14ac:dyDescent="0.3">
      <c r="A2546" s="20">
        <v>2544</v>
      </c>
      <c r="C2546" s="11" t="s">
        <v>158</v>
      </c>
      <c r="E2546" s="10">
        <f t="shared" si="408"/>
        <v>36038149279.888023</v>
      </c>
      <c r="F2546" s="10">
        <v>5</v>
      </c>
      <c r="G2546" s="22">
        <f t="shared" si="405"/>
        <v>4.8273538459946709E+30</v>
      </c>
      <c r="H2546" s="22">
        <f t="shared" si="406"/>
        <v>39054935.893710315</v>
      </c>
      <c r="I2546" s="22">
        <f t="shared" si="407"/>
        <v>1.0313001373076254E+21</v>
      </c>
      <c r="J2546" s="10">
        <v>1</v>
      </c>
      <c r="K2546" s="10">
        <v>11</v>
      </c>
      <c r="L2546" s="10">
        <v>5</v>
      </c>
      <c r="M2546" s="10">
        <v>10000</v>
      </c>
      <c r="N2546" s="10">
        <v>10000</v>
      </c>
      <c r="O2546" s="10">
        <v>30</v>
      </c>
      <c r="P2546" s="10" t="b">
        <v>1</v>
      </c>
      <c r="Q2546" s="10">
        <v>0</v>
      </c>
      <c r="R2546" s="10" t="b">
        <v>0</v>
      </c>
      <c r="S2546" s="10">
        <v>101.000000000008</v>
      </c>
      <c r="T2546" s="10" t="s">
        <v>59</v>
      </c>
      <c r="U2546" s="22">
        <v>2641</v>
      </c>
      <c r="V2546" s="10">
        <v>6013</v>
      </c>
      <c r="W2546" s="22">
        <v>1.07</v>
      </c>
    </row>
    <row r="2547" spans="1:23" s="5" customFormat="1" x14ac:dyDescent="0.3">
      <c r="A2547" s="20">
        <v>2545</v>
      </c>
      <c r="C2547" s="11" t="s">
        <v>158</v>
      </c>
      <c r="E2547" s="10">
        <f t="shared" si="408"/>
        <v>36082080400.975487</v>
      </c>
      <c r="F2547" s="10">
        <v>5</v>
      </c>
      <c r="G2547" s="22">
        <f t="shared" si="405"/>
        <v>4.8444776644220506E+30</v>
      </c>
      <c r="H2547" s="22">
        <f t="shared" si="406"/>
        <v>39087681.938219182</v>
      </c>
      <c r="I2547" s="22">
        <f t="shared" si="407"/>
        <v>1.033768154439308E+21</v>
      </c>
      <c r="J2547" s="10">
        <v>1</v>
      </c>
      <c r="K2547" s="10">
        <v>11</v>
      </c>
      <c r="L2547" s="10">
        <v>5</v>
      </c>
      <c r="M2547" s="10">
        <v>10000</v>
      </c>
      <c r="N2547" s="10">
        <v>10000</v>
      </c>
      <c r="O2547" s="10">
        <v>30</v>
      </c>
      <c r="P2547" s="10" t="b">
        <v>1</v>
      </c>
      <c r="Q2547" s="10">
        <v>0</v>
      </c>
      <c r="R2547" s="10" t="b">
        <v>0</v>
      </c>
      <c r="S2547" s="10">
        <v>101.000000000008</v>
      </c>
      <c r="T2547" s="10" t="s">
        <v>59</v>
      </c>
      <c r="U2547" s="22">
        <v>2642</v>
      </c>
      <c r="V2547" s="10">
        <v>6020</v>
      </c>
      <c r="W2547" s="22">
        <v>1.07</v>
      </c>
    </row>
    <row r="2548" spans="1:23" s="5" customFormat="1" x14ac:dyDescent="0.3">
      <c r="A2548" s="20">
        <v>2546</v>
      </c>
      <c r="C2548" s="11" t="s">
        <v>158</v>
      </c>
      <c r="E2548" s="10">
        <f t="shared" si="408"/>
        <v>36126047784.943153</v>
      </c>
      <c r="F2548" s="10">
        <v>5</v>
      </c>
      <c r="G2548" s="22">
        <f t="shared" si="405"/>
        <v>4.8616554623580804E+30</v>
      </c>
      <c r="H2548" s="22">
        <f t="shared" si="406"/>
        <v>39120442.609379515</v>
      </c>
      <c r="I2548" s="22">
        <f t="shared" si="407"/>
        <v>1.036241104770757E+21</v>
      </c>
      <c r="J2548" s="10">
        <v>1</v>
      </c>
      <c r="K2548" s="10">
        <v>11</v>
      </c>
      <c r="L2548" s="10">
        <v>5</v>
      </c>
      <c r="M2548" s="10">
        <v>10000</v>
      </c>
      <c r="N2548" s="10">
        <v>10000</v>
      </c>
      <c r="O2548" s="10">
        <v>30</v>
      </c>
      <c r="P2548" s="10" t="b">
        <v>1</v>
      </c>
      <c r="Q2548" s="10">
        <v>0</v>
      </c>
      <c r="R2548" s="10" t="b">
        <v>0</v>
      </c>
      <c r="S2548" s="10">
        <v>101.000000000008</v>
      </c>
      <c r="T2548" s="10" t="s">
        <v>59</v>
      </c>
      <c r="U2548" s="22">
        <v>2643</v>
      </c>
      <c r="V2548" s="10">
        <v>6027</v>
      </c>
      <c r="W2548" s="22">
        <v>1.07</v>
      </c>
    </row>
    <row r="2549" spans="1:23" s="5" customFormat="1" x14ac:dyDescent="0.3">
      <c r="A2549" s="20">
        <v>2547</v>
      </c>
      <c r="C2549" s="11" t="s">
        <v>158</v>
      </c>
      <c r="E2549" s="10">
        <f t="shared" si="408"/>
        <v>36170051447.46331</v>
      </c>
      <c r="F2549" s="10">
        <v>5</v>
      </c>
      <c r="G2549" s="22">
        <f t="shared" si="405"/>
        <v>4.8788873886606457E+30</v>
      </c>
      <c r="H2549" s="22">
        <f t="shared" si="406"/>
        <v>39153217.907995574</v>
      </c>
      <c r="I2549" s="22">
        <f t="shared" si="407"/>
        <v>1.0387189962192472E+21</v>
      </c>
      <c r="J2549" s="10">
        <v>1</v>
      </c>
      <c r="K2549" s="10">
        <v>11</v>
      </c>
      <c r="L2549" s="10">
        <v>5</v>
      </c>
      <c r="M2549" s="10">
        <v>10000</v>
      </c>
      <c r="N2549" s="10">
        <v>10000</v>
      </c>
      <c r="O2549" s="10">
        <v>30</v>
      </c>
      <c r="P2549" s="10" t="b">
        <v>1</v>
      </c>
      <c r="Q2549" s="10">
        <v>0</v>
      </c>
      <c r="R2549" s="10" t="b">
        <v>0</v>
      </c>
      <c r="S2549" s="10">
        <v>101.000000000008</v>
      </c>
      <c r="T2549" s="10" t="s">
        <v>59</v>
      </c>
      <c r="U2549" s="22">
        <v>2644</v>
      </c>
      <c r="V2549" s="10">
        <v>6034</v>
      </c>
      <c r="W2549" s="22">
        <v>1.07</v>
      </c>
    </row>
    <row r="2550" spans="1:23" s="5" customFormat="1" x14ac:dyDescent="0.3">
      <c r="A2550" s="20">
        <v>2548</v>
      </c>
      <c r="C2550" s="11" t="s">
        <v>158</v>
      </c>
      <c r="E2550" s="10">
        <f t="shared" si="408"/>
        <v>36214091404.20919</v>
      </c>
      <c r="F2550" s="10">
        <v>5</v>
      </c>
      <c r="G2550" s="22">
        <f t="shared" si="405"/>
        <v>4.8961735925395417E+30</v>
      </c>
      <c r="H2550" s="22">
        <f t="shared" si="406"/>
        <v>39186007.834871747</v>
      </c>
      <c r="I2550" s="22">
        <f t="shared" si="407"/>
        <v>1.0412018367116817E+21</v>
      </c>
      <c r="J2550" s="10">
        <v>1</v>
      </c>
      <c r="K2550" s="10">
        <v>11</v>
      </c>
      <c r="L2550" s="10">
        <v>5</v>
      </c>
      <c r="M2550" s="10">
        <v>10000</v>
      </c>
      <c r="N2550" s="10">
        <v>10000</v>
      </c>
      <c r="O2550" s="10">
        <v>30</v>
      </c>
      <c r="P2550" s="10" t="b">
        <v>1</v>
      </c>
      <c r="Q2550" s="10">
        <v>0</v>
      </c>
      <c r="R2550" s="10" t="b">
        <v>0</v>
      </c>
      <c r="S2550" s="10">
        <v>101.000000000008</v>
      </c>
      <c r="T2550" s="10" t="s">
        <v>59</v>
      </c>
      <c r="U2550" s="22">
        <v>2645</v>
      </c>
      <c r="V2550" s="10">
        <v>6041</v>
      </c>
      <c r="W2550" s="22">
        <v>1.07</v>
      </c>
    </row>
    <row r="2551" spans="1:23" s="5" customFormat="1" x14ac:dyDescent="0.3">
      <c r="A2551" s="20">
        <v>2549</v>
      </c>
      <c r="C2551" s="11" t="s">
        <v>158</v>
      </c>
      <c r="E2551" s="10">
        <f t="shared" si="408"/>
        <v>36258167670.854317</v>
      </c>
      <c r="F2551" s="10">
        <v>5</v>
      </c>
      <c r="G2551" s="22">
        <f t="shared" si="405"/>
        <v>4.9135142235569503E+30</v>
      </c>
      <c r="H2551" s="22">
        <f t="shared" si="406"/>
        <v>39218812.39081201</v>
      </c>
      <c r="I2551" s="22">
        <f t="shared" si="407"/>
        <v>1.0436896341845251E+21</v>
      </c>
      <c r="J2551" s="10">
        <v>1</v>
      </c>
      <c r="K2551" s="10">
        <v>11</v>
      </c>
      <c r="L2551" s="10">
        <v>5</v>
      </c>
      <c r="M2551" s="10">
        <v>10000</v>
      </c>
      <c r="N2551" s="10">
        <v>10000</v>
      </c>
      <c r="O2551" s="10">
        <v>30</v>
      </c>
      <c r="P2551" s="10" t="b">
        <v>1</v>
      </c>
      <c r="Q2551" s="10">
        <v>0</v>
      </c>
      <c r="R2551" s="10" t="b">
        <v>0</v>
      </c>
      <c r="S2551" s="10">
        <v>101.000000000008</v>
      </c>
      <c r="T2551" s="10" t="s">
        <v>59</v>
      </c>
      <c r="U2551" s="22">
        <v>2646</v>
      </c>
      <c r="V2551" s="10">
        <v>6048</v>
      </c>
      <c r="W2551" s="22">
        <v>1.07</v>
      </c>
    </row>
    <row r="2552" spans="1:23" s="5" customFormat="1" x14ac:dyDescent="0.3">
      <c r="A2552" s="20">
        <v>2550</v>
      </c>
      <c r="C2552" s="11" t="s">
        <v>158</v>
      </c>
      <c r="E2552" s="10">
        <f t="shared" si="408"/>
        <v>36302280263.072968</v>
      </c>
      <c r="F2552" s="10">
        <v>5</v>
      </c>
      <c r="G2552" s="22">
        <f t="shared" si="405"/>
        <v>4.93090943162819E+30</v>
      </c>
      <c r="H2552" s="22">
        <f t="shared" si="406"/>
        <v>39251631.576619752</v>
      </c>
      <c r="I2552" s="22">
        <f t="shared" si="407"/>
        <v>1.0461823965838832E+21</v>
      </c>
      <c r="J2552" s="10">
        <v>1</v>
      </c>
      <c r="K2552" s="10">
        <v>11</v>
      </c>
      <c r="L2552" s="10">
        <v>5</v>
      </c>
      <c r="M2552" s="10">
        <v>10000</v>
      </c>
      <c r="N2552" s="10">
        <v>10000</v>
      </c>
      <c r="O2552" s="10">
        <v>30</v>
      </c>
      <c r="P2552" s="10" t="b">
        <v>1</v>
      </c>
      <c r="Q2552" s="10">
        <v>0</v>
      </c>
      <c r="R2552" s="10" t="b">
        <v>0</v>
      </c>
      <c r="S2552" s="10">
        <v>101.000000000008</v>
      </c>
      <c r="T2552" s="10" t="s">
        <v>59</v>
      </c>
      <c r="U2552" s="22">
        <v>2647</v>
      </c>
      <c r="V2552" s="10">
        <v>6055</v>
      </c>
      <c r="W2552" s="22">
        <v>1.07</v>
      </c>
    </row>
    <row r="2553" spans="1:23" x14ac:dyDescent="0.3">
      <c r="A2553" s="19">
        <v>2551</v>
      </c>
      <c r="C2553" s="17" t="s">
        <v>158</v>
      </c>
      <c r="E2553" s="16">
        <f t="shared" si="408"/>
        <v>36346429196.540062</v>
      </c>
      <c r="F2553" s="16">
        <v>5</v>
      </c>
      <c r="G2553" s="22">
        <f>A2553^9.02+A2553^4+100*A2553+100</f>
        <v>5.3521507411590646E+30</v>
      </c>
      <c r="H2553" s="18">
        <f t="shared" si="406"/>
        <v>39284465.393098436</v>
      </c>
      <c r="I2553" s="18">
        <f t="shared" si="407"/>
        <v>1.0486801318654504E+21</v>
      </c>
      <c r="J2553" s="16">
        <v>1</v>
      </c>
      <c r="K2553" s="16">
        <v>11</v>
      </c>
      <c r="L2553" s="16">
        <v>5</v>
      </c>
      <c r="M2553" s="16">
        <v>10000</v>
      </c>
      <c r="N2553" s="16">
        <v>10000</v>
      </c>
      <c r="O2553" s="16">
        <v>30</v>
      </c>
      <c r="P2553" s="16" t="b">
        <v>1</v>
      </c>
      <c r="Q2553" s="16">
        <v>0</v>
      </c>
      <c r="R2553" s="16" t="b">
        <v>0</v>
      </c>
      <c r="S2553" s="16">
        <v>101.000000000008</v>
      </c>
      <c r="T2553" s="16" t="s">
        <v>59</v>
      </c>
      <c r="U2553" s="18">
        <v>2648</v>
      </c>
      <c r="V2553" s="10">
        <v>6062</v>
      </c>
      <c r="W2553" s="18">
        <v>1.07</v>
      </c>
    </row>
    <row r="2554" spans="1:23" x14ac:dyDescent="0.3">
      <c r="A2554" s="19">
        <v>2552</v>
      </c>
      <c r="C2554" s="17" t="s">
        <v>158</v>
      </c>
      <c r="E2554" s="16">
        <f t="shared" si="408"/>
        <v>36390614486.931213</v>
      </c>
      <c r="F2554" s="16">
        <v>5</v>
      </c>
      <c r="G2554" s="22">
        <f t="shared" ref="G2554:G2602" si="409">A2554^9.02+A2554^4+100*A2554+100</f>
        <v>5.3711050165734863E+30</v>
      </c>
      <c r="H2554" s="18">
        <f t="shared" si="406"/>
        <v>39317313.841051355</v>
      </c>
      <c r="I2554" s="18">
        <f t="shared" si="407"/>
        <v>1.0511828479945458E+21</v>
      </c>
      <c r="J2554" s="16">
        <v>1</v>
      </c>
      <c r="K2554" s="16">
        <v>11</v>
      </c>
      <c r="L2554" s="16">
        <v>5</v>
      </c>
      <c r="M2554" s="16">
        <v>10000</v>
      </c>
      <c r="N2554" s="16">
        <v>10000</v>
      </c>
      <c r="O2554" s="16">
        <v>30</v>
      </c>
      <c r="P2554" s="16" t="b">
        <v>1</v>
      </c>
      <c r="Q2554" s="16">
        <v>0</v>
      </c>
      <c r="R2554" s="16" t="b">
        <v>0</v>
      </c>
      <c r="S2554" s="16">
        <v>101.000000000008</v>
      </c>
      <c r="T2554" s="16" t="s">
        <v>59</v>
      </c>
      <c r="U2554" s="18">
        <v>2649</v>
      </c>
      <c r="V2554" s="10">
        <v>6069</v>
      </c>
      <c r="W2554" s="18">
        <v>1.07</v>
      </c>
    </row>
    <row r="2555" spans="1:23" x14ac:dyDescent="0.3">
      <c r="A2555" s="19">
        <v>2553</v>
      </c>
      <c r="C2555" s="17" t="s">
        <v>158</v>
      </c>
      <c r="E2555" s="16">
        <f t="shared" si="408"/>
        <v>36434836149.922348</v>
      </c>
      <c r="F2555" s="16">
        <v>5</v>
      </c>
      <c r="G2555" s="22">
        <f t="shared" si="409"/>
        <v>5.3901189520146939E+30</v>
      </c>
      <c r="H2555" s="18">
        <f t="shared" si="406"/>
        <v>39350176.921281263</v>
      </c>
      <c r="I2555" s="18">
        <f t="shared" si="407"/>
        <v>1.0536905529461274E+21</v>
      </c>
      <c r="J2555" s="16">
        <v>1</v>
      </c>
      <c r="K2555" s="16">
        <v>11</v>
      </c>
      <c r="L2555" s="16">
        <v>5</v>
      </c>
      <c r="M2555" s="16">
        <v>10000</v>
      </c>
      <c r="N2555" s="16">
        <v>10000</v>
      </c>
      <c r="O2555" s="16">
        <v>30</v>
      </c>
      <c r="P2555" s="16" t="b">
        <v>1</v>
      </c>
      <c r="Q2555" s="16">
        <v>0</v>
      </c>
      <c r="R2555" s="16" t="b">
        <v>0</v>
      </c>
      <c r="S2555" s="16">
        <v>101.000000000008</v>
      </c>
      <c r="T2555" s="16" t="s">
        <v>59</v>
      </c>
      <c r="U2555" s="18">
        <v>2650</v>
      </c>
      <c r="V2555" s="10">
        <v>6076</v>
      </c>
      <c r="W2555" s="18">
        <v>1.07</v>
      </c>
    </row>
    <row r="2556" spans="1:23" x14ac:dyDescent="0.3">
      <c r="A2556" s="19">
        <v>2554</v>
      </c>
      <c r="C2556" s="17" t="s">
        <v>158</v>
      </c>
      <c r="E2556" s="16">
        <f t="shared" si="408"/>
        <v>36479094201.190338</v>
      </c>
      <c r="F2556" s="16">
        <v>5</v>
      </c>
      <c r="G2556" s="22">
        <f t="shared" si="409"/>
        <v>5.4091927117882434E+30</v>
      </c>
      <c r="H2556" s="18">
        <f t="shared" si="406"/>
        <v>39383054.634590842</v>
      </c>
      <c r="I2556" s="18">
        <f t="shared" si="407"/>
        <v>1.0562032547047831E+21</v>
      </c>
      <c r="J2556" s="16">
        <v>1</v>
      </c>
      <c r="K2556" s="16">
        <v>11</v>
      </c>
      <c r="L2556" s="16">
        <v>5</v>
      </c>
      <c r="M2556" s="16">
        <v>10000</v>
      </c>
      <c r="N2556" s="16">
        <v>10000</v>
      </c>
      <c r="O2556" s="16">
        <v>30</v>
      </c>
      <c r="P2556" s="16" t="b">
        <v>1</v>
      </c>
      <c r="Q2556" s="16">
        <v>0</v>
      </c>
      <c r="R2556" s="16" t="b">
        <v>0</v>
      </c>
      <c r="S2556" s="16">
        <v>101.000000000008</v>
      </c>
      <c r="T2556" s="16" t="s">
        <v>59</v>
      </c>
      <c r="U2556" s="18">
        <v>2651</v>
      </c>
      <c r="V2556" s="10">
        <v>6083</v>
      </c>
      <c r="W2556" s="18">
        <v>1.07</v>
      </c>
    </row>
    <row r="2557" spans="1:23" x14ac:dyDescent="0.3">
      <c r="A2557" s="19">
        <v>2555</v>
      </c>
      <c r="C2557" s="17" t="s">
        <v>158</v>
      </c>
      <c r="E2557" s="16">
        <f t="shared" si="408"/>
        <v>36523388656.412407</v>
      </c>
      <c r="F2557" s="16">
        <v>5</v>
      </c>
      <c r="G2557" s="22">
        <f t="shared" si="409"/>
        <v>5.4283264605874776E+30</v>
      </c>
      <c r="H2557" s="18">
        <f t="shared" si="406"/>
        <v>39415946.981782079</v>
      </c>
      <c r="I2557" s="18">
        <f t="shared" si="407"/>
        <v>1.0587209612647525E+21</v>
      </c>
      <c r="J2557" s="16">
        <v>1</v>
      </c>
      <c r="K2557" s="16">
        <v>11</v>
      </c>
      <c r="L2557" s="16">
        <v>5</v>
      </c>
      <c r="M2557" s="16">
        <v>10000</v>
      </c>
      <c r="N2557" s="16">
        <v>10000</v>
      </c>
      <c r="O2557" s="16">
        <v>30</v>
      </c>
      <c r="P2557" s="16" t="b">
        <v>1</v>
      </c>
      <c r="Q2557" s="16">
        <v>0</v>
      </c>
      <c r="R2557" s="16" t="b">
        <v>0</v>
      </c>
      <c r="S2557" s="16">
        <v>101.000000000008</v>
      </c>
      <c r="T2557" s="16" t="s">
        <v>59</v>
      </c>
      <c r="U2557" s="18">
        <v>2652</v>
      </c>
      <c r="V2557" s="10">
        <v>6090</v>
      </c>
      <c r="W2557" s="18">
        <v>1.07</v>
      </c>
    </row>
    <row r="2558" spans="1:23" x14ac:dyDescent="0.3">
      <c r="A2558" s="19">
        <v>2556</v>
      </c>
      <c r="C2558" s="17" t="s">
        <v>158</v>
      </c>
      <c r="E2558" s="16">
        <f t="shared" si="408"/>
        <v>36567719531.266556</v>
      </c>
      <c r="F2558" s="16">
        <v>5</v>
      </c>
      <c r="G2558" s="22">
        <f t="shared" si="409"/>
        <v>5.4475203634945115E+30</v>
      </c>
      <c r="H2558" s="18">
        <f t="shared" si="406"/>
        <v>39448853.963657245</v>
      </c>
      <c r="I2558" s="18">
        <f t="shared" si="407"/>
        <v>1.0612436806299033E+21</v>
      </c>
      <c r="J2558" s="16">
        <v>1</v>
      </c>
      <c r="K2558" s="16">
        <v>11</v>
      </c>
      <c r="L2558" s="16">
        <v>5</v>
      </c>
      <c r="M2558" s="16">
        <v>10000</v>
      </c>
      <c r="N2558" s="16">
        <v>10000</v>
      </c>
      <c r="O2558" s="16">
        <v>30</v>
      </c>
      <c r="P2558" s="16" t="b">
        <v>1</v>
      </c>
      <c r="Q2558" s="16">
        <v>0</v>
      </c>
      <c r="R2558" s="16" t="b">
        <v>0</v>
      </c>
      <c r="S2558" s="16">
        <v>101.000000000008</v>
      </c>
      <c r="T2558" s="16" t="s">
        <v>59</v>
      </c>
      <c r="U2558" s="18">
        <v>2653</v>
      </c>
      <c r="V2558" s="10">
        <v>6097</v>
      </c>
      <c r="W2558" s="18">
        <v>1.07</v>
      </c>
    </row>
    <row r="2559" spans="1:23" x14ac:dyDescent="0.3">
      <c r="A2559" s="19">
        <v>2557</v>
      </c>
      <c r="C2559" s="17" t="s">
        <v>158</v>
      </c>
      <c r="E2559" s="16">
        <f t="shared" si="408"/>
        <v>36612086841.431236</v>
      </c>
      <c r="F2559" s="16">
        <v>5</v>
      </c>
      <c r="G2559" s="22">
        <f t="shared" si="409"/>
        <v>5.4667745859807523E+30</v>
      </c>
      <c r="H2559" s="18">
        <f t="shared" si="406"/>
        <v>39481775.581018172</v>
      </c>
      <c r="I2559" s="18">
        <f t="shared" si="407"/>
        <v>1.0637714208138051E+21</v>
      </c>
      <c r="J2559" s="16">
        <v>1</v>
      </c>
      <c r="K2559" s="16">
        <v>11</v>
      </c>
      <c r="L2559" s="16">
        <v>5</v>
      </c>
      <c r="M2559" s="16">
        <v>10000</v>
      </c>
      <c r="N2559" s="16">
        <v>10000</v>
      </c>
      <c r="O2559" s="16">
        <v>30</v>
      </c>
      <c r="P2559" s="16" t="b">
        <v>1</v>
      </c>
      <c r="Q2559" s="16">
        <v>0</v>
      </c>
      <c r="R2559" s="16" t="b">
        <v>0</v>
      </c>
      <c r="S2559" s="16">
        <v>101.000000000008</v>
      </c>
      <c r="T2559" s="16" t="s">
        <v>59</v>
      </c>
      <c r="U2559" s="18">
        <v>2654</v>
      </c>
      <c r="V2559" s="10">
        <v>6104</v>
      </c>
      <c r="W2559" s="18">
        <v>1.07</v>
      </c>
    </row>
    <row r="2560" spans="1:23" x14ac:dyDescent="0.3">
      <c r="A2560" s="19">
        <v>2558</v>
      </c>
      <c r="C2560" s="17" t="s">
        <v>158</v>
      </c>
      <c r="E2560" s="16">
        <f t="shared" si="408"/>
        <v>36656490602.585991</v>
      </c>
      <c r="F2560" s="16">
        <v>5</v>
      </c>
      <c r="G2560" s="22">
        <f t="shared" si="409"/>
        <v>5.4860892939078859E+30</v>
      </c>
      <c r="H2560" s="18">
        <f t="shared" si="406"/>
        <v>39514711.834666245</v>
      </c>
      <c r="I2560" s="18">
        <f t="shared" si="407"/>
        <v>1.0663041898396605E+21</v>
      </c>
      <c r="J2560" s="16">
        <v>1</v>
      </c>
      <c r="K2560" s="16">
        <v>11</v>
      </c>
      <c r="L2560" s="16">
        <v>5</v>
      </c>
      <c r="M2560" s="16">
        <v>10000</v>
      </c>
      <c r="N2560" s="16">
        <v>10000</v>
      </c>
      <c r="O2560" s="16">
        <v>30</v>
      </c>
      <c r="P2560" s="16" t="b">
        <v>1</v>
      </c>
      <c r="Q2560" s="16">
        <v>0</v>
      </c>
      <c r="R2560" s="16" t="b">
        <v>0</v>
      </c>
      <c r="S2560" s="16">
        <v>101.000000000008</v>
      </c>
      <c r="T2560" s="16" t="s">
        <v>59</v>
      </c>
      <c r="U2560" s="18">
        <v>2655</v>
      </c>
      <c r="V2560" s="10">
        <v>6111</v>
      </c>
      <c r="W2560" s="18">
        <v>1.07</v>
      </c>
    </row>
    <row r="2561" spans="1:23" x14ac:dyDescent="0.3">
      <c r="A2561" s="19">
        <v>2559</v>
      </c>
      <c r="C2561" s="17" t="s">
        <v>158</v>
      </c>
      <c r="E2561" s="16">
        <f t="shared" si="408"/>
        <v>36700930830.410126</v>
      </c>
      <c r="F2561" s="16">
        <v>5</v>
      </c>
      <c r="G2561" s="22">
        <f t="shared" si="409"/>
        <v>5.5054646535284013E+30</v>
      </c>
      <c r="H2561" s="18">
        <f t="shared" si="406"/>
        <v>39547662.725402646</v>
      </c>
      <c r="I2561" s="18">
        <f t="shared" si="407"/>
        <v>1.0688419957403655E+21</v>
      </c>
      <c r="J2561" s="16">
        <v>1</v>
      </c>
      <c r="K2561" s="16">
        <v>11</v>
      </c>
      <c r="L2561" s="16">
        <v>5</v>
      </c>
      <c r="M2561" s="16">
        <v>10000</v>
      </c>
      <c r="N2561" s="16">
        <v>10000</v>
      </c>
      <c r="O2561" s="16">
        <v>30</v>
      </c>
      <c r="P2561" s="16" t="b">
        <v>1</v>
      </c>
      <c r="Q2561" s="16">
        <v>0</v>
      </c>
      <c r="R2561" s="16" t="b">
        <v>0</v>
      </c>
      <c r="S2561" s="16">
        <v>101.000000000008</v>
      </c>
      <c r="T2561" s="16" t="s">
        <v>59</v>
      </c>
      <c r="U2561" s="18">
        <v>2656</v>
      </c>
      <c r="V2561" s="10">
        <v>6118</v>
      </c>
      <c r="W2561" s="18">
        <v>1.07</v>
      </c>
    </row>
    <row r="2562" spans="1:23" x14ac:dyDescent="0.3">
      <c r="A2562" s="19">
        <v>2560</v>
      </c>
      <c r="C2562" s="17" t="s">
        <v>158</v>
      </c>
      <c r="E2562" s="16">
        <f t="shared" si="408"/>
        <v>36745407540.584373</v>
      </c>
      <c r="F2562" s="16">
        <v>5</v>
      </c>
      <c r="G2562" s="22">
        <f t="shared" si="409"/>
        <v>5.524900831486817E+30</v>
      </c>
      <c r="H2562" s="18">
        <f t="shared" si="406"/>
        <v>39580628.254028358</v>
      </c>
      <c r="I2562" s="18">
        <f t="shared" si="407"/>
        <v>1.0713848465584989E+21</v>
      </c>
      <c r="J2562" s="16">
        <v>1</v>
      </c>
      <c r="K2562" s="16">
        <v>11</v>
      </c>
      <c r="L2562" s="16">
        <v>5</v>
      </c>
      <c r="M2562" s="16">
        <v>10000</v>
      </c>
      <c r="N2562" s="16">
        <v>10000</v>
      </c>
      <c r="O2562" s="16">
        <v>30</v>
      </c>
      <c r="P2562" s="16" t="b">
        <v>1</v>
      </c>
      <c r="Q2562" s="16">
        <v>0</v>
      </c>
      <c r="R2562" s="16" t="b">
        <v>0</v>
      </c>
      <c r="S2562" s="16">
        <v>101.000000000008</v>
      </c>
      <c r="T2562" s="16" t="s">
        <v>59</v>
      </c>
      <c r="U2562" s="18">
        <v>2657</v>
      </c>
      <c r="V2562" s="10">
        <v>6125</v>
      </c>
      <c r="W2562" s="18">
        <v>1.07</v>
      </c>
    </row>
    <row r="2563" spans="1:23" x14ac:dyDescent="0.3">
      <c r="A2563" s="19">
        <v>2561</v>
      </c>
      <c r="C2563" s="17" t="s">
        <v>158</v>
      </c>
      <c r="E2563" s="16">
        <f t="shared" si="408"/>
        <v>36789920748.789703</v>
      </c>
      <c r="F2563" s="16">
        <v>5</v>
      </c>
      <c r="G2563" s="22">
        <f t="shared" si="409"/>
        <v>5.5443979948198123E+30</v>
      </c>
      <c r="H2563" s="18">
        <f t="shared" si="406"/>
        <v>39613608.421344258</v>
      </c>
      <c r="I2563" s="18">
        <f t="shared" si="407"/>
        <v>1.0739327503463307E+21</v>
      </c>
      <c r="J2563" s="16">
        <v>1</v>
      </c>
      <c r="K2563" s="16">
        <v>11</v>
      </c>
      <c r="L2563" s="16">
        <v>5</v>
      </c>
      <c r="M2563" s="16">
        <v>10000</v>
      </c>
      <c r="N2563" s="16">
        <v>10000</v>
      </c>
      <c r="O2563" s="16">
        <v>30</v>
      </c>
      <c r="P2563" s="16" t="b">
        <v>1</v>
      </c>
      <c r="Q2563" s="16">
        <v>0</v>
      </c>
      <c r="R2563" s="16" t="b">
        <v>0</v>
      </c>
      <c r="S2563" s="16">
        <v>101.000000000008</v>
      </c>
      <c r="T2563" s="16" t="s">
        <v>59</v>
      </c>
      <c r="U2563" s="18">
        <v>2658</v>
      </c>
      <c r="V2563" s="10">
        <v>6132</v>
      </c>
      <c r="W2563" s="18">
        <v>1.07</v>
      </c>
    </row>
    <row r="2564" spans="1:23" x14ac:dyDescent="0.3">
      <c r="A2564" s="19">
        <v>2562</v>
      </c>
      <c r="C2564" s="17" t="s">
        <v>158</v>
      </c>
      <c r="E2564" s="16">
        <f t="shared" si="408"/>
        <v>36834470470.70755</v>
      </c>
      <c r="F2564" s="16">
        <v>5</v>
      </c>
      <c r="G2564" s="22">
        <f t="shared" si="409"/>
        <v>5.5639563109573751E+30</v>
      </c>
      <c r="H2564" s="18">
        <f t="shared" si="406"/>
        <v>39646603.22815042</v>
      </c>
      <c r="I2564" s="18">
        <f t="shared" si="407"/>
        <v>1.0764857151658198E+21</v>
      </c>
      <c r="J2564" s="16">
        <v>1</v>
      </c>
      <c r="K2564" s="16">
        <v>11</v>
      </c>
      <c r="L2564" s="16">
        <v>5</v>
      </c>
      <c r="M2564" s="16">
        <v>10000</v>
      </c>
      <c r="N2564" s="16">
        <v>10000</v>
      </c>
      <c r="O2564" s="16">
        <v>30</v>
      </c>
      <c r="P2564" s="16" t="b">
        <v>1</v>
      </c>
      <c r="Q2564" s="16">
        <v>0</v>
      </c>
      <c r="R2564" s="16" t="b">
        <v>0</v>
      </c>
      <c r="S2564" s="16">
        <v>101.000000000008</v>
      </c>
      <c r="T2564" s="16" t="s">
        <v>59</v>
      </c>
      <c r="U2564" s="18">
        <v>2659</v>
      </c>
      <c r="V2564" s="10">
        <v>6139</v>
      </c>
      <c r="W2564" s="18">
        <v>1.07</v>
      </c>
    </row>
    <row r="2565" spans="1:23" x14ac:dyDescent="0.3">
      <c r="A2565" s="19">
        <v>2563</v>
      </c>
      <c r="C2565" s="17" t="s">
        <v>158</v>
      </c>
      <c r="E2565" s="16">
        <f t="shared" si="408"/>
        <v>36879056722.020309</v>
      </c>
      <c r="F2565" s="16">
        <v>5</v>
      </c>
      <c r="G2565" s="22">
        <f t="shared" si="409"/>
        <v>5.5835759477237294E+30</v>
      </c>
      <c r="H2565" s="18">
        <f t="shared" si="406"/>
        <v>39679612.675247222</v>
      </c>
      <c r="I2565" s="18">
        <f t="shared" si="407"/>
        <v>1.079043749088651E+21</v>
      </c>
      <c r="J2565" s="16">
        <v>1</v>
      </c>
      <c r="K2565" s="16">
        <v>11</v>
      </c>
      <c r="L2565" s="16">
        <v>5</v>
      </c>
      <c r="M2565" s="16">
        <v>10000</v>
      </c>
      <c r="N2565" s="16">
        <v>10000</v>
      </c>
      <c r="O2565" s="16">
        <v>30</v>
      </c>
      <c r="P2565" s="16" t="b">
        <v>1</v>
      </c>
      <c r="Q2565" s="16">
        <v>0</v>
      </c>
      <c r="R2565" s="16" t="b">
        <v>0</v>
      </c>
      <c r="S2565" s="16">
        <v>101.000000000008</v>
      </c>
      <c r="T2565" s="16" t="s">
        <v>59</v>
      </c>
      <c r="U2565" s="18">
        <v>2660</v>
      </c>
      <c r="V2565" s="10">
        <v>6146</v>
      </c>
      <c r="W2565" s="18">
        <v>1.07</v>
      </c>
    </row>
    <row r="2566" spans="1:23" x14ac:dyDescent="0.3">
      <c r="A2566" s="19">
        <v>2564</v>
      </c>
      <c r="C2566" s="17" t="s">
        <v>158</v>
      </c>
      <c r="E2566" s="16">
        <f t="shared" si="408"/>
        <v>36923679518.410927</v>
      </c>
      <c r="F2566" s="16">
        <v>5</v>
      </c>
      <c r="G2566" s="22">
        <f t="shared" si="409"/>
        <v>5.603257073337692E+30</v>
      </c>
      <c r="H2566" s="18">
        <f t="shared" si="406"/>
        <v>39712636.763434611</v>
      </c>
      <c r="I2566" s="18">
        <f t="shared" si="407"/>
        <v>1.0816068601962192E+21</v>
      </c>
      <c r="J2566" s="16">
        <v>1</v>
      </c>
      <c r="K2566" s="16">
        <v>11</v>
      </c>
      <c r="L2566" s="16">
        <v>5</v>
      </c>
      <c r="M2566" s="16">
        <v>10000</v>
      </c>
      <c r="N2566" s="16">
        <v>10000</v>
      </c>
      <c r="O2566" s="16">
        <v>30</v>
      </c>
      <c r="P2566" s="16" t="b">
        <v>1</v>
      </c>
      <c r="Q2566" s="16">
        <v>0</v>
      </c>
      <c r="R2566" s="16" t="b">
        <v>0</v>
      </c>
      <c r="S2566" s="16">
        <v>101.000000000008</v>
      </c>
      <c r="T2566" s="16" t="s">
        <v>59</v>
      </c>
      <c r="U2566" s="18">
        <v>2661</v>
      </c>
      <c r="V2566" s="10">
        <v>6153</v>
      </c>
      <c r="W2566" s="18">
        <v>1.07</v>
      </c>
    </row>
    <row r="2567" spans="1:23" x14ac:dyDescent="0.3">
      <c r="A2567" s="19">
        <v>2565</v>
      </c>
      <c r="C2567" s="17" t="s">
        <v>158</v>
      </c>
      <c r="E2567" s="16">
        <f t="shared" si="408"/>
        <v>36968338875.562744</v>
      </c>
      <c r="F2567" s="16">
        <v>5</v>
      </c>
      <c r="G2567" s="22">
        <f t="shared" si="409"/>
        <v>5.6229998564138428E+30</v>
      </c>
      <c r="H2567" s="18">
        <f t="shared" si="406"/>
        <v>39745675.493511952</v>
      </c>
      <c r="I2567" s="18">
        <f t="shared" si="407"/>
        <v>1.0841750565796275E+21</v>
      </c>
      <c r="J2567" s="16">
        <v>1</v>
      </c>
      <c r="K2567" s="16">
        <v>11</v>
      </c>
      <c r="L2567" s="16">
        <v>5</v>
      </c>
      <c r="M2567" s="16">
        <v>10000</v>
      </c>
      <c r="N2567" s="16">
        <v>10000</v>
      </c>
      <c r="O2567" s="16">
        <v>30</v>
      </c>
      <c r="P2567" s="16" t="b">
        <v>1</v>
      </c>
      <c r="Q2567" s="16">
        <v>0</v>
      </c>
      <c r="R2567" s="16" t="b">
        <v>0</v>
      </c>
      <c r="S2567" s="16">
        <v>101.000000000008</v>
      </c>
      <c r="T2567" s="16" t="s">
        <v>59</v>
      </c>
      <c r="U2567" s="18">
        <v>2662</v>
      </c>
      <c r="V2567" s="10">
        <v>6160</v>
      </c>
      <c r="W2567" s="18">
        <v>1.07</v>
      </c>
    </row>
    <row r="2568" spans="1:23" x14ac:dyDescent="0.3">
      <c r="A2568" s="19">
        <v>2566</v>
      </c>
      <c r="C2568" s="17" t="s">
        <v>158</v>
      </c>
      <c r="E2568" s="16">
        <f t="shared" si="408"/>
        <v>37013034809.159859</v>
      </c>
      <c r="F2568" s="16">
        <v>5</v>
      </c>
      <c r="G2568" s="22">
        <f t="shared" si="409"/>
        <v>5.6428044659628813E+30</v>
      </c>
      <c r="H2568" s="18">
        <f t="shared" si="406"/>
        <v>39778728.866278835</v>
      </c>
      <c r="I2568" s="18">
        <f t="shared" si="407"/>
        <v>1.08674834633974E+21</v>
      </c>
      <c r="J2568" s="16">
        <v>1</v>
      </c>
      <c r="K2568" s="16">
        <v>11</v>
      </c>
      <c r="L2568" s="16">
        <v>5</v>
      </c>
      <c r="M2568" s="16">
        <v>10000</v>
      </c>
      <c r="N2568" s="16">
        <v>10000</v>
      </c>
      <c r="O2568" s="16">
        <v>30</v>
      </c>
      <c r="P2568" s="16" t="b">
        <v>1</v>
      </c>
      <c r="Q2568" s="16">
        <v>0</v>
      </c>
      <c r="R2568" s="16" t="b">
        <v>0</v>
      </c>
      <c r="S2568" s="16">
        <v>101.000000000008</v>
      </c>
      <c r="T2568" s="16" t="s">
        <v>59</v>
      </c>
      <c r="U2568" s="18">
        <v>2663</v>
      </c>
      <c r="V2568" s="10">
        <v>6167</v>
      </c>
      <c r="W2568" s="18">
        <v>1.07</v>
      </c>
    </row>
    <row r="2569" spans="1:23" x14ac:dyDescent="0.3">
      <c r="A2569" s="19">
        <v>2567</v>
      </c>
      <c r="C2569" s="17" t="s">
        <v>158</v>
      </c>
      <c r="E2569" s="16">
        <f t="shared" si="408"/>
        <v>37057767334.886848</v>
      </c>
      <c r="F2569" s="16">
        <v>5</v>
      </c>
      <c r="G2569" s="22">
        <f t="shared" si="409"/>
        <v>5.6626710713928798E+30</v>
      </c>
      <c r="H2569" s="18">
        <f t="shared" si="406"/>
        <v>39811796.882534258</v>
      </c>
      <c r="I2569" s="18">
        <f t="shared" si="407"/>
        <v>1.0893267375871271E+21</v>
      </c>
      <c r="J2569" s="16">
        <v>1</v>
      </c>
      <c r="K2569" s="16">
        <v>11</v>
      </c>
      <c r="L2569" s="16">
        <v>5</v>
      </c>
      <c r="M2569" s="16">
        <v>10000</v>
      </c>
      <c r="N2569" s="16">
        <v>10000</v>
      </c>
      <c r="O2569" s="16">
        <v>30</v>
      </c>
      <c r="P2569" s="16" t="b">
        <v>1</v>
      </c>
      <c r="Q2569" s="16">
        <v>0</v>
      </c>
      <c r="R2569" s="16" t="b">
        <v>0</v>
      </c>
      <c r="S2569" s="16">
        <v>101.000000000008</v>
      </c>
      <c r="T2569" s="16" t="s">
        <v>59</v>
      </c>
      <c r="U2569" s="18">
        <v>2664</v>
      </c>
      <c r="V2569" s="10">
        <v>6174</v>
      </c>
      <c r="W2569" s="18">
        <v>1.07</v>
      </c>
    </row>
    <row r="2570" spans="1:23" x14ac:dyDescent="0.3">
      <c r="A2570" s="19">
        <v>2568</v>
      </c>
      <c r="C2570" s="17" t="s">
        <v>158</v>
      </c>
      <c r="E2570" s="16">
        <f t="shared" si="408"/>
        <v>37102536468.429237</v>
      </c>
      <c r="F2570" s="16">
        <v>5</v>
      </c>
      <c r="G2570" s="22">
        <f t="shared" si="409"/>
        <v>5.6825998425096427E+30</v>
      </c>
      <c r="H2570" s="18">
        <f t="shared" si="406"/>
        <v>39844879.543076977</v>
      </c>
      <c r="I2570" s="18">
        <f t="shared" si="407"/>
        <v>1.0919102384421407E+21</v>
      </c>
      <c r="J2570" s="16">
        <v>1</v>
      </c>
      <c r="K2570" s="16">
        <v>11</v>
      </c>
      <c r="L2570" s="16">
        <v>5</v>
      </c>
      <c r="M2570" s="16">
        <v>10000</v>
      </c>
      <c r="N2570" s="16">
        <v>10000</v>
      </c>
      <c r="O2570" s="16">
        <v>30</v>
      </c>
      <c r="P2570" s="16" t="b">
        <v>1</v>
      </c>
      <c r="Q2570" s="16">
        <v>0</v>
      </c>
      <c r="R2570" s="16" t="b">
        <v>0</v>
      </c>
      <c r="S2570" s="16">
        <v>101.000000000008</v>
      </c>
      <c r="T2570" s="16" t="s">
        <v>59</v>
      </c>
      <c r="U2570" s="18">
        <v>2665</v>
      </c>
      <c r="V2570" s="10">
        <v>6181</v>
      </c>
      <c r="W2570" s="18">
        <v>1.07</v>
      </c>
    </row>
    <row r="2571" spans="1:23" x14ac:dyDescent="0.3">
      <c r="A2571" s="19">
        <v>2569</v>
      </c>
      <c r="C2571" s="17" t="s">
        <v>158</v>
      </c>
      <c r="E2571" s="16">
        <f t="shared" si="408"/>
        <v>37147342225.472618</v>
      </c>
      <c r="F2571" s="16">
        <v>5</v>
      </c>
      <c r="G2571" s="22">
        <f t="shared" si="409"/>
        <v>5.702590949517802E+30</v>
      </c>
      <c r="H2571" s="18">
        <f t="shared" si="406"/>
        <v>39877976.848705389</v>
      </c>
      <c r="I2571" s="18">
        <f t="shared" si="407"/>
        <v>1.0944988570348597E+21</v>
      </c>
      <c r="J2571" s="16">
        <v>1</v>
      </c>
      <c r="K2571" s="16">
        <v>11</v>
      </c>
      <c r="L2571" s="16">
        <v>5</v>
      </c>
      <c r="M2571" s="16">
        <v>10000</v>
      </c>
      <c r="N2571" s="16">
        <v>10000</v>
      </c>
      <c r="O2571" s="16">
        <v>30</v>
      </c>
      <c r="P2571" s="16" t="b">
        <v>1</v>
      </c>
      <c r="Q2571" s="16">
        <v>0</v>
      </c>
      <c r="R2571" s="16" t="b">
        <v>0</v>
      </c>
      <c r="S2571" s="16">
        <v>101.000000000008</v>
      </c>
      <c r="T2571" s="16" t="s">
        <v>59</v>
      </c>
      <c r="U2571" s="18">
        <v>2666</v>
      </c>
      <c r="V2571" s="10">
        <v>6188</v>
      </c>
      <c r="W2571" s="18">
        <v>1.07</v>
      </c>
    </row>
    <row r="2572" spans="1:23" x14ac:dyDescent="0.3">
      <c r="A2572" s="19">
        <v>2570</v>
      </c>
      <c r="C2572" s="17" t="s">
        <v>158</v>
      </c>
      <c r="E2572" s="16">
        <f t="shared" si="408"/>
        <v>37192184621.703873</v>
      </c>
      <c r="F2572" s="16">
        <v>5</v>
      </c>
      <c r="G2572" s="22">
        <f t="shared" si="409"/>
        <v>5.7226445630213417E+30</v>
      </c>
      <c r="H2572" s="18">
        <f t="shared" si="406"/>
        <v>39911088.800218202</v>
      </c>
      <c r="I2572" s="18">
        <f t="shared" si="407"/>
        <v>1.0970926015051341E+21</v>
      </c>
      <c r="J2572" s="16">
        <v>1</v>
      </c>
      <c r="K2572" s="16">
        <v>11</v>
      </c>
      <c r="L2572" s="16">
        <v>5</v>
      </c>
      <c r="M2572" s="16">
        <v>10000</v>
      </c>
      <c r="N2572" s="16">
        <v>10000</v>
      </c>
      <c r="O2572" s="16">
        <v>30</v>
      </c>
      <c r="P2572" s="16" t="b">
        <v>1</v>
      </c>
      <c r="Q2572" s="16">
        <v>0</v>
      </c>
      <c r="R2572" s="16" t="b">
        <v>0</v>
      </c>
      <c r="S2572" s="16">
        <v>101.000000000008</v>
      </c>
      <c r="T2572" s="16" t="s">
        <v>59</v>
      </c>
      <c r="U2572" s="18">
        <v>2667</v>
      </c>
      <c r="V2572" s="10">
        <v>6195</v>
      </c>
      <c r="W2572" s="18">
        <v>1.07</v>
      </c>
    </row>
    <row r="2573" spans="1:23" x14ac:dyDescent="0.3">
      <c r="A2573" s="19">
        <v>2571</v>
      </c>
      <c r="C2573" s="17" t="s">
        <v>158</v>
      </c>
      <c r="E2573" s="16">
        <f t="shared" si="408"/>
        <v>37237063672.80986</v>
      </c>
      <c r="F2573" s="16">
        <v>5</v>
      </c>
      <c r="G2573" s="22">
        <f t="shared" si="409"/>
        <v>5.7427608540245282E+30</v>
      </c>
      <c r="H2573" s="18">
        <f t="shared" si="406"/>
        <v>39944215.398412988</v>
      </c>
      <c r="I2573" s="18">
        <f t="shared" si="407"/>
        <v>1.0996914800026006E+21</v>
      </c>
      <c r="J2573" s="16">
        <v>1</v>
      </c>
      <c r="K2573" s="16">
        <v>11</v>
      </c>
      <c r="L2573" s="16">
        <v>5</v>
      </c>
      <c r="M2573" s="16">
        <v>10000</v>
      </c>
      <c r="N2573" s="16">
        <v>10000</v>
      </c>
      <c r="O2573" s="16">
        <v>30</v>
      </c>
      <c r="P2573" s="16" t="b">
        <v>1</v>
      </c>
      <c r="Q2573" s="16">
        <v>0</v>
      </c>
      <c r="R2573" s="16" t="b">
        <v>0</v>
      </c>
      <c r="S2573" s="16">
        <v>101.000000000008</v>
      </c>
      <c r="T2573" s="16" t="s">
        <v>59</v>
      </c>
      <c r="U2573" s="18">
        <v>2668</v>
      </c>
      <c r="V2573" s="10">
        <v>6202</v>
      </c>
      <c r="W2573" s="18">
        <v>1.07</v>
      </c>
    </row>
    <row r="2574" spans="1:23" x14ac:dyDescent="0.3">
      <c r="A2574" s="19">
        <v>2572</v>
      </c>
      <c r="C2574" s="17" t="s">
        <v>158</v>
      </c>
      <c r="E2574" s="16">
        <f t="shared" si="408"/>
        <v>37281979394.478333</v>
      </c>
      <c r="F2574" s="16">
        <v>5</v>
      </c>
      <c r="G2574" s="22">
        <f t="shared" si="409"/>
        <v>5.7629399939326845E+30</v>
      </c>
      <c r="H2574" s="18">
        <f t="shared" si="406"/>
        <v>39977356.644087754</v>
      </c>
      <c r="I2574" s="18">
        <f t="shared" si="407"/>
        <v>1.1022955006866567E+21</v>
      </c>
      <c r="J2574" s="16">
        <v>1</v>
      </c>
      <c r="K2574" s="16">
        <v>11</v>
      </c>
      <c r="L2574" s="16">
        <v>5</v>
      </c>
      <c r="M2574" s="16">
        <v>10000</v>
      </c>
      <c r="N2574" s="16">
        <v>10000</v>
      </c>
      <c r="O2574" s="16">
        <v>30</v>
      </c>
      <c r="P2574" s="16" t="b">
        <v>1</v>
      </c>
      <c r="Q2574" s="16">
        <v>0</v>
      </c>
      <c r="R2574" s="16" t="b">
        <v>0</v>
      </c>
      <c r="S2574" s="16">
        <v>101.000000000008</v>
      </c>
      <c r="T2574" s="16" t="s">
        <v>59</v>
      </c>
      <c r="U2574" s="18">
        <v>2669</v>
      </c>
      <c r="V2574" s="10">
        <v>6209</v>
      </c>
      <c r="W2574" s="18">
        <v>1.07</v>
      </c>
    </row>
    <row r="2575" spans="1:23" x14ac:dyDescent="0.3">
      <c r="A2575" s="19">
        <v>2573</v>
      </c>
      <c r="C2575" s="17" t="s">
        <v>158</v>
      </c>
      <c r="E2575" s="16">
        <f t="shared" si="408"/>
        <v>37326931802.397873</v>
      </c>
      <c r="F2575" s="16">
        <v>5</v>
      </c>
      <c r="G2575" s="22">
        <f t="shared" si="409"/>
        <v>5.7831821545528841E+30</v>
      </c>
      <c r="H2575" s="18">
        <f t="shared" si="406"/>
        <v>40010512.538039923</v>
      </c>
      <c r="I2575" s="18">
        <f t="shared" si="407"/>
        <v>1.1049046717264911E+21</v>
      </c>
      <c r="J2575" s="16">
        <v>1</v>
      </c>
      <c r="K2575" s="16">
        <v>11</v>
      </c>
      <c r="L2575" s="16">
        <v>5</v>
      </c>
      <c r="M2575" s="16">
        <v>10000</v>
      </c>
      <c r="N2575" s="16">
        <v>10000</v>
      </c>
      <c r="O2575" s="16">
        <v>30</v>
      </c>
      <c r="P2575" s="16" t="b">
        <v>1</v>
      </c>
      <c r="Q2575" s="16">
        <v>0</v>
      </c>
      <c r="R2575" s="16" t="b">
        <v>0</v>
      </c>
      <c r="S2575" s="16">
        <v>101.000000000008</v>
      </c>
      <c r="T2575" s="16" t="s">
        <v>59</v>
      </c>
      <c r="U2575" s="18">
        <v>2670</v>
      </c>
      <c r="V2575" s="10">
        <v>6216</v>
      </c>
      <c r="W2575" s="18">
        <v>1.07</v>
      </c>
    </row>
    <row r="2576" spans="1:23" x14ac:dyDescent="0.3">
      <c r="A2576" s="19">
        <v>2574</v>
      </c>
      <c r="C2576" s="17" t="s">
        <v>158</v>
      </c>
      <c r="E2576" s="16">
        <f t="shared" si="408"/>
        <v>37371920912.257111</v>
      </c>
      <c r="F2576" s="16">
        <v>5</v>
      </c>
      <c r="G2576" s="22">
        <f t="shared" si="409"/>
        <v>5.8034875080949641E+30</v>
      </c>
      <c r="H2576" s="18">
        <f t="shared" si="406"/>
        <v>40043683.081066571</v>
      </c>
      <c r="I2576" s="18">
        <f t="shared" si="407"/>
        <v>1.1075190013010828E+21</v>
      </c>
      <c r="J2576" s="16">
        <v>1</v>
      </c>
      <c r="K2576" s="16">
        <v>11</v>
      </c>
      <c r="L2576" s="16">
        <v>5</v>
      </c>
      <c r="M2576" s="16">
        <v>10000</v>
      </c>
      <c r="N2576" s="16">
        <v>10000</v>
      </c>
      <c r="O2576" s="16">
        <v>30</v>
      </c>
      <c r="P2576" s="16" t="b">
        <v>1</v>
      </c>
      <c r="Q2576" s="16">
        <v>0</v>
      </c>
      <c r="R2576" s="16" t="b">
        <v>0</v>
      </c>
      <c r="S2576" s="16">
        <v>101.000000000008</v>
      </c>
      <c r="T2576" s="16" t="s">
        <v>59</v>
      </c>
      <c r="U2576" s="18">
        <v>2671</v>
      </c>
      <c r="V2576" s="10">
        <v>6223</v>
      </c>
      <c r="W2576" s="18">
        <v>1.07</v>
      </c>
    </row>
    <row r="2577" spans="1:23" x14ac:dyDescent="0.3">
      <c r="A2577" s="19">
        <v>2575</v>
      </c>
      <c r="C2577" s="17" t="s">
        <v>158</v>
      </c>
      <c r="E2577" s="16">
        <f t="shared" si="408"/>
        <v>37416946739.745865</v>
      </c>
      <c r="F2577" s="16">
        <v>5</v>
      </c>
      <c r="G2577" s="22">
        <f t="shared" si="409"/>
        <v>5.8238562271718959E+30</v>
      </c>
      <c r="H2577" s="18">
        <f t="shared" si="406"/>
        <v>40076868.273964874</v>
      </c>
      <c r="I2577" s="18">
        <f t="shared" si="407"/>
        <v>1.1101384975992307E+21</v>
      </c>
      <c r="J2577" s="16">
        <v>1</v>
      </c>
      <c r="K2577" s="16">
        <v>11</v>
      </c>
      <c r="L2577" s="16">
        <v>5</v>
      </c>
      <c r="M2577" s="16">
        <v>10000</v>
      </c>
      <c r="N2577" s="16">
        <v>10000</v>
      </c>
      <c r="O2577" s="16">
        <v>30</v>
      </c>
      <c r="P2577" s="16" t="b">
        <v>1</v>
      </c>
      <c r="Q2577" s="16">
        <v>0</v>
      </c>
      <c r="R2577" s="16" t="b">
        <v>0</v>
      </c>
      <c r="S2577" s="16">
        <v>101.000000000008</v>
      </c>
      <c r="T2577" s="16" t="s">
        <v>59</v>
      </c>
      <c r="U2577" s="18">
        <v>2672</v>
      </c>
      <c r="V2577" s="10">
        <v>6230</v>
      </c>
      <c r="W2577" s="18">
        <v>1.07</v>
      </c>
    </row>
    <row r="2578" spans="1:23" x14ac:dyDescent="0.3">
      <c r="A2578" s="19">
        <v>2576</v>
      </c>
      <c r="C2578" s="17" t="s">
        <v>158</v>
      </c>
      <c r="E2578" s="16">
        <f t="shared" si="408"/>
        <v>37462009300.554062</v>
      </c>
      <c r="F2578" s="16">
        <v>5</v>
      </c>
      <c r="G2578" s="22">
        <f t="shared" si="409"/>
        <v>5.8442884848010512E+30</v>
      </c>
      <c r="H2578" s="18">
        <f t="shared" si="406"/>
        <v>40110068.117531076</v>
      </c>
      <c r="I2578" s="18">
        <f t="shared" si="407"/>
        <v>1.1127631688195283E+21</v>
      </c>
      <c r="J2578" s="16">
        <v>1</v>
      </c>
      <c r="K2578" s="16">
        <v>11</v>
      </c>
      <c r="L2578" s="16">
        <v>5</v>
      </c>
      <c r="M2578" s="16">
        <v>10000</v>
      </c>
      <c r="N2578" s="16">
        <v>10000</v>
      </c>
      <c r="O2578" s="16">
        <v>30</v>
      </c>
      <c r="P2578" s="16" t="b">
        <v>1</v>
      </c>
      <c r="Q2578" s="16">
        <v>0</v>
      </c>
      <c r="R2578" s="16" t="b">
        <v>0</v>
      </c>
      <c r="S2578" s="16">
        <v>101.000000000008</v>
      </c>
      <c r="T2578" s="16" t="s">
        <v>59</v>
      </c>
      <c r="U2578" s="18">
        <v>2673</v>
      </c>
      <c r="V2578" s="10">
        <v>6237</v>
      </c>
      <c r="W2578" s="18">
        <v>1.07</v>
      </c>
    </row>
    <row r="2579" spans="1:23" x14ac:dyDescent="0.3">
      <c r="A2579" s="19">
        <v>2577</v>
      </c>
      <c r="C2579" s="17" t="s">
        <v>158</v>
      </c>
      <c r="E2579" s="16">
        <f t="shared" si="408"/>
        <v>37507108610.372803</v>
      </c>
      <c r="F2579" s="16">
        <v>5</v>
      </c>
      <c r="G2579" s="22">
        <f t="shared" si="409"/>
        <v>5.8647844544047365E+30</v>
      </c>
      <c r="H2579" s="18">
        <f t="shared" si="406"/>
        <v>40143282.612562172</v>
      </c>
      <c r="I2579" s="18">
        <f t="shared" si="407"/>
        <v>1.1153930231703948E+21</v>
      </c>
      <c r="J2579" s="16">
        <v>1</v>
      </c>
      <c r="K2579" s="16">
        <v>11</v>
      </c>
      <c r="L2579" s="16">
        <v>5</v>
      </c>
      <c r="M2579" s="16">
        <v>10000</v>
      </c>
      <c r="N2579" s="16">
        <v>10000</v>
      </c>
      <c r="O2579" s="16">
        <v>30</v>
      </c>
      <c r="P2579" s="16" t="b">
        <v>1</v>
      </c>
      <c r="Q2579" s="16">
        <v>0</v>
      </c>
      <c r="R2579" s="16" t="b">
        <v>0</v>
      </c>
      <c r="S2579" s="16">
        <v>101.000000000008</v>
      </c>
      <c r="T2579" s="16" t="s">
        <v>59</v>
      </c>
      <c r="U2579" s="18">
        <v>2674</v>
      </c>
      <c r="V2579" s="10">
        <v>6244</v>
      </c>
      <c r="W2579" s="18">
        <v>1.07</v>
      </c>
    </row>
    <row r="2580" spans="1:23" x14ac:dyDescent="0.3">
      <c r="A2580" s="19">
        <v>2578</v>
      </c>
      <c r="C2580" s="17" t="s">
        <v>158</v>
      </c>
      <c r="E2580" s="16">
        <f t="shared" si="408"/>
        <v>37552244684.893097</v>
      </c>
      <c r="F2580" s="16">
        <v>5</v>
      </c>
      <c r="G2580" s="22">
        <f t="shared" si="409"/>
        <v>5.8853443098108038E+30</v>
      </c>
      <c r="H2580" s="18">
        <f t="shared" si="406"/>
        <v>40176511.759853773</v>
      </c>
      <c r="I2580" s="18">
        <f t="shared" si="407"/>
        <v>1.1180280688700728E+21</v>
      </c>
      <c r="J2580" s="16">
        <v>1</v>
      </c>
      <c r="K2580" s="16">
        <v>11</v>
      </c>
      <c r="L2580" s="16">
        <v>5</v>
      </c>
      <c r="M2580" s="16">
        <v>10000</v>
      </c>
      <c r="N2580" s="16">
        <v>10000</v>
      </c>
      <c r="O2580" s="16">
        <v>30</v>
      </c>
      <c r="P2580" s="16" t="b">
        <v>1</v>
      </c>
      <c r="Q2580" s="16">
        <v>0</v>
      </c>
      <c r="R2580" s="16" t="b">
        <v>0</v>
      </c>
      <c r="S2580" s="16">
        <v>101.000000000008</v>
      </c>
      <c r="T2580" s="16" t="s">
        <v>59</v>
      </c>
      <c r="U2580" s="18">
        <v>2675</v>
      </c>
      <c r="V2580" s="10">
        <v>6251</v>
      </c>
      <c r="W2580" s="18">
        <v>1.07</v>
      </c>
    </row>
    <row r="2581" spans="1:23" x14ac:dyDescent="0.3">
      <c r="A2581" s="19">
        <v>2579</v>
      </c>
      <c r="C2581" s="17" t="s">
        <v>158</v>
      </c>
      <c r="E2581" s="16">
        <f t="shared" si="408"/>
        <v>37597417539.807312</v>
      </c>
      <c r="F2581" s="16">
        <v>5</v>
      </c>
      <c r="G2581" s="22">
        <f t="shared" si="409"/>
        <v>5.9059682252540124E+30</v>
      </c>
      <c r="H2581" s="18">
        <f t="shared" si="406"/>
        <v>40209755.56020207</v>
      </c>
      <c r="I2581" s="18">
        <f t="shared" si="407"/>
        <v>1.1206683141466432E+21</v>
      </c>
      <c r="J2581" s="16">
        <v>1</v>
      </c>
      <c r="K2581" s="16">
        <v>11</v>
      </c>
      <c r="L2581" s="16">
        <v>5</v>
      </c>
      <c r="M2581" s="16">
        <v>10000</v>
      </c>
      <c r="N2581" s="16">
        <v>10000</v>
      </c>
      <c r="O2581" s="16">
        <v>30</v>
      </c>
      <c r="P2581" s="16" t="b">
        <v>1</v>
      </c>
      <c r="Q2581" s="16">
        <v>0</v>
      </c>
      <c r="R2581" s="16" t="b">
        <v>0</v>
      </c>
      <c r="S2581" s="16">
        <v>101.000000000008</v>
      </c>
      <c r="T2581" s="16" t="s">
        <v>59</v>
      </c>
      <c r="U2581" s="18">
        <v>2676</v>
      </c>
      <c r="V2581" s="10">
        <v>6258</v>
      </c>
      <c r="W2581" s="18">
        <v>1.07</v>
      </c>
    </row>
    <row r="2582" spans="1:23" x14ac:dyDescent="0.3">
      <c r="A2582" s="19">
        <v>2580</v>
      </c>
      <c r="C2582" s="17" t="s">
        <v>158</v>
      </c>
      <c r="E2582" s="16">
        <f t="shared" si="408"/>
        <v>37642627190.807861</v>
      </c>
      <c r="F2582" s="16">
        <v>5</v>
      </c>
      <c r="G2582" s="22">
        <f t="shared" si="409"/>
        <v>5.9266563753760609E+30</v>
      </c>
      <c r="H2582" s="18">
        <f t="shared" si="406"/>
        <v>40243014.014402665</v>
      </c>
      <c r="I2582" s="18">
        <f t="shared" si="407"/>
        <v>1.1233137672380315E+21</v>
      </c>
      <c r="J2582" s="16">
        <v>1</v>
      </c>
      <c r="K2582" s="16">
        <v>11</v>
      </c>
      <c r="L2582" s="16">
        <v>5</v>
      </c>
      <c r="M2582" s="16">
        <v>10000</v>
      </c>
      <c r="N2582" s="16">
        <v>10000</v>
      </c>
      <c r="O2582" s="16">
        <v>30</v>
      </c>
      <c r="P2582" s="16" t="b">
        <v>1</v>
      </c>
      <c r="Q2582" s="16">
        <v>0</v>
      </c>
      <c r="R2582" s="16" t="b">
        <v>0</v>
      </c>
      <c r="S2582" s="16">
        <v>101.000000000008</v>
      </c>
      <c r="T2582" s="16" t="s">
        <v>59</v>
      </c>
      <c r="U2582" s="18">
        <v>2677</v>
      </c>
      <c r="V2582" s="10">
        <v>6265</v>
      </c>
      <c r="W2582" s="18">
        <v>1.07</v>
      </c>
    </row>
    <row r="2583" spans="1:23" x14ac:dyDescent="0.3">
      <c r="A2583" s="19">
        <v>2581</v>
      </c>
      <c r="C2583" s="17" t="s">
        <v>158</v>
      </c>
      <c r="E2583" s="16">
        <f t="shared" si="408"/>
        <v>37687873653.588051</v>
      </c>
      <c r="F2583" s="16">
        <v>5</v>
      </c>
      <c r="G2583" s="22">
        <f t="shared" si="409"/>
        <v>5.9474089352271212E+30</v>
      </c>
      <c r="H2583" s="18">
        <f t="shared" si="406"/>
        <v>40276287.123250872</v>
      </c>
      <c r="I2583" s="18">
        <f t="shared" si="407"/>
        <v>1.125964436391999E+21</v>
      </c>
      <c r="J2583" s="16">
        <v>1</v>
      </c>
      <c r="K2583" s="16">
        <v>11</v>
      </c>
      <c r="L2583" s="16">
        <v>5</v>
      </c>
      <c r="M2583" s="16">
        <v>10000</v>
      </c>
      <c r="N2583" s="16">
        <v>10000</v>
      </c>
      <c r="O2583" s="16">
        <v>30</v>
      </c>
      <c r="P2583" s="16" t="b">
        <v>1</v>
      </c>
      <c r="Q2583" s="16">
        <v>0</v>
      </c>
      <c r="R2583" s="16" t="b">
        <v>0</v>
      </c>
      <c r="S2583" s="16">
        <v>101.000000000008</v>
      </c>
      <c r="T2583" s="16" t="s">
        <v>59</v>
      </c>
      <c r="U2583" s="18">
        <v>2678</v>
      </c>
      <c r="V2583" s="10">
        <v>6272</v>
      </c>
      <c r="W2583" s="18">
        <v>1.07</v>
      </c>
    </row>
    <row r="2584" spans="1:23" x14ac:dyDescent="0.3">
      <c r="A2584" s="19">
        <v>2582</v>
      </c>
      <c r="C2584" s="17" t="s">
        <v>158</v>
      </c>
      <c r="E2584" s="16">
        <f t="shared" si="408"/>
        <v>37733156943.841423</v>
      </c>
      <c r="F2584" s="16">
        <v>5</v>
      </c>
      <c r="G2584" s="22">
        <f t="shared" si="409"/>
        <v>5.968226080265952E+30</v>
      </c>
      <c r="H2584" s="18">
        <f t="shared" si="406"/>
        <v>40309574.887541525</v>
      </c>
      <c r="I2584" s="18">
        <f t="shared" si="407"/>
        <v>1.12862032986618E+21</v>
      </c>
      <c r="J2584" s="16">
        <v>1</v>
      </c>
      <c r="K2584" s="16">
        <v>11</v>
      </c>
      <c r="L2584" s="16">
        <v>5</v>
      </c>
      <c r="M2584" s="16">
        <v>10000</v>
      </c>
      <c r="N2584" s="16">
        <v>10000</v>
      </c>
      <c r="O2584" s="16">
        <v>30</v>
      </c>
      <c r="P2584" s="16" t="b">
        <v>1</v>
      </c>
      <c r="Q2584" s="16">
        <v>0</v>
      </c>
      <c r="R2584" s="16" t="b">
        <v>0</v>
      </c>
      <c r="S2584" s="16">
        <v>101.000000000008</v>
      </c>
      <c r="T2584" s="16" t="s">
        <v>59</v>
      </c>
      <c r="U2584" s="18">
        <v>2679</v>
      </c>
      <c r="V2584" s="10">
        <v>6279</v>
      </c>
      <c r="W2584" s="18">
        <v>1.07</v>
      </c>
    </row>
    <row r="2585" spans="1:23" x14ac:dyDescent="0.3">
      <c r="A2585" s="19">
        <v>2583</v>
      </c>
      <c r="C2585" s="17" t="s">
        <v>158</v>
      </c>
      <c r="E2585" s="16">
        <f t="shared" si="408"/>
        <v>37778477077.262794</v>
      </c>
      <c r="F2585" s="16">
        <v>5</v>
      </c>
      <c r="G2585" s="22">
        <f t="shared" si="409"/>
        <v>5.9891079863613579E+30</v>
      </c>
      <c r="H2585" s="18">
        <f t="shared" si="406"/>
        <v>40342877.308069825</v>
      </c>
      <c r="I2585" s="18">
        <f t="shared" si="407"/>
        <v>1.1312814559280818E+21</v>
      </c>
      <c r="J2585" s="16">
        <v>1</v>
      </c>
      <c r="K2585" s="16">
        <v>11</v>
      </c>
      <c r="L2585" s="16">
        <v>5</v>
      </c>
      <c r="M2585" s="16">
        <v>10000</v>
      </c>
      <c r="N2585" s="16">
        <v>10000</v>
      </c>
      <c r="O2585" s="16">
        <v>30</v>
      </c>
      <c r="P2585" s="16" t="b">
        <v>1</v>
      </c>
      <c r="Q2585" s="16">
        <v>0</v>
      </c>
      <c r="R2585" s="16" t="b">
        <v>0</v>
      </c>
      <c r="S2585" s="16">
        <v>101.000000000008</v>
      </c>
      <c r="T2585" s="16" t="s">
        <v>59</v>
      </c>
      <c r="U2585" s="18">
        <v>2680</v>
      </c>
      <c r="V2585" s="10">
        <v>6286</v>
      </c>
      <c r="W2585" s="18">
        <v>1.07</v>
      </c>
    </row>
    <row r="2586" spans="1:23" x14ac:dyDescent="0.3">
      <c r="A2586" s="19">
        <v>2584</v>
      </c>
      <c r="C2586" s="17" t="s">
        <v>158</v>
      </c>
      <c r="E2586" s="16">
        <f t="shared" si="408"/>
        <v>37823834069.54702</v>
      </c>
      <c r="F2586" s="16">
        <v>5</v>
      </c>
      <c r="G2586" s="22">
        <f t="shared" si="409"/>
        <v>6.010054829792552E+30</v>
      </c>
      <c r="H2586" s="18">
        <f t="shared" si="406"/>
        <v>40376194.385630041</v>
      </c>
      <c r="I2586" s="18">
        <f t="shared" si="407"/>
        <v>1.1339478228550576E+21</v>
      </c>
      <c r="J2586" s="16">
        <v>1</v>
      </c>
      <c r="K2586" s="16">
        <v>11</v>
      </c>
      <c r="L2586" s="16">
        <v>5</v>
      </c>
      <c r="M2586" s="16">
        <v>10000</v>
      </c>
      <c r="N2586" s="16">
        <v>10000</v>
      </c>
      <c r="O2586" s="16">
        <v>30</v>
      </c>
      <c r="P2586" s="16" t="b">
        <v>1</v>
      </c>
      <c r="Q2586" s="16">
        <v>0</v>
      </c>
      <c r="R2586" s="16" t="b">
        <v>0</v>
      </c>
      <c r="S2586" s="16">
        <v>101.000000000008</v>
      </c>
      <c r="T2586" s="16" t="s">
        <v>59</v>
      </c>
      <c r="U2586" s="18">
        <v>2681</v>
      </c>
      <c r="V2586" s="10">
        <v>6293</v>
      </c>
      <c r="W2586" s="18">
        <v>1.07</v>
      </c>
    </row>
    <row r="2587" spans="1:23" x14ac:dyDescent="0.3">
      <c r="A2587" s="19">
        <v>2585</v>
      </c>
      <c r="C2587" s="17" t="s">
        <v>158</v>
      </c>
      <c r="E2587" s="16">
        <f t="shared" si="408"/>
        <v>37869227936.389656</v>
      </c>
      <c r="F2587" s="16">
        <v>5</v>
      </c>
      <c r="G2587" s="22">
        <f t="shared" si="409"/>
        <v>6.03106678725003E+30</v>
      </c>
      <c r="H2587" s="18">
        <f t="shared" si="406"/>
        <v>40409526.121016636</v>
      </c>
      <c r="I2587" s="18">
        <f t="shared" si="407"/>
        <v>1.1366194389343708E+21</v>
      </c>
      <c r="J2587" s="16">
        <v>1</v>
      </c>
      <c r="K2587" s="16">
        <v>11</v>
      </c>
      <c r="L2587" s="16">
        <v>5</v>
      </c>
      <c r="M2587" s="16">
        <v>10000</v>
      </c>
      <c r="N2587" s="16">
        <v>10000</v>
      </c>
      <c r="O2587" s="16">
        <v>30</v>
      </c>
      <c r="P2587" s="16" t="b">
        <v>1</v>
      </c>
      <c r="Q2587" s="16">
        <v>0</v>
      </c>
      <c r="R2587" s="16" t="b">
        <v>0</v>
      </c>
      <c r="S2587" s="16">
        <v>101.000000000008</v>
      </c>
      <c r="T2587" s="16" t="s">
        <v>59</v>
      </c>
      <c r="U2587" s="18">
        <v>2682</v>
      </c>
      <c r="V2587" s="10">
        <v>6300</v>
      </c>
      <c r="W2587" s="18">
        <v>1.07</v>
      </c>
    </row>
    <row r="2588" spans="1:23" x14ac:dyDescent="0.3">
      <c r="A2588" s="19">
        <v>2586</v>
      </c>
      <c r="C2588" s="17" t="s">
        <v>158</v>
      </c>
      <c r="E2588" s="16">
        <f t="shared" si="408"/>
        <v>37914658693.487038</v>
      </c>
      <c r="F2588" s="16">
        <v>5</v>
      </c>
      <c r="G2588" s="22">
        <f t="shared" si="409"/>
        <v>6.0521440358363585E+30</v>
      </c>
      <c r="H2588" s="18">
        <f t="shared" si="406"/>
        <v>40442872.515023537</v>
      </c>
      <c r="I2588" s="18">
        <f t="shared" si="407"/>
        <v>1.1392963124631684E+21</v>
      </c>
      <c r="J2588" s="16">
        <v>1</v>
      </c>
      <c r="K2588" s="16">
        <v>11</v>
      </c>
      <c r="L2588" s="16">
        <v>5</v>
      </c>
      <c r="M2588" s="16">
        <v>10000</v>
      </c>
      <c r="N2588" s="16">
        <v>10000</v>
      </c>
      <c r="O2588" s="16">
        <v>30</v>
      </c>
      <c r="P2588" s="16" t="b">
        <v>1</v>
      </c>
      <c r="Q2588" s="16">
        <v>0</v>
      </c>
      <c r="R2588" s="16" t="b">
        <v>0</v>
      </c>
      <c r="S2588" s="16">
        <v>101.000000000008</v>
      </c>
      <c r="T2588" s="16" t="s">
        <v>59</v>
      </c>
      <c r="U2588" s="18">
        <v>2683</v>
      </c>
      <c r="V2588" s="10">
        <v>6307</v>
      </c>
      <c r="W2588" s="18">
        <v>1.07</v>
      </c>
    </row>
    <row r="2589" spans="1:23" x14ac:dyDescent="0.3">
      <c r="A2589" s="19">
        <v>2587</v>
      </c>
      <c r="C2589" s="17" t="s">
        <v>158</v>
      </c>
      <c r="E2589" s="16">
        <f t="shared" si="408"/>
        <v>37960126356.536156</v>
      </c>
      <c r="F2589" s="16">
        <v>5</v>
      </c>
      <c r="G2589" s="22">
        <f t="shared" si="409"/>
        <v>6.0732867530671331E+30</v>
      </c>
      <c r="H2589" s="18">
        <f t="shared" si="406"/>
        <v>40476233.568444528</v>
      </c>
      <c r="I2589" s="18">
        <f t="shared" si="407"/>
        <v>1.1419784517484876E+21</v>
      </c>
      <c r="J2589" s="16">
        <v>1</v>
      </c>
      <c r="K2589" s="16">
        <v>11</v>
      </c>
      <c r="L2589" s="16">
        <v>5</v>
      </c>
      <c r="M2589" s="16">
        <v>10000</v>
      </c>
      <c r="N2589" s="16">
        <v>10000</v>
      </c>
      <c r="O2589" s="16">
        <v>30</v>
      </c>
      <c r="P2589" s="16" t="b">
        <v>1</v>
      </c>
      <c r="Q2589" s="16">
        <v>0</v>
      </c>
      <c r="R2589" s="16" t="b">
        <v>0</v>
      </c>
      <c r="S2589" s="16">
        <v>101.000000000008</v>
      </c>
      <c r="T2589" s="16" t="s">
        <v>59</v>
      </c>
      <c r="U2589" s="18">
        <v>2684</v>
      </c>
      <c r="V2589" s="10">
        <v>6314</v>
      </c>
      <c r="W2589" s="18">
        <v>1.07</v>
      </c>
    </row>
    <row r="2590" spans="1:23" x14ac:dyDescent="0.3">
      <c r="A2590" s="19">
        <v>2588</v>
      </c>
      <c r="C2590" s="17" t="s">
        <v>158</v>
      </c>
      <c r="E2590" s="16">
        <f t="shared" si="408"/>
        <v>38005630941.2342</v>
      </c>
      <c r="F2590" s="16">
        <v>5</v>
      </c>
      <c r="G2590" s="22">
        <f t="shared" si="409"/>
        <v>6.0944951168716014E+30</v>
      </c>
      <c r="H2590" s="18">
        <f t="shared" si="406"/>
        <v>40509609.282072969</v>
      </c>
      <c r="I2590" s="18">
        <f t="shared" si="407"/>
        <v>1.1446658651072787E+21</v>
      </c>
      <c r="J2590" s="16">
        <v>1</v>
      </c>
      <c r="K2590" s="16">
        <v>11</v>
      </c>
      <c r="L2590" s="16">
        <v>5</v>
      </c>
      <c r="M2590" s="16">
        <v>10000</v>
      </c>
      <c r="N2590" s="16">
        <v>10000</v>
      </c>
      <c r="O2590" s="16">
        <v>30</v>
      </c>
      <c r="P2590" s="16" t="b">
        <v>1</v>
      </c>
      <c r="Q2590" s="16">
        <v>0</v>
      </c>
      <c r="R2590" s="16" t="b">
        <v>0</v>
      </c>
      <c r="S2590" s="16">
        <v>101.000000000008</v>
      </c>
      <c r="T2590" s="16" t="s">
        <v>59</v>
      </c>
      <c r="U2590" s="18">
        <v>2685</v>
      </c>
      <c r="V2590" s="10">
        <v>6321</v>
      </c>
      <c r="W2590" s="18">
        <v>1.07</v>
      </c>
    </row>
    <row r="2591" spans="1:23" x14ac:dyDescent="0.3">
      <c r="A2591" s="19">
        <v>2589</v>
      </c>
      <c r="C2591" s="17" t="s">
        <v>158</v>
      </c>
      <c r="E2591" s="16">
        <f t="shared" si="408"/>
        <v>38051172463.27951</v>
      </c>
      <c r="F2591" s="16">
        <v>5</v>
      </c>
      <c r="G2591" s="22">
        <f t="shared" si="409"/>
        <v>6.115769305593626E+30</v>
      </c>
      <c r="H2591" s="18">
        <f t="shared" si="406"/>
        <v>40542999.65670234</v>
      </c>
      <c r="I2591" s="18">
        <f t="shared" si="407"/>
        <v>1.1473585608664039E+21</v>
      </c>
      <c r="J2591" s="16">
        <v>1</v>
      </c>
      <c r="K2591" s="16">
        <v>11</v>
      </c>
      <c r="L2591" s="16">
        <v>5</v>
      </c>
      <c r="M2591" s="16">
        <v>10000</v>
      </c>
      <c r="N2591" s="16">
        <v>10000</v>
      </c>
      <c r="O2591" s="16">
        <v>30</v>
      </c>
      <c r="P2591" s="16" t="b">
        <v>1</v>
      </c>
      <c r="Q2591" s="16">
        <v>0</v>
      </c>
      <c r="R2591" s="16" t="b">
        <v>0</v>
      </c>
      <c r="S2591" s="16">
        <v>101.000000000008</v>
      </c>
      <c r="T2591" s="16" t="s">
        <v>59</v>
      </c>
      <c r="U2591" s="18">
        <v>2686</v>
      </c>
      <c r="V2591" s="10">
        <v>6328</v>
      </c>
      <c r="W2591" s="18">
        <v>1.07</v>
      </c>
    </row>
    <row r="2592" spans="1:23" x14ac:dyDescent="0.3">
      <c r="A2592" s="19">
        <v>2590</v>
      </c>
      <c r="C2592" s="17" t="s">
        <v>158</v>
      </c>
      <c r="E2592" s="16">
        <f t="shared" si="408"/>
        <v>38096750938.37056</v>
      </c>
      <c r="F2592" s="16">
        <v>5</v>
      </c>
      <c r="G2592" s="22">
        <f t="shared" si="409"/>
        <v>6.1371094979923069E+30</v>
      </c>
      <c r="H2592" s="18">
        <f t="shared" si="406"/>
        <v>40576404.693125509</v>
      </c>
      <c r="I2592" s="18">
        <f t="shared" si="407"/>
        <v>1.1500565473626425E+21</v>
      </c>
      <c r="J2592" s="16">
        <v>1</v>
      </c>
      <c r="K2592" s="16">
        <v>11</v>
      </c>
      <c r="L2592" s="16">
        <v>5</v>
      </c>
      <c r="M2592" s="16">
        <v>10000</v>
      </c>
      <c r="N2592" s="16">
        <v>10000</v>
      </c>
      <c r="O2592" s="16">
        <v>30</v>
      </c>
      <c r="P2592" s="16" t="b">
        <v>1</v>
      </c>
      <c r="Q2592" s="16">
        <v>0</v>
      </c>
      <c r="R2592" s="16" t="b">
        <v>0</v>
      </c>
      <c r="S2592" s="16">
        <v>101.000000000008</v>
      </c>
      <c r="T2592" s="16" t="s">
        <v>59</v>
      </c>
      <c r="U2592" s="18">
        <v>2687</v>
      </c>
      <c r="V2592" s="10">
        <v>6335</v>
      </c>
      <c r="W2592" s="18">
        <v>1.07</v>
      </c>
    </row>
    <row r="2593" spans="1:23" x14ac:dyDescent="0.3">
      <c r="A2593" s="19">
        <v>2591</v>
      </c>
      <c r="C2593" s="17" t="s">
        <v>158</v>
      </c>
      <c r="E2593" s="16">
        <f t="shared" si="408"/>
        <v>38142366382.206795</v>
      </c>
      <c r="F2593" s="16">
        <v>5</v>
      </c>
      <c r="G2593" s="22">
        <f t="shared" si="409"/>
        <v>6.1585158732429476E+30</v>
      </c>
      <c r="H2593" s="18">
        <f t="shared" si="406"/>
        <v>40609824.392135143</v>
      </c>
      <c r="I2593" s="18">
        <f t="shared" si="407"/>
        <v>1.1527598329427155E+21</v>
      </c>
      <c r="J2593" s="16">
        <v>1</v>
      </c>
      <c r="K2593" s="16">
        <v>11</v>
      </c>
      <c r="L2593" s="16">
        <v>5</v>
      </c>
      <c r="M2593" s="16">
        <v>10000</v>
      </c>
      <c r="N2593" s="16">
        <v>10000</v>
      </c>
      <c r="O2593" s="16">
        <v>30</v>
      </c>
      <c r="P2593" s="16" t="b">
        <v>1</v>
      </c>
      <c r="Q2593" s="16">
        <v>0</v>
      </c>
      <c r="R2593" s="16" t="b">
        <v>0</v>
      </c>
      <c r="S2593" s="16">
        <v>101.000000000008</v>
      </c>
      <c r="T2593" s="16" t="s">
        <v>59</v>
      </c>
      <c r="U2593" s="18">
        <v>2688</v>
      </c>
      <c r="V2593" s="10">
        <v>6342</v>
      </c>
      <c r="W2593" s="18">
        <v>1.07</v>
      </c>
    </row>
    <row r="2594" spans="1:23" x14ac:dyDescent="0.3">
      <c r="A2594" s="19">
        <v>2592</v>
      </c>
      <c r="C2594" s="17" t="s">
        <v>158</v>
      </c>
      <c r="E2594" s="16">
        <f t="shared" si="408"/>
        <v>38188018810.488022</v>
      </c>
      <c r="F2594" s="16">
        <v>5</v>
      </c>
      <c r="G2594" s="22">
        <f t="shared" si="409"/>
        <v>6.1799886109376792E+30</v>
      </c>
      <c r="H2594" s="18">
        <f t="shared" si="406"/>
        <v>40643258.754523695</v>
      </c>
      <c r="I2594" s="18">
        <f t="shared" si="407"/>
        <v>1.1554684259632748E+21</v>
      </c>
      <c r="J2594" s="16">
        <v>1</v>
      </c>
      <c r="K2594" s="16">
        <v>11</v>
      </c>
      <c r="L2594" s="16">
        <v>5</v>
      </c>
      <c r="M2594" s="16">
        <v>10000</v>
      </c>
      <c r="N2594" s="16">
        <v>10000</v>
      </c>
      <c r="O2594" s="16">
        <v>30</v>
      </c>
      <c r="P2594" s="16" t="b">
        <v>1</v>
      </c>
      <c r="Q2594" s="16">
        <v>0</v>
      </c>
      <c r="R2594" s="16" t="b">
        <v>0</v>
      </c>
      <c r="S2594" s="16">
        <v>101.000000000008</v>
      </c>
      <c r="T2594" s="16" t="s">
        <v>59</v>
      </c>
      <c r="U2594" s="18">
        <v>2689</v>
      </c>
      <c r="V2594" s="10">
        <v>6349</v>
      </c>
      <c r="W2594" s="18">
        <v>1.07</v>
      </c>
    </row>
    <row r="2595" spans="1:23" x14ac:dyDescent="0.3">
      <c r="A2595" s="19">
        <v>2593</v>
      </c>
      <c r="C2595" s="17" t="s">
        <v>158</v>
      </c>
      <c r="E2595" s="16">
        <f t="shared" si="408"/>
        <v>38233708238.91468</v>
      </c>
      <c r="F2595" s="16">
        <v>5</v>
      </c>
      <c r="G2595" s="22">
        <f t="shared" si="409"/>
        <v>6.201527891086517E+30</v>
      </c>
      <c r="H2595" s="18">
        <f t="shared" ref="H2595:H2602" si="410">(A2595^2.14+50+50*A2595)*2</f>
        <v>40676707.781083226</v>
      </c>
      <c r="I2595" s="18">
        <f t="shared" ref="I2595:I2602" si="411">(A2595^6.082+A2595^4+1000*A2595+100)*2</f>
        <v>1.1581823347909261E+21</v>
      </c>
      <c r="J2595" s="16">
        <v>1</v>
      </c>
      <c r="K2595" s="16">
        <v>11</v>
      </c>
      <c r="L2595" s="16">
        <v>5</v>
      </c>
      <c r="M2595" s="16">
        <v>10000</v>
      </c>
      <c r="N2595" s="16">
        <v>10000</v>
      </c>
      <c r="O2595" s="16">
        <v>30</v>
      </c>
      <c r="P2595" s="16" t="b">
        <v>1</v>
      </c>
      <c r="Q2595" s="16">
        <v>0</v>
      </c>
      <c r="R2595" s="16" t="b">
        <v>0</v>
      </c>
      <c r="S2595" s="16">
        <v>101.000000000008</v>
      </c>
      <c r="T2595" s="16" t="s">
        <v>59</v>
      </c>
      <c r="U2595" s="18">
        <v>2690</v>
      </c>
      <c r="V2595" s="10">
        <v>6356</v>
      </c>
      <c r="W2595" s="18">
        <v>1.07</v>
      </c>
    </row>
    <row r="2596" spans="1:23" x14ac:dyDescent="0.3">
      <c r="A2596" s="19">
        <v>2594</v>
      </c>
      <c r="C2596" s="17" t="s">
        <v>158</v>
      </c>
      <c r="E2596" s="16">
        <f t="shared" si="408"/>
        <v>38279434683.187965</v>
      </c>
      <c r="F2596" s="16">
        <v>5</v>
      </c>
      <c r="G2596" s="22">
        <f t="shared" si="409"/>
        <v>6.2231338941180746E+30</v>
      </c>
      <c r="H2596" s="18">
        <f t="shared" si="410"/>
        <v>40710171.472605988</v>
      </c>
      <c r="I2596" s="18">
        <f t="shared" si="411"/>
        <v>1.1609015678022114E+21</v>
      </c>
      <c r="J2596" s="16">
        <v>1</v>
      </c>
      <c r="K2596" s="16">
        <v>11</v>
      </c>
      <c r="L2596" s="16">
        <v>5</v>
      </c>
      <c r="M2596" s="16">
        <v>10000</v>
      </c>
      <c r="N2596" s="16">
        <v>10000</v>
      </c>
      <c r="O2596" s="16">
        <v>30</v>
      </c>
      <c r="P2596" s="16" t="b">
        <v>1</v>
      </c>
      <c r="Q2596" s="16">
        <v>0</v>
      </c>
      <c r="R2596" s="16" t="b">
        <v>0</v>
      </c>
      <c r="S2596" s="16">
        <v>101.000000000008</v>
      </c>
      <c r="T2596" s="16" t="s">
        <v>59</v>
      </c>
      <c r="U2596" s="18">
        <v>2691</v>
      </c>
      <c r="V2596" s="10">
        <v>6363</v>
      </c>
      <c r="W2596" s="18">
        <v>1.07</v>
      </c>
    </row>
    <row r="2597" spans="1:23" x14ac:dyDescent="0.3">
      <c r="A2597" s="19">
        <v>2595</v>
      </c>
      <c r="C2597" s="17" t="s">
        <v>158</v>
      </c>
      <c r="E2597" s="16">
        <f t="shared" ref="E2597:E2603" si="412">A2597^3.0999</f>
        <v>38325198159.009354</v>
      </c>
      <c r="F2597" s="16">
        <v>5</v>
      </c>
      <c r="G2597" s="22">
        <f t="shared" si="409"/>
        <v>6.2448068008800979E+30</v>
      </c>
      <c r="H2597" s="18">
        <f t="shared" si="410"/>
        <v>40743649.82988324</v>
      </c>
      <c r="I2597" s="18">
        <f t="shared" si="411"/>
        <v>1.1636261333836475E+21</v>
      </c>
      <c r="J2597" s="16">
        <v>1</v>
      </c>
      <c r="K2597" s="16">
        <v>11</v>
      </c>
      <c r="L2597" s="16">
        <v>5</v>
      </c>
      <c r="M2597" s="16">
        <v>10000</v>
      </c>
      <c r="N2597" s="16">
        <v>10000</v>
      </c>
      <c r="O2597" s="16">
        <v>30</v>
      </c>
      <c r="P2597" s="16" t="b">
        <v>1</v>
      </c>
      <c r="Q2597" s="16">
        <v>0</v>
      </c>
      <c r="R2597" s="16" t="b">
        <v>0</v>
      </c>
      <c r="S2597" s="16">
        <v>101.000000000008</v>
      </c>
      <c r="T2597" s="16" t="s">
        <v>59</v>
      </c>
      <c r="U2597" s="18">
        <v>2692</v>
      </c>
      <c r="V2597" s="10">
        <v>6370</v>
      </c>
      <c r="W2597" s="18">
        <v>1.07</v>
      </c>
    </row>
    <row r="2598" spans="1:23" x14ac:dyDescent="0.3">
      <c r="A2598" s="19">
        <v>2596</v>
      </c>
      <c r="C2598" s="17" t="s">
        <v>158</v>
      </c>
      <c r="E2598" s="16">
        <f t="shared" si="412"/>
        <v>38370998682.081444</v>
      </c>
      <c r="F2598" s="16">
        <v>5</v>
      </c>
      <c r="G2598" s="22">
        <f t="shared" si="409"/>
        <v>6.2665467926408866E+30</v>
      </c>
      <c r="H2598" s="18">
        <f t="shared" si="410"/>
        <v>40777142.853706673</v>
      </c>
      <c r="I2598" s="18">
        <f t="shared" si="411"/>
        <v>1.1663560399317255E+21</v>
      </c>
      <c r="J2598" s="16">
        <v>1</v>
      </c>
      <c r="K2598" s="16">
        <v>11</v>
      </c>
      <c r="L2598" s="16">
        <v>5</v>
      </c>
      <c r="M2598" s="16">
        <v>10000</v>
      </c>
      <c r="N2598" s="16">
        <v>10000</v>
      </c>
      <c r="O2598" s="16">
        <v>30</v>
      </c>
      <c r="P2598" s="16" t="b">
        <v>1</v>
      </c>
      <c r="Q2598" s="16">
        <v>0</v>
      </c>
      <c r="R2598" s="16" t="b">
        <v>0</v>
      </c>
      <c r="S2598" s="16">
        <v>101.000000000008</v>
      </c>
      <c r="T2598" s="16" t="s">
        <v>59</v>
      </c>
      <c r="U2598" s="18">
        <v>2693</v>
      </c>
      <c r="V2598" s="10">
        <v>6377</v>
      </c>
      <c r="W2598" s="18">
        <v>1.07</v>
      </c>
    </row>
    <row r="2599" spans="1:23" x14ac:dyDescent="0.3">
      <c r="A2599" s="19">
        <v>2597</v>
      </c>
      <c r="C2599" s="17" t="s">
        <v>158</v>
      </c>
      <c r="E2599" s="16">
        <f t="shared" si="412"/>
        <v>38416836268.107201</v>
      </c>
      <c r="F2599" s="16">
        <v>5</v>
      </c>
      <c r="G2599" s="22">
        <f t="shared" si="409"/>
        <v>6.2883540510893821E+30</v>
      </c>
      <c r="H2599" s="18">
        <f t="shared" si="410"/>
        <v>40810650.544867247</v>
      </c>
      <c r="I2599" s="18">
        <f t="shared" si="411"/>
        <v>1.169091295852908E+21</v>
      </c>
      <c r="J2599" s="16">
        <v>1</v>
      </c>
      <c r="K2599" s="16">
        <v>11</v>
      </c>
      <c r="L2599" s="16">
        <v>5</v>
      </c>
      <c r="M2599" s="16">
        <v>10000</v>
      </c>
      <c r="N2599" s="16">
        <v>10000</v>
      </c>
      <c r="O2599" s="16">
        <v>30</v>
      </c>
      <c r="P2599" s="16" t="b">
        <v>1</v>
      </c>
      <c r="Q2599" s="16">
        <v>0</v>
      </c>
      <c r="R2599" s="16" t="b">
        <v>0</v>
      </c>
      <c r="S2599" s="16">
        <v>101.000000000008</v>
      </c>
      <c r="T2599" s="16" t="s">
        <v>59</v>
      </c>
      <c r="U2599" s="18">
        <v>2694</v>
      </c>
      <c r="V2599" s="10">
        <v>6384</v>
      </c>
      <c r="W2599" s="18">
        <v>1.07</v>
      </c>
    </row>
    <row r="2600" spans="1:23" x14ac:dyDescent="0.3">
      <c r="A2600" s="19">
        <v>2598</v>
      </c>
      <c r="C2600" s="17" t="s">
        <v>158</v>
      </c>
      <c r="E2600" s="16">
        <f t="shared" si="412"/>
        <v>38462710932.789841</v>
      </c>
      <c r="F2600" s="16">
        <v>5</v>
      </c>
      <c r="G2600" s="22">
        <f t="shared" si="409"/>
        <v>6.3102287583366013E+30</v>
      </c>
      <c r="H2600" s="18">
        <f t="shared" si="410"/>
        <v>40844172.904155865</v>
      </c>
      <c r="I2600" s="18">
        <f t="shared" si="411"/>
        <v>1.1718319095636534E+21</v>
      </c>
      <c r="J2600" s="16">
        <v>1</v>
      </c>
      <c r="K2600" s="16">
        <v>11</v>
      </c>
      <c r="L2600" s="16">
        <v>5</v>
      </c>
      <c r="M2600" s="16">
        <v>10000</v>
      </c>
      <c r="N2600" s="16">
        <v>10000</v>
      </c>
      <c r="O2600" s="16">
        <v>30</v>
      </c>
      <c r="P2600" s="16" t="b">
        <v>1</v>
      </c>
      <c r="Q2600" s="16">
        <v>0</v>
      </c>
      <c r="R2600" s="16" t="b">
        <v>0</v>
      </c>
      <c r="S2600" s="16">
        <v>101.000000000008</v>
      </c>
      <c r="T2600" s="16" t="s">
        <v>59</v>
      </c>
      <c r="U2600" s="18">
        <v>2695</v>
      </c>
      <c r="V2600" s="10">
        <v>6391</v>
      </c>
      <c r="W2600" s="18">
        <v>1.07</v>
      </c>
    </row>
    <row r="2601" spans="1:23" x14ac:dyDescent="0.3">
      <c r="A2601" s="19">
        <v>2599</v>
      </c>
      <c r="C2601" s="17" t="s">
        <v>158</v>
      </c>
      <c r="E2601" s="16">
        <f t="shared" si="412"/>
        <v>38508622691.833603</v>
      </c>
      <c r="F2601" s="16">
        <v>5</v>
      </c>
      <c r="G2601" s="22">
        <f t="shared" si="409"/>
        <v>6.3321710969160783E+30</v>
      </c>
      <c r="H2601" s="18">
        <f t="shared" si="410"/>
        <v>40877709.932363123</v>
      </c>
      <c r="I2601" s="18">
        <f t="shared" si="411"/>
        <v>1.1745778894903877E+21</v>
      </c>
      <c r="J2601" s="16">
        <v>1</v>
      </c>
      <c r="K2601" s="16">
        <v>11</v>
      </c>
      <c r="L2601" s="16">
        <v>5</v>
      </c>
      <c r="M2601" s="16">
        <v>10000</v>
      </c>
      <c r="N2601" s="16">
        <v>10000</v>
      </c>
      <c r="O2601" s="16">
        <v>30</v>
      </c>
      <c r="P2601" s="16" t="b">
        <v>1</v>
      </c>
      <c r="Q2601" s="16">
        <v>0</v>
      </c>
      <c r="R2601" s="16" t="b">
        <v>0</v>
      </c>
      <c r="S2601" s="16">
        <v>101.000000000008</v>
      </c>
      <c r="T2601" s="16" t="s">
        <v>59</v>
      </c>
      <c r="U2601" s="18">
        <v>2696</v>
      </c>
      <c r="V2601" s="10">
        <v>6398</v>
      </c>
      <c r="W2601" s="18">
        <v>1.07</v>
      </c>
    </row>
    <row r="2602" spans="1:23" x14ac:dyDescent="0.3">
      <c r="A2602" s="20">
        <v>2600</v>
      </c>
      <c r="C2602" s="17" t="s">
        <v>158</v>
      </c>
      <c r="E2602" s="16">
        <f t="shared" si="412"/>
        <v>38554571560.943192</v>
      </c>
      <c r="F2602" s="16">
        <v>5</v>
      </c>
      <c r="G2602" s="22">
        <f t="shared" si="409"/>
        <v>6.3541812497847624E+30</v>
      </c>
      <c r="H2602" s="18">
        <f t="shared" si="410"/>
        <v>40911261.63027937</v>
      </c>
      <c r="I2602" s="18">
        <f t="shared" si="411"/>
        <v>1.1773292440695708E+21</v>
      </c>
      <c r="J2602" s="16">
        <v>1</v>
      </c>
      <c r="K2602" s="16">
        <v>11</v>
      </c>
      <c r="L2602" s="16">
        <v>5</v>
      </c>
      <c r="M2602" s="16">
        <v>10000</v>
      </c>
      <c r="N2602" s="16">
        <v>10000</v>
      </c>
      <c r="O2602" s="16">
        <v>30</v>
      </c>
      <c r="P2602" s="16" t="b">
        <v>1</v>
      </c>
      <c r="Q2602" s="16">
        <v>0</v>
      </c>
      <c r="R2602" s="16" t="b">
        <v>0</v>
      </c>
      <c r="S2602" s="16">
        <v>101.000000000008</v>
      </c>
      <c r="T2602" s="16" t="s">
        <v>59</v>
      </c>
      <c r="U2602" s="18">
        <v>2697</v>
      </c>
      <c r="V2602" s="10">
        <v>6405</v>
      </c>
      <c r="W2602" s="18">
        <v>1.07</v>
      </c>
    </row>
    <row r="2603" spans="1:23" s="5" customFormat="1" x14ac:dyDescent="0.3">
      <c r="A2603" s="20">
        <v>2601</v>
      </c>
      <c r="C2603" s="11" t="s">
        <v>161</v>
      </c>
      <c r="E2603" s="10">
        <f t="shared" si="412"/>
        <v>38600557555.82399</v>
      </c>
      <c r="F2603" s="10">
        <v>5</v>
      </c>
      <c r="G2603" s="22">
        <f>A2603^9.035+A2603^4+100*A2603+100</f>
        <v>7.1745238244079941E+30</v>
      </c>
      <c r="H2603" s="22">
        <f t="shared" ref="H2603:H2666" si="413">(A2603^2.14+50+50*A2603)*2</f>
        <v>40944827.99869474</v>
      </c>
      <c r="I2603" s="22">
        <f t="shared" ref="I2603:I2666" si="414">(A2603^6.082+A2603^4+1000*A2603+100)*2</f>
        <v>1.1800859817476525E+21</v>
      </c>
      <c r="J2603" s="10">
        <v>1</v>
      </c>
      <c r="K2603" s="10">
        <v>11</v>
      </c>
      <c r="L2603" s="10">
        <v>5</v>
      </c>
      <c r="M2603" s="10">
        <v>10000</v>
      </c>
      <c r="N2603" s="10">
        <v>10000</v>
      </c>
      <c r="O2603" s="10">
        <v>30</v>
      </c>
      <c r="P2603" s="10" t="b">
        <v>1</v>
      </c>
      <c r="Q2603" s="10">
        <v>0</v>
      </c>
      <c r="R2603" s="10" t="b">
        <v>0</v>
      </c>
      <c r="S2603" s="10">
        <v>101.000000000008</v>
      </c>
      <c r="T2603" s="10" t="s">
        <v>59</v>
      </c>
      <c r="U2603" s="22">
        <v>2698</v>
      </c>
      <c r="V2603" s="10">
        <v>6412</v>
      </c>
      <c r="W2603" s="22">
        <v>1.07</v>
      </c>
    </row>
    <row r="2604" spans="1:23" s="5" customFormat="1" x14ac:dyDescent="0.3">
      <c r="A2604" s="20">
        <v>2602</v>
      </c>
      <c r="C2604" s="11" t="s">
        <v>161</v>
      </c>
      <c r="E2604" s="10">
        <f t="shared" ref="E2604:E2667" si="415">A2604^3.0999</f>
        <v>38646580692.181808</v>
      </c>
      <c r="F2604" s="10">
        <v>5</v>
      </c>
      <c r="G2604" s="22">
        <f t="shared" ref="G2604:G2652" si="416">A2604^9.035+A2604^4+100*A2604+100</f>
        <v>7.1994842383825579E+30</v>
      </c>
      <c r="H2604" s="22">
        <f t="shared" si="413"/>
        <v>40978409.038398989</v>
      </c>
      <c r="I2604" s="22">
        <f t="shared" si="414"/>
        <v>1.1828481109811121E+21</v>
      </c>
      <c r="J2604" s="10">
        <v>1</v>
      </c>
      <c r="K2604" s="10">
        <v>11</v>
      </c>
      <c r="L2604" s="10">
        <v>5</v>
      </c>
      <c r="M2604" s="10">
        <v>10000</v>
      </c>
      <c r="N2604" s="10">
        <v>10000</v>
      </c>
      <c r="O2604" s="10">
        <v>30</v>
      </c>
      <c r="P2604" s="10" t="b">
        <v>1</v>
      </c>
      <c r="Q2604" s="10">
        <v>0</v>
      </c>
      <c r="R2604" s="10" t="b">
        <v>0</v>
      </c>
      <c r="S2604" s="10">
        <v>101.000000000008</v>
      </c>
      <c r="T2604" s="10" t="s">
        <v>59</v>
      </c>
      <c r="U2604" s="22">
        <v>2699</v>
      </c>
      <c r="V2604" s="10">
        <v>6419</v>
      </c>
      <c r="W2604" s="22">
        <v>1.07</v>
      </c>
    </row>
    <row r="2605" spans="1:23" s="5" customFormat="1" x14ac:dyDescent="0.3">
      <c r="A2605" s="20">
        <v>2603</v>
      </c>
      <c r="C2605" s="11" t="s">
        <v>160</v>
      </c>
      <c r="E2605" s="10">
        <f t="shared" si="415"/>
        <v>38692640985.723381</v>
      </c>
      <c r="F2605" s="10">
        <v>5</v>
      </c>
      <c r="G2605" s="22">
        <f t="shared" si="416"/>
        <v>7.2245218494712896E+30</v>
      </c>
      <c r="H2605" s="22">
        <f t="shared" si="413"/>
        <v>41012004.750181712</v>
      </c>
      <c r="I2605" s="22">
        <f t="shared" si="414"/>
        <v>1.1856156402364569E+21</v>
      </c>
      <c r="J2605" s="10">
        <v>1</v>
      </c>
      <c r="K2605" s="10">
        <v>11</v>
      </c>
      <c r="L2605" s="10">
        <v>5</v>
      </c>
      <c r="M2605" s="10">
        <v>10000</v>
      </c>
      <c r="N2605" s="10">
        <v>10000</v>
      </c>
      <c r="O2605" s="10">
        <v>30</v>
      </c>
      <c r="P2605" s="10" t="b">
        <v>1</v>
      </c>
      <c r="Q2605" s="10">
        <v>0</v>
      </c>
      <c r="R2605" s="10" t="b">
        <v>0</v>
      </c>
      <c r="S2605" s="10">
        <v>101.000000000008</v>
      </c>
      <c r="T2605" s="10" t="s">
        <v>59</v>
      </c>
      <c r="U2605" s="22">
        <v>2700</v>
      </c>
      <c r="V2605" s="10">
        <v>6426</v>
      </c>
      <c r="W2605" s="22">
        <v>1.07</v>
      </c>
    </row>
    <row r="2606" spans="1:23" s="5" customFormat="1" x14ac:dyDescent="0.3">
      <c r="A2606" s="20">
        <v>2604</v>
      </c>
      <c r="C2606" s="11" t="s">
        <v>160</v>
      </c>
      <c r="E2606" s="10">
        <f t="shared" si="415"/>
        <v>38738738452.155807</v>
      </c>
      <c r="F2606" s="10">
        <v>5</v>
      </c>
      <c r="G2606" s="22">
        <f t="shared" si="416"/>
        <v>7.2496368666334577E+30</v>
      </c>
      <c r="H2606" s="22">
        <f t="shared" si="413"/>
        <v>41045615.134832114</v>
      </c>
      <c r="I2606" s="22">
        <f t="shared" si="414"/>
        <v>1.1883885779902042E+21</v>
      </c>
      <c r="J2606" s="10">
        <v>1</v>
      </c>
      <c r="K2606" s="10">
        <v>11</v>
      </c>
      <c r="L2606" s="10">
        <v>5</v>
      </c>
      <c r="M2606" s="10">
        <v>10000</v>
      </c>
      <c r="N2606" s="10">
        <v>10000</v>
      </c>
      <c r="O2606" s="10">
        <v>30</v>
      </c>
      <c r="P2606" s="10" t="b">
        <v>1</v>
      </c>
      <c r="Q2606" s="10">
        <v>0</v>
      </c>
      <c r="R2606" s="10" t="b">
        <v>0</v>
      </c>
      <c r="S2606" s="10">
        <v>101.000000000008</v>
      </c>
      <c r="T2606" s="10" t="s">
        <v>59</v>
      </c>
      <c r="U2606" s="22">
        <v>2701</v>
      </c>
      <c r="V2606" s="10">
        <v>6433</v>
      </c>
      <c r="W2606" s="22">
        <v>1.07</v>
      </c>
    </row>
    <row r="2607" spans="1:23" s="5" customFormat="1" x14ac:dyDescent="0.3">
      <c r="A2607" s="20">
        <v>2605</v>
      </c>
      <c r="C2607" s="11" t="s">
        <v>160</v>
      </c>
      <c r="E2607" s="10">
        <f t="shared" si="415"/>
        <v>38784873107.186653</v>
      </c>
      <c r="F2607" s="10">
        <v>5</v>
      </c>
      <c r="G2607" s="22">
        <f t="shared" si="416"/>
        <v>7.2748294993132695E+30</v>
      </c>
      <c r="H2607" s="22">
        <f t="shared" si="413"/>
        <v>41079240.193139374</v>
      </c>
      <c r="I2607" s="22">
        <f t="shared" si="414"/>
        <v>1.1911669327289537E+21</v>
      </c>
      <c r="J2607" s="10">
        <v>1</v>
      </c>
      <c r="K2607" s="10">
        <v>11</v>
      </c>
      <c r="L2607" s="10">
        <v>5</v>
      </c>
      <c r="M2607" s="10">
        <v>10000</v>
      </c>
      <c r="N2607" s="10">
        <v>10000</v>
      </c>
      <c r="O2607" s="10">
        <v>30</v>
      </c>
      <c r="P2607" s="10" t="b">
        <v>1</v>
      </c>
      <c r="Q2607" s="10">
        <v>0</v>
      </c>
      <c r="R2607" s="10" t="b">
        <v>0</v>
      </c>
      <c r="S2607" s="10">
        <v>101.000000000008</v>
      </c>
      <c r="T2607" s="10" t="s">
        <v>59</v>
      </c>
      <c r="U2607" s="22">
        <v>2702</v>
      </c>
      <c r="V2607" s="10">
        <v>6440</v>
      </c>
      <c r="W2607" s="22">
        <v>1.07</v>
      </c>
    </row>
    <row r="2608" spans="1:23" s="5" customFormat="1" x14ac:dyDescent="0.3">
      <c r="A2608" s="20">
        <v>2606</v>
      </c>
      <c r="C2608" s="11" t="s">
        <v>160</v>
      </c>
      <c r="E2608" s="10">
        <f t="shared" si="415"/>
        <v>38831044966.524467</v>
      </c>
      <c r="F2608" s="10">
        <v>5</v>
      </c>
      <c r="G2608" s="22">
        <f t="shared" si="416"/>
        <v>7.3000999574407885E+30</v>
      </c>
      <c r="H2608" s="22">
        <f t="shared" si="413"/>
        <v>41112879.925892204</v>
      </c>
      <c r="I2608" s="22">
        <f t="shared" si="414"/>
        <v>1.1939507129493205E+21</v>
      </c>
      <c r="J2608" s="10">
        <v>1</v>
      </c>
      <c r="K2608" s="10">
        <v>11</v>
      </c>
      <c r="L2608" s="10">
        <v>5</v>
      </c>
      <c r="M2608" s="10">
        <v>10000</v>
      </c>
      <c r="N2608" s="10">
        <v>10000</v>
      </c>
      <c r="O2608" s="10">
        <v>30</v>
      </c>
      <c r="P2608" s="10" t="b">
        <v>1</v>
      </c>
      <c r="Q2608" s="10">
        <v>0</v>
      </c>
      <c r="R2608" s="10" t="b">
        <v>0</v>
      </c>
      <c r="S2608" s="10">
        <v>101.000000000008</v>
      </c>
      <c r="T2608" s="10" t="s">
        <v>59</v>
      </c>
      <c r="U2608" s="22">
        <v>2703</v>
      </c>
      <c r="V2608" s="10">
        <v>6447</v>
      </c>
      <c r="W2608" s="22">
        <v>1.07</v>
      </c>
    </row>
    <row r="2609" spans="1:23" s="5" customFormat="1" x14ac:dyDescent="0.3">
      <c r="A2609" s="20">
        <v>2607</v>
      </c>
      <c r="C2609" s="11" t="s">
        <v>160</v>
      </c>
      <c r="E2609" s="10">
        <f t="shared" si="415"/>
        <v>38877254045.877968</v>
      </c>
      <c r="F2609" s="10">
        <v>5</v>
      </c>
      <c r="G2609" s="22">
        <f t="shared" si="416"/>
        <v>7.3254484514333878E+30</v>
      </c>
      <c r="H2609" s="22">
        <f t="shared" si="413"/>
        <v>41146534.333879136</v>
      </c>
      <c r="I2609" s="22">
        <f t="shared" si="414"/>
        <v>1.1967399271579889E+21</v>
      </c>
      <c r="J2609" s="10">
        <v>1</v>
      </c>
      <c r="K2609" s="10">
        <v>11</v>
      </c>
      <c r="L2609" s="10">
        <v>5</v>
      </c>
      <c r="M2609" s="10">
        <v>10000</v>
      </c>
      <c r="N2609" s="10">
        <v>10000</v>
      </c>
      <c r="O2609" s="10">
        <v>30</v>
      </c>
      <c r="P2609" s="10" t="b">
        <v>1</v>
      </c>
      <c r="Q2609" s="10">
        <v>0</v>
      </c>
      <c r="R2609" s="10" t="b">
        <v>0</v>
      </c>
      <c r="S2609" s="10">
        <v>101.000000000008</v>
      </c>
      <c r="T2609" s="10" t="s">
        <v>59</v>
      </c>
      <c r="U2609" s="22">
        <v>2704</v>
      </c>
      <c r="V2609" s="10">
        <v>6454</v>
      </c>
      <c r="W2609" s="22">
        <v>1.07</v>
      </c>
    </row>
    <row r="2610" spans="1:23" s="5" customFormat="1" x14ac:dyDescent="0.3">
      <c r="A2610" s="20">
        <v>2608</v>
      </c>
      <c r="C2610" s="11" t="s">
        <v>160</v>
      </c>
      <c r="E2610" s="10">
        <f t="shared" si="415"/>
        <v>38923500360.95694</v>
      </c>
      <c r="F2610" s="10">
        <v>5</v>
      </c>
      <c r="G2610" s="22">
        <f t="shared" si="416"/>
        <v>7.3508751921957437E+30</v>
      </c>
      <c r="H2610" s="22">
        <f t="shared" si="413"/>
        <v>41180203.417888328</v>
      </c>
      <c r="I2610" s="22">
        <f t="shared" si="414"/>
        <v>1.1995345838717235E+21</v>
      </c>
      <c r="J2610" s="10">
        <v>1</v>
      </c>
      <c r="K2610" s="10">
        <v>11</v>
      </c>
      <c r="L2610" s="10">
        <v>5</v>
      </c>
      <c r="M2610" s="10">
        <v>10000</v>
      </c>
      <c r="N2610" s="10">
        <v>10000</v>
      </c>
      <c r="O2610" s="10">
        <v>30</v>
      </c>
      <c r="P2610" s="10" t="b">
        <v>1</v>
      </c>
      <c r="Q2610" s="10">
        <v>0</v>
      </c>
      <c r="R2610" s="10" t="b">
        <v>0</v>
      </c>
      <c r="S2610" s="10">
        <v>101.000000000008</v>
      </c>
      <c r="T2610" s="10" t="s">
        <v>59</v>
      </c>
      <c r="U2610" s="22">
        <v>2705</v>
      </c>
      <c r="V2610" s="10">
        <v>6461</v>
      </c>
      <c r="W2610" s="22">
        <v>1.07</v>
      </c>
    </row>
    <row r="2611" spans="1:23" s="5" customFormat="1" x14ac:dyDescent="0.3">
      <c r="A2611" s="20">
        <v>2609</v>
      </c>
      <c r="C2611" s="11" t="s">
        <v>160</v>
      </c>
      <c r="E2611" s="10">
        <f t="shared" si="415"/>
        <v>38969783927.47142</v>
      </c>
      <c r="F2611" s="10">
        <v>5</v>
      </c>
      <c r="G2611" s="22">
        <f t="shared" si="416"/>
        <v>7.376380391121693E+30</v>
      </c>
      <c r="H2611" s="22">
        <f t="shared" si="413"/>
        <v>41213887.178707898</v>
      </c>
      <c r="I2611" s="22">
        <f t="shared" si="414"/>
        <v>1.2023346916173383E+21</v>
      </c>
      <c r="J2611" s="10">
        <v>1</v>
      </c>
      <c r="K2611" s="10">
        <v>11</v>
      </c>
      <c r="L2611" s="10">
        <v>5</v>
      </c>
      <c r="M2611" s="10">
        <v>10000</v>
      </c>
      <c r="N2611" s="10">
        <v>10000</v>
      </c>
      <c r="O2611" s="10">
        <v>30</v>
      </c>
      <c r="P2611" s="10" t="b">
        <v>1</v>
      </c>
      <c r="Q2611" s="10">
        <v>0</v>
      </c>
      <c r="R2611" s="10" t="b">
        <v>0</v>
      </c>
      <c r="S2611" s="10">
        <v>101.000000000008</v>
      </c>
      <c r="T2611" s="10" t="s">
        <v>59</v>
      </c>
      <c r="U2611" s="22">
        <v>2706</v>
      </c>
      <c r="V2611" s="10">
        <v>6468</v>
      </c>
      <c r="W2611" s="22">
        <v>1.07</v>
      </c>
    </row>
    <row r="2612" spans="1:23" s="5" customFormat="1" x14ac:dyDescent="0.3">
      <c r="A2612" s="20">
        <v>2610</v>
      </c>
      <c r="C2612" s="11" t="s">
        <v>160</v>
      </c>
      <c r="E2612" s="10">
        <f t="shared" si="415"/>
        <v>39016104761.132042</v>
      </c>
      <c r="F2612" s="10">
        <v>5</v>
      </c>
      <c r="G2612" s="22">
        <f t="shared" si="416"/>
        <v>7.4019642600947615E+30</v>
      </c>
      <c r="H2612" s="22">
        <f t="shared" si="413"/>
        <v>41247585.617125526</v>
      </c>
      <c r="I2612" s="22">
        <f t="shared" si="414"/>
        <v>1.2051402589317463E+21</v>
      </c>
      <c r="J2612" s="10">
        <v>1</v>
      </c>
      <c r="K2612" s="10">
        <v>11</v>
      </c>
      <c r="L2612" s="10">
        <v>5</v>
      </c>
      <c r="M2612" s="10">
        <v>10000</v>
      </c>
      <c r="N2612" s="10">
        <v>10000</v>
      </c>
      <c r="O2612" s="10">
        <v>30</v>
      </c>
      <c r="P2612" s="10" t="b">
        <v>1</v>
      </c>
      <c r="Q2612" s="10">
        <v>0</v>
      </c>
      <c r="R2612" s="10" t="b">
        <v>0</v>
      </c>
      <c r="S2612" s="10">
        <v>101.000000000008</v>
      </c>
      <c r="T2612" s="10" t="s">
        <v>59</v>
      </c>
      <c r="U2612" s="22">
        <v>2707</v>
      </c>
      <c r="V2612" s="10">
        <v>6475</v>
      </c>
      <c r="W2612" s="22">
        <v>1.07</v>
      </c>
    </row>
    <row r="2613" spans="1:23" s="5" customFormat="1" x14ac:dyDescent="0.3">
      <c r="A2613" s="20">
        <v>2611</v>
      </c>
      <c r="C2613" s="11" t="s">
        <v>160</v>
      </c>
      <c r="E2613" s="10">
        <f t="shared" si="415"/>
        <v>39062462877.650352</v>
      </c>
      <c r="F2613" s="10">
        <v>5</v>
      </c>
      <c r="G2613" s="22">
        <f t="shared" si="416"/>
        <v>7.4276270114891903E+30</v>
      </c>
      <c r="H2613" s="22">
        <f t="shared" si="413"/>
        <v>41281298.73392868</v>
      </c>
      <c r="I2613" s="22">
        <f t="shared" si="414"/>
        <v>1.2079512943619597E+21</v>
      </c>
      <c r="J2613" s="10">
        <v>1</v>
      </c>
      <c r="K2613" s="10">
        <v>11</v>
      </c>
      <c r="L2613" s="10">
        <v>5</v>
      </c>
      <c r="M2613" s="10">
        <v>10000</v>
      </c>
      <c r="N2613" s="10">
        <v>10000</v>
      </c>
      <c r="O2613" s="10">
        <v>30</v>
      </c>
      <c r="P2613" s="10" t="b">
        <v>1</v>
      </c>
      <c r="Q2613" s="10">
        <v>0</v>
      </c>
      <c r="R2613" s="10" t="b">
        <v>0</v>
      </c>
      <c r="S2613" s="10">
        <v>101.000000000008</v>
      </c>
      <c r="T2613" s="10" t="s">
        <v>59</v>
      </c>
      <c r="U2613" s="22">
        <v>2708</v>
      </c>
      <c r="V2613" s="10">
        <v>6482</v>
      </c>
      <c r="W2613" s="22">
        <v>1.07</v>
      </c>
    </row>
    <row r="2614" spans="1:23" s="5" customFormat="1" x14ac:dyDescent="0.3">
      <c r="A2614" s="20">
        <v>2612</v>
      </c>
      <c r="C2614" s="11" t="s">
        <v>160</v>
      </c>
      <c r="E2614" s="10">
        <f t="shared" si="415"/>
        <v>39108858292.738174</v>
      </c>
      <c r="F2614" s="10">
        <v>5</v>
      </c>
      <c r="G2614" s="22">
        <f t="shared" si="416"/>
        <v>7.453368858170666E+30</v>
      </c>
      <c r="H2614" s="22">
        <f t="shared" si="413"/>
        <v>41315026.529904671</v>
      </c>
      <c r="I2614" s="22">
        <f t="shared" si="414"/>
        <v>1.2107678064650682E+21</v>
      </c>
      <c r="J2614" s="10">
        <v>1</v>
      </c>
      <c r="K2614" s="10">
        <v>11</v>
      </c>
      <c r="L2614" s="10">
        <v>5</v>
      </c>
      <c r="M2614" s="10">
        <v>10000</v>
      </c>
      <c r="N2614" s="10">
        <v>10000</v>
      </c>
      <c r="O2614" s="10">
        <v>30</v>
      </c>
      <c r="P2614" s="10" t="b">
        <v>1</v>
      </c>
      <c r="Q2614" s="10">
        <v>0</v>
      </c>
      <c r="R2614" s="10" t="b">
        <v>0</v>
      </c>
      <c r="S2614" s="10">
        <v>101.000000000008</v>
      </c>
      <c r="T2614" s="10" t="s">
        <v>59</v>
      </c>
      <c r="U2614" s="22">
        <v>2709</v>
      </c>
      <c r="V2614" s="10">
        <v>6489</v>
      </c>
      <c r="W2614" s="22">
        <v>1.07</v>
      </c>
    </row>
    <row r="2615" spans="1:23" s="5" customFormat="1" x14ac:dyDescent="0.3">
      <c r="A2615" s="20">
        <v>2613</v>
      </c>
      <c r="C2615" s="11" t="s">
        <v>160</v>
      </c>
      <c r="E2615" s="10">
        <f t="shared" si="415"/>
        <v>39155291022.108299</v>
      </c>
      <c r="F2615" s="10">
        <v>5</v>
      </c>
      <c r="G2615" s="22">
        <f t="shared" si="416"/>
        <v>7.4791900134975711E+30</v>
      </c>
      <c r="H2615" s="22">
        <f t="shared" si="413"/>
        <v>41348769.005840369</v>
      </c>
      <c r="I2615" s="22">
        <f t="shared" si="414"/>
        <v>1.2135898038082816E+21</v>
      </c>
      <c r="J2615" s="10">
        <v>1</v>
      </c>
      <c r="K2615" s="10">
        <v>11</v>
      </c>
      <c r="L2615" s="10">
        <v>5</v>
      </c>
      <c r="M2615" s="10">
        <v>10000</v>
      </c>
      <c r="N2615" s="10">
        <v>10000</v>
      </c>
      <c r="O2615" s="10">
        <v>30</v>
      </c>
      <c r="P2615" s="10" t="b">
        <v>1</v>
      </c>
      <c r="Q2615" s="10">
        <v>0</v>
      </c>
      <c r="R2615" s="10" t="b">
        <v>0</v>
      </c>
      <c r="S2615" s="10">
        <v>101.000000000008</v>
      </c>
      <c r="T2615" s="10" t="s">
        <v>59</v>
      </c>
      <c r="U2615" s="22">
        <v>2710</v>
      </c>
      <c r="V2615" s="10">
        <v>6496</v>
      </c>
      <c r="W2615" s="22">
        <v>1.07</v>
      </c>
    </row>
    <row r="2616" spans="1:23" s="5" customFormat="1" x14ac:dyDescent="0.3">
      <c r="A2616" s="20">
        <v>2614</v>
      </c>
      <c r="C2616" s="11" t="s">
        <v>160</v>
      </c>
      <c r="E2616" s="10">
        <f t="shared" si="415"/>
        <v>39201761081.473495</v>
      </c>
      <c r="F2616" s="10">
        <v>5</v>
      </c>
      <c r="G2616" s="22">
        <f t="shared" si="416"/>
        <v>7.5050906913218127E+30</v>
      </c>
      <c r="H2616" s="22">
        <f t="shared" si="413"/>
        <v>41382526.162522346</v>
      </c>
      <c r="I2616" s="22">
        <f t="shared" si="414"/>
        <v>1.2164172949689108E+21</v>
      </c>
      <c r="J2616" s="10">
        <v>1</v>
      </c>
      <c r="K2616" s="10">
        <v>11</v>
      </c>
      <c r="L2616" s="10">
        <v>5</v>
      </c>
      <c r="M2616" s="10">
        <v>10000</v>
      </c>
      <c r="N2616" s="10">
        <v>10000</v>
      </c>
      <c r="O2616" s="10">
        <v>30</v>
      </c>
      <c r="P2616" s="10" t="b">
        <v>1</v>
      </c>
      <c r="Q2616" s="10">
        <v>0</v>
      </c>
      <c r="R2616" s="10" t="b">
        <v>0</v>
      </c>
      <c r="S2616" s="10">
        <v>101.000000000008</v>
      </c>
      <c r="T2616" s="10" t="s">
        <v>59</v>
      </c>
      <c r="U2616" s="22">
        <v>2711</v>
      </c>
      <c r="V2616" s="10">
        <v>6503</v>
      </c>
      <c r="W2616" s="22">
        <v>1.07</v>
      </c>
    </row>
    <row r="2617" spans="1:23" s="5" customFormat="1" x14ac:dyDescent="0.3">
      <c r="A2617" s="20">
        <v>2615</v>
      </c>
      <c r="C2617" s="11" t="s">
        <v>160</v>
      </c>
      <c r="E2617" s="10">
        <f t="shared" si="415"/>
        <v>39248268486.547729</v>
      </c>
      <c r="F2617" s="10">
        <v>5</v>
      </c>
      <c r="G2617" s="22">
        <f t="shared" si="416"/>
        <v>7.5310711059898722E+30</v>
      </c>
      <c r="H2617" s="22">
        <f t="shared" si="413"/>
        <v>41416298.000737272</v>
      </c>
      <c r="I2617" s="22">
        <f t="shared" si="414"/>
        <v>1.2192502885344066E+21</v>
      </c>
      <c r="J2617" s="10">
        <v>1</v>
      </c>
      <c r="K2617" s="10">
        <v>11</v>
      </c>
      <c r="L2617" s="10">
        <v>5</v>
      </c>
      <c r="M2617" s="10">
        <v>10000</v>
      </c>
      <c r="N2617" s="10">
        <v>10000</v>
      </c>
      <c r="O2617" s="10">
        <v>30</v>
      </c>
      <c r="P2617" s="10" t="b">
        <v>1</v>
      </c>
      <c r="Q2617" s="10">
        <v>0</v>
      </c>
      <c r="R2617" s="10" t="b">
        <v>0</v>
      </c>
      <c r="S2617" s="10">
        <v>101.000000000008</v>
      </c>
      <c r="T2617" s="10" t="s">
        <v>59</v>
      </c>
      <c r="U2617" s="22">
        <v>2712</v>
      </c>
      <c r="V2617" s="10">
        <v>6510</v>
      </c>
      <c r="W2617" s="22">
        <v>1.07</v>
      </c>
    </row>
    <row r="2618" spans="1:23" s="5" customFormat="1" x14ac:dyDescent="0.3">
      <c r="A2618" s="20">
        <v>2616</v>
      </c>
      <c r="C2618" s="11" t="s">
        <v>160</v>
      </c>
      <c r="E2618" s="10">
        <f t="shared" si="415"/>
        <v>39294813253.045586</v>
      </c>
      <c r="F2618" s="10">
        <v>5</v>
      </c>
      <c r="G2618" s="22">
        <f t="shared" si="416"/>
        <v>7.5571314723436379E+30</v>
      </c>
      <c r="H2618" s="22">
        <f t="shared" si="413"/>
        <v>41450084.521271192</v>
      </c>
      <c r="I2618" s="22">
        <f t="shared" si="414"/>
        <v>1.2220887931023521E+21</v>
      </c>
      <c r="J2618" s="10">
        <v>1</v>
      </c>
      <c r="K2618" s="10">
        <v>11</v>
      </c>
      <c r="L2618" s="10">
        <v>5</v>
      </c>
      <c r="M2618" s="10">
        <v>10000</v>
      </c>
      <c r="N2618" s="10">
        <v>10000</v>
      </c>
      <c r="O2618" s="10">
        <v>30</v>
      </c>
      <c r="P2618" s="10" t="b">
        <v>1</v>
      </c>
      <c r="Q2618" s="10">
        <v>0</v>
      </c>
      <c r="R2618" s="10" t="b">
        <v>0</v>
      </c>
      <c r="S2618" s="10">
        <v>101.000000000008</v>
      </c>
      <c r="T2618" s="10" t="s">
        <v>59</v>
      </c>
      <c r="U2618" s="22">
        <v>2713</v>
      </c>
      <c r="V2618" s="10">
        <v>6517</v>
      </c>
      <c r="W2618" s="22">
        <v>1.07</v>
      </c>
    </row>
    <row r="2619" spans="1:23" s="5" customFormat="1" x14ac:dyDescent="0.3">
      <c r="A2619" s="20">
        <v>2617</v>
      </c>
      <c r="C2619" s="11" t="s">
        <v>160</v>
      </c>
      <c r="E2619" s="10">
        <f t="shared" si="415"/>
        <v>39341395396.681557</v>
      </c>
      <c r="F2619" s="10">
        <v>5</v>
      </c>
      <c r="G2619" s="22">
        <f t="shared" si="416"/>
        <v>7.5832720057211308E+30</v>
      </c>
      <c r="H2619" s="22">
        <f t="shared" si="413"/>
        <v>41483885.724910073</v>
      </c>
      <c r="I2619" s="22">
        <f t="shared" si="414"/>
        <v>1.2249328172804413E+21</v>
      </c>
      <c r="J2619" s="10">
        <v>1</v>
      </c>
      <c r="K2619" s="10">
        <v>11</v>
      </c>
      <c r="L2619" s="10">
        <v>5</v>
      </c>
      <c r="M2619" s="10">
        <v>10000</v>
      </c>
      <c r="N2619" s="10">
        <v>10000</v>
      </c>
      <c r="O2619" s="10">
        <v>30</v>
      </c>
      <c r="P2619" s="10" t="b">
        <v>1</v>
      </c>
      <c r="Q2619" s="10">
        <v>0</v>
      </c>
      <c r="R2619" s="10" t="b">
        <v>0</v>
      </c>
      <c r="S2619" s="10">
        <v>101.000000000008</v>
      </c>
      <c r="T2619" s="10" t="s">
        <v>59</v>
      </c>
      <c r="U2619" s="22">
        <v>2714</v>
      </c>
      <c r="V2619" s="10">
        <v>6524</v>
      </c>
      <c r="W2619" s="22">
        <v>1.07</v>
      </c>
    </row>
    <row r="2620" spans="1:23" s="5" customFormat="1" x14ac:dyDescent="0.3">
      <c r="A2620" s="20">
        <v>2618</v>
      </c>
      <c r="C2620" s="11" t="s">
        <v>160</v>
      </c>
      <c r="E2620" s="10">
        <f t="shared" si="415"/>
        <v>39388014933.171516</v>
      </c>
      <c r="F2620" s="10">
        <v>5</v>
      </c>
      <c r="G2620" s="22">
        <f t="shared" si="416"/>
        <v>7.6094929219580925E+30</v>
      </c>
      <c r="H2620" s="22">
        <f t="shared" si="413"/>
        <v>41517701.612439655</v>
      </c>
      <c r="I2620" s="22">
        <f t="shared" si="414"/>
        <v>1.2277823696865468E+21</v>
      </c>
      <c r="J2620" s="10">
        <v>1</v>
      </c>
      <c r="K2620" s="10">
        <v>11</v>
      </c>
      <c r="L2620" s="10">
        <v>5</v>
      </c>
      <c r="M2620" s="10">
        <v>10000</v>
      </c>
      <c r="N2620" s="10">
        <v>10000</v>
      </c>
      <c r="O2620" s="10">
        <v>30</v>
      </c>
      <c r="P2620" s="10" t="b">
        <v>1</v>
      </c>
      <c r="Q2620" s="10">
        <v>0</v>
      </c>
      <c r="R2620" s="10" t="b">
        <v>0</v>
      </c>
      <c r="S2620" s="10">
        <v>101.000000000008</v>
      </c>
      <c r="T2620" s="10" t="s">
        <v>59</v>
      </c>
      <c r="U2620" s="22">
        <v>2715</v>
      </c>
      <c r="V2620" s="10">
        <v>6531</v>
      </c>
      <c r="W2620" s="22">
        <v>1.07</v>
      </c>
    </row>
    <row r="2621" spans="1:23" s="5" customFormat="1" x14ac:dyDescent="0.3">
      <c r="A2621" s="20">
        <v>2619</v>
      </c>
      <c r="C2621" s="11" t="s">
        <v>160</v>
      </c>
      <c r="E2621" s="10">
        <f t="shared" si="415"/>
        <v>39434671878.231636</v>
      </c>
      <c r="F2621" s="10">
        <v>5</v>
      </c>
      <c r="G2621" s="22">
        <f t="shared" si="416"/>
        <v>7.635794437388391E+30</v>
      </c>
      <c r="H2621" s="22">
        <f t="shared" si="413"/>
        <v>41551532.184645265</v>
      </c>
      <c r="I2621" s="22">
        <f t="shared" si="414"/>
        <v>1.230637458948684E+21</v>
      </c>
      <c r="J2621" s="10">
        <v>1</v>
      </c>
      <c r="K2621" s="10">
        <v>11</v>
      </c>
      <c r="L2621" s="10">
        <v>5</v>
      </c>
      <c r="M2621" s="10">
        <v>10000</v>
      </c>
      <c r="N2621" s="10">
        <v>10000</v>
      </c>
      <c r="O2621" s="10">
        <v>30</v>
      </c>
      <c r="P2621" s="10" t="b">
        <v>1</v>
      </c>
      <c r="Q2621" s="10">
        <v>0</v>
      </c>
      <c r="R2621" s="10" t="b">
        <v>0</v>
      </c>
      <c r="S2621" s="10">
        <v>101.000000000008</v>
      </c>
      <c r="T2621" s="10" t="s">
        <v>59</v>
      </c>
      <c r="U2621" s="22">
        <v>2716</v>
      </c>
      <c r="V2621" s="10">
        <v>6538</v>
      </c>
      <c r="W2621" s="22">
        <v>1.07</v>
      </c>
    </row>
    <row r="2622" spans="1:23" s="5" customFormat="1" x14ac:dyDescent="0.3">
      <c r="A2622" s="20">
        <v>2620</v>
      </c>
      <c r="C2622" s="11" t="s">
        <v>160</v>
      </c>
      <c r="E2622" s="10">
        <f t="shared" si="415"/>
        <v>39481366247.578453</v>
      </c>
      <c r="F2622" s="10">
        <v>5</v>
      </c>
      <c r="G2622" s="22">
        <f t="shared" si="416"/>
        <v>7.6621767688451859E+30</v>
      </c>
      <c r="H2622" s="22">
        <f t="shared" si="413"/>
        <v>41585377.442311972</v>
      </c>
      <c r="I2622" s="22">
        <f t="shared" si="414"/>
        <v>1.2334980937050332E+21</v>
      </c>
      <c r="J2622" s="10">
        <v>1</v>
      </c>
      <c r="K2622" s="10">
        <v>11</v>
      </c>
      <c r="L2622" s="10">
        <v>5</v>
      </c>
      <c r="M2622" s="10">
        <v>10000</v>
      </c>
      <c r="N2622" s="10">
        <v>10000</v>
      </c>
      <c r="O2622" s="10">
        <v>30</v>
      </c>
      <c r="P2622" s="10" t="b">
        <v>1</v>
      </c>
      <c r="Q2622" s="10">
        <v>0</v>
      </c>
      <c r="R2622" s="10" t="b">
        <v>0</v>
      </c>
      <c r="S2622" s="10">
        <v>101.000000000008</v>
      </c>
      <c r="T2622" s="10" t="s">
        <v>59</v>
      </c>
      <c r="U2622" s="22">
        <v>2717</v>
      </c>
      <c r="V2622" s="10">
        <v>6545</v>
      </c>
      <c r="W2622" s="22">
        <v>1.07</v>
      </c>
    </row>
    <row r="2623" spans="1:23" s="5" customFormat="1" x14ac:dyDescent="0.3">
      <c r="A2623" s="20">
        <v>2621</v>
      </c>
      <c r="C2623" s="11" t="s">
        <v>160</v>
      </c>
      <c r="E2623" s="10">
        <f t="shared" si="415"/>
        <v>39528098056.929558</v>
      </c>
      <c r="F2623" s="10">
        <v>5</v>
      </c>
      <c r="G2623" s="22">
        <f t="shared" si="416"/>
        <v>7.6886401336617615E+30</v>
      </c>
      <c r="H2623" s="22">
        <f t="shared" si="413"/>
        <v>41619237.386224873</v>
      </c>
      <c r="I2623" s="22">
        <f t="shared" si="414"/>
        <v>1.2363642826039312E+21</v>
      </c>
      <c r="J2623" s="10">
        <v>1</v>
      </c>
      <c r="K2623" s="10">
        <v>11</v>
      </c>
      <c r="L2623" s="10">
        <v>5</v>
      </c>
      <c r="M2623" s="10">
        <v>10000</v>
      </c>
      <c r="N2623" s="10">
        <v>10000</v>
      </c>
      <c r="O2623" s="10">
        <v>30</v>
      </c>
      <c r="P2623" s="10" t="b">
        <v>1</v>
      </c>
      <c r="Q2623" s="10">
        <v>0</v>
      </c>
      <c r="R2623" s="10" t="b">
        <v>0</v>
      </c>
      <c r="S2623" s="10">
        <v>101.000000000008</v>
      </c>
      <c r="T2623" s="10" t="s">
        <v>59</v>
      </c>
      <c r="U2623" s="22">
        <v>2718</v>
      </c>
      <c r="V2623" s="10">
        <v>6552</v>
      </c>
      <c r="W2623" s="22">
        <v>1.07</v>
      </c>
    </row>
    <row r="2624" spans="1:23" s="5" customFormat="1" x14ac:dyDescent="0.3">
      <c r="A2624" s="20">
        <v>2622</v>
      </c>
      <c r="C2624" s="11" t="s">
        <v>160</v>
      </c>
      <c r="E2624" s="10">
        <f t="shared" si="415"/>
        <v>39574867322.002739</v>
      </c>
      <c r="F2624" s="10">
        <v>5</v>
      </c>
      <c r="G2624" s="22">
        <f t="shared" si="416"/>
        <v>7.715184749672807E+30</v>
      </c>
      <c r="H2624" s="22">
        <f t="shared" si="413"/>
        <v>41653112.017168291</v>
      </c>
      <c r="I2624" s="22">
        <f t="shared" si="414"/>
        <v>1.2392360343039275E+21</v>
      </c>
      <c r="J2624" s="10">
        <v>1</v>
      </c>
      <c r="K2624" s="10">
        <v>11</v>
      </c>
      <c r="L2624" s="10">
        <v>5</v>
      </c>
      <c r="M2624" s="10">
        <v>10000</v>
      </c>
      <c r="N2624" s="10">
        <v>10000</v>
      </c>
      <c r="O2624" s="10">
        <v>30</v>
      </c>
      <c r="P2624" s="10" t="b">
        <v>1</v>
      </c>
      <c r="Q2624" s="10">
        <v>0</v>
      </c>
      <c r="R2624" s="10" t="b">
        <v>0</v>
      </c>
      <c r="S2624" s="10">
        <v>101.000000000008</v>
      </c>
      <c r="T2624" s="10" t="s">
        <v>59</v>
      </c>
      <c r="U2624" s="22">
        <v>2719</v>
      </c>
      <c r="V2624" s="10">
        <v>6559</v>
      </c>
      <c r="W2624" s="22">
        <v>1.07</v>
      </c>
    </row>
    <row r="2625" spans="1:23" s="5" customFormat="1" x14ac:dyDescent="0.3">
      <c r="A2625" s="20">
        <v>2623</v>
      </c>
      <c r="C2625" s="11" t="s">
        <v>160</v>
      </c>
      <c r="E2625" s="10">
        <f t="shared" si="415"/>
        <v>39621674058.516525</v>
      </c>
      <c r="F2625" s="10">
        <v>5</v>
      </c>
      <c r="G2625" s="22">
        <f t="shared" si="416"/>
        <v>7.7418108352149309E+30</v>
      </c>
      <c r="H2625" s="22">
        <f t="shared" si="413"/>
        <v>41687001.335926846</v>
      </c>
      <c r="I2625" s="22">
        <f t="shared" si="414"/>
        <v>1.2421133574737151E+21</v>
      </c>
      <c r="J2625" s="10">
        <v>1</v>
      </c>
      <c r="K2625" s="10">
        <v>11</v>
      </c>
      <c r="L2625" s="10">
        <v>5</v>
      </c>
      <c r="M2625" s="10">
        <v>10000</v>
      </c>
      <c r="N2625" s="10">
        <v>10000</v>
      </c>
      <c r="O2625" s="10">
        <v>30</v>
      </c>
      <c r="P2625" s="10" t="b">
        <v>1</v>
      </c>
      <c r="Q2625" s="10">
        <v>0</v>
      </c>
      <c r="R2625" s="10" t="b">
        <v>0</v>
      </c>
      <c r="S2625" s="10">
        <v>101.000000000008</v>
      </c>
      <c r="T2625" s="10" t="s">
        <v>59</v>
      </c>
      <c r="U2625" s="22">
        <v>2720</v>
      </c>
      <c r="V2625" s="10">
        <v>6566</v>
      </c>
      <c r="W2625" s="22">
        <v>1.07</v>
      </c>
    </row>
    <row r="2626" spans="1:23" s="5" customFormat="1" x14ac:dyDescent="0.3">
      <c r="A2626" s="20">
        <v>2624</v>
      </c>
      <c r="C2626" s="11" t="s">
        <v>160</v>
      </c>
      <c r="E2626" s="10">
        <f t="shared" si="415"/>
        <v>39668518282.190147</v>
      </c>
      <c r="F2626" s="10">
        <v>5</v>
      </c>
      <c r="G2626" s="22">
        <f t="shared" si="416"/>
        <v>7.7685186091281544E+30</v>
      </c>
      <c r="H2626" s="22">
        <f t="shared" si="413"/>
        <v>41720905.343284644</v>
      </c>
      <c r="I2626" s="22">
        <f t="shared" si="414"/>
        <v>1.2449962607922231E+21</v>
      </c>
      <c r="J2626" s="10">
        <v>1</v>
      </c>
      <c r="K2626" s="10">
        <v>11</v>
      </c>
      <c r="L2626" s="10">
        <v>5</v>
      </c>
      <c r="M2626" s="10">
        <v>10000</v>
      </c>
      <c r="N2626" s="10">
        <v>10000</v>
      </c>
      <c r="O2626" s="10">
        <v>30</v>
      </c>
      <c r="P2626" s="10" t="b">
        <v>1</v>
      </c>
      <c r="Q2626" s="10">
        <v>0</v>
      </c>
      <c r="R2626" s="10" t="b">
        <v>0</v>
      </c>
      <c r="S2626" s="10">
        <v>101.000000000008</v>
      </c>
      <c r="T2626" s="10" t="s">
        <v>59</v>
      </c>
      <c r="U2626" s="22">
        <v>2721</v>
      </c>
      <c r="V2626" s="10">
        <v>6573</v>
      </c>
      <c r="W2626" s="22">
        <v>1.07</v>
      </c>
    </row>
    <row r="2627" spans="1:23" s="5" customFormat="1" x14ac:dyDescent="0.3">
      <c r="A2627" s="20">
        <v>2625</v>
      </c>
      <c r="C2627" s="11" t="s">
        <v>160</v>
      </c>
      <c r="E2627" s="10">
        <f t="shared" si="415"/>
        <v>39715400008.7435</v>
      </c>
      <c r="F2627" s="10">
        <v>5</v>
      </c>
      <c r="G2627" s="22">
        <f t="shared" si="416"/>
        <v>7.7953082907563227E+30</v>
      </c>
      <c r="H2627" s="22">
        <f t="shared" si="413"/>
        <v>41754824.040025473</v>
      </c>
      <c r="I2627" s="22">
        <f t="shared" si="414"/>
        <v>1.2478847529485617E+21</v>
      </c>
      <c r="J2627" s="10">
        <v>1</v>
      </c>
      <c r="K2627" s="10">
        <v>11</v>
      </c>
      <c r="L2627" s="10">
        <v>5</v>
      </c>
      <c r="M2627" s="10">
        <v>10000</v>
      </c>
      <c r="N2627" s="10">
        <v>10000</v>
      </c>
      <c r="O2627" s="10">
        <v>30</v>
      </c>
      <c r="P2627" s="10" t="b">
        <v>1</v>
      </c>
      <c r="Q2627" s="10">
        <v>0</v>
      </c>
      <c r="R2627" s="10" t="b">
        <v>0</v>
      </c>
      <c r="S2627" s="10">
        <v>101.000000000008</v>
      </c>
      <c r="T2627" s="10" t="s">
        <v>59</v>
      </c>
      <c r="U2627" s="22">
        <v>2722</v>
      </c>
      <c r="V2627" s="10">
        <v>6580</v>
      </c>
      <c r="W2627" s="22">
        <v>1.07</v>
      </c>
    </row>
    <row r="2628" spans="1:23" s="5" customFormat="1" x14ac:dyDescent="0.3">
      <c r="A2628" s="20">
        <v>2626</v>
      </c>
      <c r="C2628" s="11" t="s">
        <v>160</v>
      </c>
      <c r="E2628" s="10">
        <f t="shared" si="415"/>
        <v>39762319253.896751</v>
      </c>
      <c r="F2628" s="10">
        <v>5</v>
      </c>
      <c r="G2628" s="22">
        <f t="shared" si="416"/>
        <v>7.8221800999483881E+30</v>
      </c>
      <c r="H2628" s="22">
        <f t="shared" si="413"/>
        <v>41788757.42693302</v>
      </c>
      <c r="I2628" s="22">
        <f t="shared" si="414"/>
        <v>1.2507788426420654E+21</v>
      </c>
      <c r="J2628" s="10">
        <v>1</v>
      </c>
      <c r="K2628" s="10">
        <v>11</v>
      </c>
      <c r="L2628" s="10">
        <v>5</v>
      </c>
      <c r="M2628" s="10">
        <v>10000</v>
      </c>
      <c r="N2628" s="10">
        <v>10000</v>
      </c>
      <c r="O2628" s="10">
        <v>30</v>
      </c>
      <c r="P2628" s="10" t="b">
        <v>1</v>
      </c>
      <c r="Q2628" s="10">
        <v>0</v>
      </c>
      <c r="R2628" s="10" t="b">
        <v>0</v>
      </c>
      <c r="S2628" s="10">
        <v>101.000000000008</v>
      </c>
      <c r="T2628" s="10" t="s">
        <v>59</v>
      </c>
      <c r="U2628" s="22">
        <v>2723</v>
      </c>
      <c r="V2628" s="10">
        <v>6587</v>
      </c>
      <c r="W2628" s="22">
        <v>1.07</v>
      </c>
    </row>
    <row r="2629" spans="1:23" s="5" customFormat="1" x14ac:dyDescent="0.3">
      <c r="A2629" s="20">
        <v>2627</v>
      </c>
      <c r="C2629" s="11" t="s">
        <v>160</v>
      </c>
      <c r="E2629" s="10">
        <f t="shared" si="415"/>
        <v>39809276033.371086</v>
      </c>
      <c r="F2629" s="10">
        <v>5</v>
      </c>
      <c r="G2629" s="22">
        <f t="shared" si="416"/>
        <v>7.8491342570594738E+30</v>
      </c>
      <c r="H2629" s="22">
        <f t="shared" si="413"/>
        <v>41822705.504790597</v>
      </c>
      <c r="I2629" s="22">
        <f t="shared" si="414"/>
        <v>1.2536785385822717E+21</v>
      </c>
      <c r="J2629" s="10">
        <v>1</v>
      </c>
      <c r="K2629" s="10">
        <v>11</v>
      </c>
      <c r="L2629" s="10">
        <v>5</v>
      </c>
      <c r="M2629" s="10">
        <v>10000</v>
      </c>
      <c r="N2629" s="10">
        <v>10000</v>
      </c>
      <c r="O2629" s="10">
        <v>30</v>
      </c>
      <c r="P2629" s="10" t="b">
        <v>1</v>
      </c>
      <c r="Q2629" s="10">
        <v>0</v>
      </c>
      <c r="R2629" s="10" t="b">
        <v>0</v>
      </c>
      <c r="S2629" s="10">
        <v>101.000000000008</v>
      </c>
      <c r="T2629" s="10" t="s">
        <v>59</v>
      </c>
      <c r="U2629" s="22">
        <v>2724</v>
      </c>
      <c r="V2629" s="10">
        <v>6594</v>
      </c>
      <c r="W2629" s="22">
        <v>1.07</v>
      </c>
    </row>
    <row r="2630" spans="1:23" s="5" customFormat="1" x14ac:dyDescent="0.3">
      <c r="A2630" s="20">
        <v>2628</v>
      </c>
      <c r="C2630" s="11" t="s">
        <v>160</v>
      </c>
      <c r="E2630" s="10">
        <f t="shared" si="415"/>
        <v>39856270362.887627</v>
      </c>
      <c r="F2630" s="10">
        <v>5</v>
      </c>
      <c r="G2630" s="22">
        <f t="shared" si="416"/>
        <v>7.8761709829513894E+30</v>
      </c>
      <c r="H2630" s="22">
        <f t="shared" si="413"/>
        <v>41856668.274381116</v>
      </c>
      <c r="I2630" s="22">
        <f t="shared" si="414"/>
        <v>1.2565838494889549E+21</v>
      </c>
      <c r="J2630" s="10">
        <v>1</v>
      </c>
      <c r="K2630" s="10">
        <v>11</v>
      </c>
      <c r="L2630" s="10">
        <v>5</v>
      </c>
      <c r="M2630" s="10">
        <v>10000</v>
      </c>
      <c r="N2630" s="10">
        <v>10000</v>
      </c>
      <c r="O2630" s="10">
        <v>30</v>
      </c>
      <c r="P2630" s="10" t="b">
        <v>1</v>
      </c>
      <c r="Q2630" s="10">
        <v>0</v>
      </c>
      <c r="R2630" s="10" t="b">
        <v>0</v>
      </c>
      <c r="S2630" s="10">
        <v>101.000000000008</v>
      </c>
      <c r="T2630" s="10" t="s">
        <v>59</v>
      </c>
      <c r="U2630" s="22">
        <v>2725</v>
      </c>
      <c r="V2630" s="10">
        <v>6601</v>
      </c>
      <c r="W2630" s="22">
        <v>1.07</v>
      </c>
    </row>
    <row r="2631" spans="1:23" s="5" customFormat="1" x14ac:dyDescent="0.3">
      <c r="A2631" s="20">
        <v>2629</v>
      </c>
      <c r="C2631" s="11" t="s">
        <v>160</v>
      </c>
      <c r="E2631" s="10">
        <f t="shared" si="415"/>
        <v>39903302258.168777</v>
      </c>
      <c r="F2631" s="10">
        <v>5</v>
      </c>
      <c r="G2631" s="22">
        <f t="shared" si="416"/>
        <v>7.9032904989942611E+30</v>
      </c>
      <c r="H2631" s="22">
        <f t="shared" si="413"/>
        <v>41890645.736487642</v>
      </c>
      <c r="I2631" s="22">
        <f t="shared" si="414"/>
        <v>1.2594947840921331E+21</v>
      </c>
      <c r="J2631" s="10">
        <v>1</v>
      </c>
      <c r="K2631" s="10">
        <v>11</v>
      </c>
      <c r="L2631" s="10">
        <v>5</v>
      </c>
      <c r="M2631" s="10">
        <v>10000</v>
      </c>
      <c r="N2631" s="10">
        <v>10000</v>
      </c>
      <c r="O2631" s="10">
        <v>30</v>
      </c>
      <c r="P2631" s="10" t="b">
        <v>1</v>
      </c>
      <c r="Q2631" s="10">
        <v>0</v>
      </c>
      <c r="R2631" s="10" t="b">
        <v>0</v>
      </c>
      <c r="S2631" s="10">
        <v>101.000000000008</v>
      </c>
      <c r="T2631" s="10" t="s">
        <v>59</v>
      </c>
      <c r="U2631" s="22">
        <v>2726</v>
      </c>
      <c r="V2631" s="10">
        <v>6608</v>
      </c>
      <c r="W2631" s="22">
        <v>1.07</v>
      </c>
    </row>
    <row r="2632" spans="1:23" s="5" customFormat="1" x14ac:dyDescent="0.3">
      <c r="A2632" s="20">
        <v>2630</v>
      </c>
      <c r="C2632" s="11" t="s">
        <v>160</v>
      </c>
      <c r="E2632" s="10">
        <f t="shared" si="415"/>
        <v>39950371734.937355</v>
      </c>
      <c r="F2632" s="10">
        <v>5</v>
      </c>
      <c r="G2632" s="22">
        <f t="shared" si="416"/>
        <v>7.9304930270670433E+30</v>
      </c>
      <c r="H2632" s="22">
        <f t="shared" si="413"/>
        <v>41924637.891892679</v>
      </c>
      <c r="I2632" s="22">
        <f t="shared" si="414"/>
        <v>1.2624113511320652E+21</v>
      </c>
      <c r="J2632" s="10">
        <v>1</v>
      </c>
      <c r="K2632" s="10">
        <v>11</v>
      </c>
      <c r="L2632" s="10">
        <v>5</v>
      </c>
      <c r="M2632" s="10">
        <v>10000</v>
      </c>
      <c r="N2632" s="10">
        <v>10000</v>
      </c>
      <c r="O2632" s="10">
        <v>30</v>
      </c>
      <c r="P2632" s="10" t="b">
        <v>1</v>
      </c>
      <c r="Q2632" s="10">
        <v>0</v>
      </c>
      <c r="R2632" s="10" t="b">
        <v>0</v>
      </c>
      <c r="S2632" s="10">
        <v>101.000000000008</v>
      </c>
      <c r="T2632" s="10" t="s">
        <v>59</v>
      </c>
      <c r="U2632" s="22">
        <v>2727</v>
      </c>
      <c r="V2632" s="10">
        <v>6615</v>
      </c>
      <c r="W2632" s="22">
        <v>1.07</v>
      </c>
    </row>
    <row r="2633" spans="1:23" s="5" customFormat="1" x14ac:dyDescent="0.3">
      <c r="A2633" s="20">
        <v>2631</v>
      </c>
      <c r="C2633" s="11" t="s">
        <v>160</v>
      </c>
      <c r="E2633" s="10">
        <f t="shared" si="415"/>
        <v>39997478808.916595</v>
      </c>
      <c r="F2633" s="10">
        <v>5</v>
      </c>
      <c r="G2633" s="22">
        <f t="shared" si="416"/>
        <v>7.9577787895584787E+30</v>
      </c>
      <c r="H2633" s="22">
        <f t="shared" si="413"/>
        <v>41958644.741378546</v>
      </c>
      <c r="I2633" s="22">
        <f t="shared" si="414"/>
        <v>1.2653335593592501E+21</v>
      </c>
      <c r="J2633" s="10">
        <v>1</v>
      </c>
      <c r="K2633" s="10">
        <v>11</v>
      </c>
      <c r="L2633" s="10">
        <v>5</v>
      </c>
      <c r="M2633" s="10">
        <v>10000</v>
      </c>
      <c r="N2633" s="10">
        <v>10000</v>
      </c>
      <c r="O2633" s="10">
        <v>30</v>
      </c>
      <c r="P2633" s="10" t="b">
        <v>1</v>
      </c>
      <c r="Q2633" s="10">
        <v>0</v>
      </c>
      <c r="R2633" s="10" t="b">
        <v>0</v>
      </c>
      <c r="S2633" s="10">
        <v>101.000000000008</v>
      </c>
      <c r="T2633" s="10" t="s">
        <v>59</v>
      </c>
      <c r="U2633" s="22">
        <v>2728</v>
      </c>
      <c r="V2633" s="10">
        <v>6622</v>
      </c>
      <c r="W2633" s="22">
        <v>1.07</v>
      </c>
    </row>
    <row r="2634" spans="1:23" s="5" customFormat="1" x14ac:dyDescent="0.3">
      <c r="A2634" s="20">
        <v>2632</v>
      </c>
      <c r="C2634" s="11" t="s">
        <v>160</v>
      </c>
      <c r="E2634" s="10">
        <f t="shared" si="415"/>
        <v>40044623495.830521</v>
      </c>
      <c r="F2634" s="10">
        <v>5</v>
      </c>
      <c r="G2634" s="22">
        <f t="shared" si="416"/>
        <v>7.9851480093682904E+30</v>
      </c>
      <c r="H2634" s="22">
        <f t="shared" si="413"/>
        <v>41992666.285727262</v>
      </c>
      <c r="I2634" s="22">
        <f t="shared" si="414"/>
        <v>1.2682614175344576E+21</v>
      </c>
      <c r="J2634" s="10">
        <v>1</v>
      </c>
      <c r="K2634" s="10">
        <v>11</v>
      </c>
      <c r="L2634" s="10">
        <v>5</v>
      </c>
      <c r="M2634" s="10">
        <v>10000</v>
      </c>
      <c r="N2634" s="10">
        <v>10000</v>
      </c>
      <c r="O2634" s="10">
        <v>30</v>
      </c>
      <c r="P2634" s="10" t="b">
        <v>1</v>
      </c>
      <c r="Q2634" s="10">
        <v>0</v>
      </c>
      <c r="R2634" s="10" t="b">
        <v>0</v>
      </c>
      <c r="S2634" s="10">
        <v>101.000000000008</v>
      </c>
      <c r="T2634" s="10" t="s">
        <v>59</v>
      </c>
      <c r="U2634" s="22">
        <v>2729</v>
      </c>
      <c r="V2634" s="10">
        <v>6629</v>
      </c>
      <c r="W2634" s="22">
        <v>1.07</v>
      </c>
    </row>
    <row r="2635" spans="1:23" s="5" customFormat="1" x14ac:dyDescent="0.3">
      <c r="A2635" s="20">
        <v>2633</v>
      </c>
      <c r="C2635" s="11" t="s">
        <v>160</v>
      </c>
      <c r="E2635" s="10">
        <f t="shared" si="415"/>
        <v>40091805811.403496</v>
      </c>
      <c r="F2635" s="10">
        <v>5</v>
      </c>
      <c r="G2635" s="22">
        <f t="shared" si="416"/>
        <v>8.0126009099081464E+30</v>
      </c>
      <c r="H2635" s="22">
        <f t="shared" si="413"/>
        <v>42026702.525720783</v>
      </c>
      <c r="I2635" s="22">
        <f t="shared" si="414"/>
        <v>1.2711949344287293E+21</v>
      </c>
      <c r="J2635" s="10">
        <v>1</v>
      </c>
      <c r="K2635" s="10">
        <v>11</v>
      </c>
      <c r="L2635" s="10">
        <v>5</v>
      </c>
      <c r="M2635" s="10">
        <v>10000</v>
      </c>
      <c r="N2635" s="10">
        <v>10000</v>
      </c>
      <c r="O2635" s="10">
        <v>30</v>
      </c>
      <c r="P2635" s="10" t="b">
        <v>1</v>
      </c>
      <c r="Q2635" s="10">
        <v>0</v>
      </c>
      <c r="R2635" s="10" t="b">
        <v>0</v>
      </c>
      <c r="S2635" s="10">
        <v>101.000000000008</v>
      </c>
      <c r="T2635" s="10" t="s">
        <v>59</v>
      </c>
      <c r="U2635" s="22">
        <v>2730</v>
      </c>
      <c r="V2635" s="10">
        <v>6636</v>
      </c>
      <c r="W2635" s="22">
        <v>1.07</v>
      </c>
    </row>
    <row r="2636" spans="1:23" s="5" customFormat="1" x14ac:dyDescent="0.3">
      <c r="A2636" s="20">
        <v>2634</v>
      </c>
      <c r="C2636" s="11" t="s">
        <v>160</v>
      </c>
      <c r="E2636" s="10">
        <f t="shared" si="415"/>
        <v>40139025771.360649</v>
      </c>
      <c r="F2636" s="10">
        <v>5</v>
      </c>
      <c r="G2636" s="22">
        <f t="shared" si="416"/>
        <v>8.0401377151025122E+30</v>
      </c>
      <c r="H2636" s="22">
        <f t="shared" si="413"/>
        <v>42060753.462140419</v>
      </c>
      <c r="I2636" s="22">
        <f t="shared" si="414"/>
        <v>1.2741341188233644E+21</v>
      </c>
      <c r="J2636" s="10">
        <v>1</v>
      </c>
      <c r="K2636" s="10">
        <v>11</v>
      </c>
      <c r="L2636" s="10">
        <v>5</v>
      </c>
      <c r="M2636" s="10">
        <v>10000</v>
      </c>
      <c r="N2636" s="10">
        <v>10000</v>
      </c>
      <c r="O2636" s="10">
        <v>30</v>
      </c>
      <c r="P2636" s="10" t="b">
        <v>1</v>
      </c>
      <c r="Q2636" s="10">
        <v>0</v>
      </c>
      <c r="R2636" s="10" t="b">
        <v>0</v>
      </c>
      <c r="S2636" s="10">
        <v>101.000000000008</v>
      </c>
      <c r="T2636" s="10" t="s">
        <v>59</v>
      </c>
      <c r="U2636" s="22">
        <v>2731</v>
      </c>
      <c r="V2636" s="10">
        <v>6643</v>
      </c>
      <c r="W2636" s="22">
        <v>1.07</v>
      </c>
    </row>
    <row r="2637" spans="1:23" s="5" customFormat="1" x14ac:dyDescent="0.3">
      <c r="A2637" s="20">
        <v>2635</v>
      </c>
      <c r="C2637" s="11" t="s">
        <v>160</v>
      </c>
      <c r="E2637" s="10">
        <f t="shared" si="415"/>
        <v>40186283391.427986</v>
      </c>
      <c r="F2637" s="10">
        <v>5</v>
      </c>
      <c r="G2637" s="22">
        <f t="shared" si="416"/>
        <v>8.0677586493898458E+30</v>
      </c>
      <c r="H2637" s="22">
        <f t="shared" si="413"/>
        <v>42094819.095767699</v>
      </c>
      <c r="I2637" s="22">
        <f t="shared" si="414"/>
        <v>1.2770789795099821E+21</v>
      </c>
      <c r="J2637" s="10">
        <v>1</v>
      </c>
      <c r="K2637" s="10">
        <v>11</v>
      </c>
      <c r="L2637" s="10">
        <v>5</v>
      </c>
      <c r="M2637" s="10">
        <v>10000</v>
      </c>
      <c r="N2637" s="10">
        <v>10000</v>
      </c>
      <c r="O2637" s="10">
        <v>30</v>
      </c>
      <c r="P2637" s="10" t="b">
        <v>1</v>
      </c>
      <c r="Q2637" s="10">
        <v>0</v>
      </c>
      <c r="R2637" s="10" t="b">
        <v>0</v>
      </c>
      <c r="S2637" s="10">
        <v>101.000000000008</v>
      </c>
      <c r="T2637" s="10" t="s">
        <v>59</v>
      </c>
      <c r="U2637" s="22">
        <v>2732</v>
      </c>
      <c r="V2637" s="10">
        <v>6650</v>
      </c>
      <c r="W2637" s="22">
        <v>1.07</v>
      </c>
    </row>
    <row r="2638" spans="1:23" s="5" customFormat="1" x14ac:dyDescent="0.3">
      <c r="A2638" s="20">
        <v>2636</v>
      </c>
      <c r="C2638" s="11" t="s">
        <v>160</v>
      </c>
      <c r="E2638" s="10">
        <f t="shared" si="415"/>
        <v>40233578687.331627</v>
      </c>
      <c r="F2638" s="10">
        <v>5</v>
      </c>
      <c r="G2638" s="22">
        <f t="shared" si="416"/>
        <v>8.0954639377229987E+30</v>
      </c>
      <c r="H2638" s="22">
        <f t="shared" si="413"/>
        <v>42128899.427383617</v>
      </c>
      <c r="I2638" s="22">
        <f t="shared" si="414"/>
        <v>1.2800295252904654E+21</v>
      </c>
      <c r="J2638" s="10">
        <v>1</v>
      </c>
      <c r="K2638" s="10">
        <v>11</v>
      </c>
      <c r="L2638" s="10">
        <v>5</v>
      </c>
      <c r="M2638" s="10">
        <v>10000</v>
      </c>
      <c r="N2638" s="10">
        <v>10000</v>
      </c>
      <c r="O2638" s="10">
        <v>30</v>
      </c>
      <c r="P2638" s="10" t="b">
        <v>1</v>
      </c>
      <c r="Q2638" s="10">
        <v>0</v>
      </c>
      <c r="R2638" s="10" t="b">
        <v>0</v>
      </c>
      <c r="S2638" s="10">
        <v>101.000000000008</v>
      </c>
      <c r="T2638" s="10" t="s">
        <v>59</v>
      </c>
      <c r="U2638" s="22">
        <v>2733</v>
      </c>
      <c r="V2638" s="10">
        <v>6657</v>
      </c>
      <c r="W2638" s="22">
        <v>1.07</v>
      </c>
    </row>
    <row r="2639" spans="1:23" s="5" customFormat="1" x14ac:dyDescent="0.3">
      <c r="A2639" s="20">
        <v>2637</v>
      </c>
      <c r="C2639" s="11" t="s">
        <v>160</v>
      </c>
      <c r="E2639" s="10">
        <f t="shared" si="415"/>
        <v>40280911674.798531</v>
      </c>
      <c r="F2639" s="10">
        <v>5</v>
      </c>
      <c r="G2639" s="22">
        <f t="shared" si="416"/>
        <v>8.1232538055709852E+30</v>
      </c>
      <c r="H2639" s="22">
        <f t="shared" si="413"/>
        <v>42162994.457768895</v>
      </c>
      <c r="I2639" s="22">
        <f t="shared" si="414"/>
        <v>1.2829857649770014E+21</v>
      </c>
      <c r="J2639" s="10">
        <v>1</v>
      </c>
      <c r="K2639" s="10">
        <v>11</v>
      </c>
      <c r="L2639" s="10">
        <v>5</v>
      </c>
      <c r="M2639" s="10">
        <v>10000</v>
      </c>
      <c r="N2639" s="10">
        <v>10000</v>
      </c>
      <c r="O2639" s="10">
        <v>30</v>
      </c>
      <c r="P2639" s="10" t="b">
        <v>1</v>
      </c>
      <c r="Q2639" s="10">
        <v>0</v>
      </c>
      <c r="R2639" s="10" t="b">
        <v>0</v>
      </c>
      <c r="S2639" s="10">
        <v>101.000000000008</v>
      </c>
      <c r="T2639" s="10" t="s">
        <v>59</v>
      </c>
      <c r="U2639" s="22">
        <v>2734</v>
      </c>
      <c r="V2639" s="10">
        <v>6664</v>
      </c>
      <c r="W2639" s="22">
        <v>1.07</v>
      </c>
    </row>
    <row r="2640" spans="1:23" s="5" customFormat="1" x14ac:dyDescent="0.3">
      <c r="A2640" s="20">
        <v>2638</v>
      </c>
      <c r="C2640" s="11" t="s">
        <v>160</v>
      </c>
      <c r="E2640" s="10">
        <f t="shared" si="415"/>
        <v>40328282369.556168</v>
      </c>
      <c r="F2640" s="10">
        <v>5</v>
      </c>
      <c r="G2640" s="22">
        <f t="shared" si="416"/>
        <v>8.1511284789196148E+30</v>
      </c>
      <c r="H2640" s="22">
        <f t="shared" si="413"/>
        <v>42197104.187704146</v>
      </c>
      <c r="I2640" s="22">
        <f t="shared" si="414"/>
        <v>1.2859477073920915E+21</v>
      </c>
      <c r="J2640" s="10">
        <v>1</v>
      </c>
      <c r="K2640" s="10">
        <v>11</v>
      </c>
      <c r="L2640" s="10">
        <v>5</v>
      </c>
      <c r="M2640" s="10">
        <v>10000</v>
      </c>
      <c r="N2640" s="10">
        <v>10000</v>
      </c>
      <c r="O2640" s="10">
        <v>30</v>
      </c>
      <c r="P2640" s="10" t="b">
        <v>1</v>
      </c>
      <c r="Q2640" s="10">
        <v>0</v>
      </c>
      <c r="R2640" s="10" t="b">
        <v>0</v>
      </c>
      <c r="S2640" s="10">
        <v>101.000000000008</v>
      </c>
      <c r="T2640" s="10" t="s">
        <v>59</v>
      </c>
      <c r="U2640" s="22">
        <v>2735</v>
      </c>
      <c r="V2640" s="10">
        <v>6671</v>
      </c>
      <c r="W2640" s="22">
        <v>1.07</v>
      </c>
    </row>
    <row r="2641" spans="1:23" s="5" customFormat="1" x14ac:dyDescent="0.3">
      <c r="A2641" s="20">
        <v>2639</v>
      </c>
      <c r="C2641" s="11" t="s">
        <v>160</v>
      </c>
      <c r="E2641" s="10">
        <f t="shared" si="415"/>
        <v>40375690787.332794</v>
      </c>
      <c r="F2641" s="10">
        <v>5</v>
      </c>
      <c r="G2641" s="22">
        <f t="shared" si="416"/>
        <v>8.1790881842722301E+30</v>
      </c>
      <c r="H2641" s="22">
        <f t="shared" si="413"/>
        <v>42231228.617969662</v>
      </c>
      <c r="I2641" s="22">
        <f t="shared" si="414"/>
        <v>1.2889153613685648E+21</v>
      </c>
      <c r="J2641" s="10">
        <v>1</v>
      </c>
      <c r="K2641" s="10">
        <v>11</v>
      </c>
      <c r="L2641" s="10">
        <v>5</v>
      </c>
      <c r="M2641" s="10">
        <v>10000</v>
      </c>
      <c r="N2641" s="10">
        <v>10000</v>
      </c>
      <c r="O2641" s="10">
        <v>30</v>
      </c>
      <c r="P2641" s="10" t="b">
        <v>1</v>
      </c>
      <c r="Q2641" s="10">
        <v>0</v>
      </c>
      <c r="R2641" s="10" t="b">
        <v>0</v>
      </c>
      <c r="S2641" s="10">
        <v>101.000000000008</v>
      </c>
      <c r="T2641" s="10" t="s">
        <v>59</v>
      </c>
      <c r="U2641" s="22">
        <v>2736</v>
      </c>
      <c r="V2641" s="10">
        <v>6678</v>
      </c>
      <c r="W2641" s="22">
        <v>1.07</v>
      </c>
    </row>
    <row r="2642" spans="1:23" s="5" customFormat="1" x14ac:dyDescent="0.3">
      <c r="A2642" s="20">
        <v>2640</v>
      </c>
      <c r="C2642" s="11" t="s">
        <v>160</v>
      </c>
      <c r="E2642" s="10">
        <f t="shared" si="415"/>
        <v>40423136943.856964</v>
      </c>
      <c r="F2642" s="10">
        <v>5</v>
      </c>
      <c r="G2642" s="22">
        <f t="shared" si="416"/>
        <v>8.2071331486513815E+30</v>
      </c>
      <c r="H2642" s="22">
        <f t="shared" si="413"/>
        <v>42265367.74934531</v>
      </c>
      <c r="I2642" s="22">
        <f t="shared" si="414"/>
        <v>1.2918887357495488E+21</v>
      </c>
      <c r="J2642" s="10">
        <v>1</v>
      </c>
      <c r="K2642" s="10">
        <v>11</v>
      </c>
      <c r="L2642" s="10">
        <v>5</v>
      </c>
      <c r="M2642" s="10">
        <v>10000</v>
      </c>
      <c r="N2642" s="10">
        <v>10000</v>
      </c>
      <c r="O2642" s="10">
        <v>30</v>
      </c>
      <c r="P2642" s="10" t="b">
        <v>1</v>
      </c>
      <c r="Q2642" s="10">
        <v>0</v>
      </c>
      <c r="R2642" s="10" t="b">
        <v>0</v>
      </c>
      <c r="S2642" s="10">
        <v>101.000000000008</v>
      </c>
      <c r="T2642" s="10" t="s">
        <v>59</v>
      </c>
      <c r="U2642" s="22">
        <v>2737</v>
      </c>
      <c r="V2642" s="10">
        <v>6685</v>
      </c>
      <c r="W2642" s="22">
        <v>1.07</v>
      </c>
    </row>
    <row r="2643" spans="1:23" s="5" customFormat="1" x14ac:dyDescent="0.3">
      <c r="A2643" s="20">
        <v>2641</v>
      </c>
      <c r="C2643" s="11" t="s">
        <v>160</v>
      </c>
      <c r="E2643" s="10">
        <f t="shared" si="415"/>
        <v>40470620854.857994</v>
      </c>
      <c r="F2643" s="10">
        <v>5</v>
      </c>
      <c r="G2643" s="22">
        <f t="shared" si="416"/>
        <v>8.2352635995988754E+30</v>
      </c>
      <c r="H2643" s="22">
        <f t="shared" si="413"/>
        <v>42299521.582611054</v>
      </c>
      <c r="I2643" s="22">
        <f t="shared" si="414"/>
        <v>1.294867839388541E+21</v>
      </c>
      <c r="J2643" s="10">
        <v>1</v>
      </c>
      <c r="K2643" s="10">
        <v>11</v>
      </c>
      <c r="L2643" s="10">
        <v>5</v>
      </c>
      <c r="M2643" s="10">
        <v>10000</v>
      </c>
      <c r="N2643" s="10">
        <v>10000</v>
      </c>
      <c r="O2643" s="10">
        <v>30</v>
      </c>
      <c r="P2643" s="10" t="b">
        <v>1</v>
      </c>
      <c r="Q2643" s="10">
        <v>0</v>
      </c>
      <c r="R2643" s="10" t="b">
        <v>0</v>
      </c>
      <c r="S2643" s="10">
        <v>101.000000000008</v>
      </c>
      <c r="T2643" s="10" t="s">
        <v>59</v>
      </c>
      <c r="U2643" s="22">
        <v>2738</v>
      </c>
      <c r="V2643" s="10">
        <v>6692</v>
      </c>
      <c r="W2643" s="22">
        <v>1.07</v>
      </c>
    </row>
    <row r="2644" spans="1:23" s="5" customFormat="1" x14ac:dyDescent="0.3">
      <c r="A2644" s="20">
        <v>2642</v>
      </c>
      <c r="C2644" s="11" t="s">
        <v>160</v>
      </c>
      <c r="E2644" s="10">
        <f t="shared" si="415"/>
        <v>40518142536.065887</v>
      </c>
      <c r="F2644" s="10">
        <v>5</v>
      </c>
      <c r="G2644" s="22">
        <f t="shared" si="416"/>
        <v>8.2634797651774461E+30</v>
      </c>
      <c r="H2644" s="22">
        <f t="shared" si="413"/>
        <v>42333690.118546225</v>
      </c>
      <c r="I2644" s="22">
        <f t="shared" si="414"/>
        <v>1.2978526811493402E+21</v>
      </c>
      <c r="J2644" s="10">
        <v>1</v>
      </c>
      <c r="K2644" s="10">
        <v>11</v>
      </c>
      <c r="L2644" s="10">
        <v>5</v>
      </c>
      <c r="M2644" s="10">
        <v>10000</v>
      </c>
      <c r="N2644" s="10">
        <v>10000</v>
      </c>
      <c r="O2644" s="10">
        <v>30</v>
      </c>
      <c r="P2644" s="10" t="b">
        <v>1</v>
      </c>
      <c r="Q2644" s="10">
        <v>0</v>
      </c>
      <c r="R2644" s="10" t="b">
        <v>0</v>
      </c>
      <c r="S2644" s="10">
        <v>101.000000000008</v>
      </c>
      <c r="T2644" s="10" t="s">
        <v>59</v>
      </c>
      <c r="U2644" s="22">
        <v>2739</v>
      </c>
      <c r="V2644" s="10">
        <v>6699</v>
      </c>
      <c r="W2644" s="22">
        <v>1.07</v>
      </c>
    </row>
    <row r="2645" spans="1:23" s="5" customFormat="1" x14ac:dyDescent="0.3">
      <c r="A2645" s="20">
        <v>2643</v>
      </c>
      <c r="C2645" s="11" t="s">
        <v>160</v>
      </c>
      <c r="E2645" s="10">
        <f t="shared" si="415"/>
        <v>40565702003.211044</v>
      </c>
      <c r="F2645" s="10">
        <v>5</v>
      </c>
      <c r="G2645" s="22">
        <f t="shared" si="416"/>
        <v>8.2917818739718594E+30</v>
      </c>
      <c r="H2645" s="22">
        <f t="shared" si="413"/>
        <v>42367873.357930243</v>
      </c>
      <c r="I2645" s="22">
        <f t="shared" si="414"/>
        <v>1.300843269906129E+21</v>
      </c>
      <c r="J2645" s="10">
        <v>1</v>
      </c>
      <c r="K2645" s="10">
        <v>11</v>
      </c>
      <c r="L2645" s="10">
        <v>5</v>
      </c>
      <c r="M2645" s="10">
        <v>10000</v>
      </c>
      <c r="N2645" s="10">
        <v>10000</v>
      </c>
      <c r="O2645" s="10">
        <v>30</v>
      </c>
      <c r="P2645" s="10" t="b">
        <v>1</v>
      </c>
      <c r="Q2645" s="10">
        <v>0</v>
      </c>
      <c r="R2645" s="10" t="b">
        <v>0</v>
      </c>
      <c r="S2645" s="10">
        <v>101.000000000008</v>
      </c>
      <c r="T2645" s="10" t="s">
        <v>59</v>
      </c>
      <c r="U2645" s="22">
        <v>2740</v>
      </c>
      <c r="V2645" s="10">
        <v>6706</v>
      </c>
      <c r="W2645" s="22">
        <v>1.07</v>
      </c>
    </row>
    <row r="2646" spans="1:23" s="5" customFormat="1" x14ac:dyDescent="0.3">
      <c r="A2646" s="20">
        <v>2644</v>
      </c>
      <c r="C2646" s="11" t="s">
        <v>160</v>
      </c>
      <c r="E2646" s="10">
        <f t="shared" si="415"/>
        <v>40613299272.024536</v>
      </c>
      <c r="F2646" s="10">
        <v>5</v>
      </c>
      <c r="G2646" s="22">
        <f t="shared" si="416"/>
        <v>8.3201701550891859E+30</v>
      </c>
      <c r="H2646" s="22">
        <f t="shared" si="413"/>
        <v>42402071.301542148</v>
      </c>
      <c r="I2646" s="22">
        <f t="shared" si="414"/>
        <v>1.3038396145434333E+21</v>
      </c>
      <c r="J2646" s="10">
        <v>1</v>
      </c>
      <c r="K2646" s="10">
        <v>11</v>
      </c>
      <c r="L2646" s="10">
        <v>5</v>
      </c>
      <c r="M2646" s="10">
        <v>10000</v>
      </c>
      <c r="N2646" s="10">
        <v>10000</v>
      </c>
      <c r="O2646" s="10">
        <v>30</v>
      </c>
      <c r="P2646" s="10" t="b">
        <v>1</v>
      </c>
      <c r="Q2646" s="10">
        <v>0</v>
      </c>
      <c r="R2646" s="10" t="b">
        <v>0</v>
      </c>
      <c r="S2646" s="10">
        <v>101.000000000008</v>
      </c>
      <c r="T2646" s="10" t="s">
        <v>59</v>
      </c>
      <c r="U2646" s="22">
        <v>2741</v>
      </c>
      <c r="V2646" s="10">
        <v>6713</v>
      </c>
      <c r="W2646" s="22">
        <v>1.07</v>
      </c>
    </row>
    <row r="2647" spans="1:23" s="5" customFormat="1" x14ac:dyDescent="0.3">
      <c r="A2647" s="20">
        <v>2645</v>
      </c>
      <c r="C2647" s="11" t="s">
        <v>160</v>
      </c>
      <c r="E2647" s="10">
        <f t="shared" si="415"/>
        <v>40660934358.238205</v>
      </c>
      <c r="F2647" s="10">
        <v>5</v>
      </c>
      <c r="G2647" s="22">
        <f t="shared" si="416"/>
        <v>8.3486448381606107E+30</v>
      </c>
      <c r="H2647" s="22">
        <f t="shared" si="413"/>
        <v>42436283.950160585</v>
      </c>
      <c r="I2647" s="22">
        <f t="shared" si="414"/>
        <v>1.306841723956147E+21</v>
      </c>
      <c r="J2647" s="10">
        <v>1</v>
      </c>
      <c r="K2647" s="10">
        <v>11</v>
      </c>
      <c r="L2647" s="10">
        <v>5</v>
      </c>
      <c r="M2647" s="10">
        <v>10000</v>
      </c>
      <c r="N2647" s="10">
        <v>10000</v>
      </c>
      <c r="O2647" s="10">
        <v>30</v>
      </c>
      <c r="P2647" s="10" t="b">
        <v>1</v>
      </c>
      <c r="Q2647" s="10">
        <v>0</v>
      </c>
      <c r="R2647" s="10" t="b">
        <v>0</v>
      </c>
      <c r="S2647" s="10">
        <v>101.000000000008</v>
      </c>
      <c r="T2647" s="10" t="s">
        <v>59</v>
      </c>
      <c r="U2647" s="22">
        <v>2742</v>
      </c>
      <c r="V2647" s="10">
        <v>6720</v>
      </c>
      <c r="W2647" s="22">
        <v>1.07</v>
      </c>
    </row>
    <row r="2648" spans="1:23" s="5" customFormat="1" x14ac:dyDescent="0.3">
      <c r="A2648" s="20">
        <v>2646</v>
      </c>
      <c r="C2648" s="11" t="s">
        <v>160</v>
      </c>
      <c r="E2648" s="10">
        <f t="shared" si="415"/>
        <v>40708607277.584213</v>
      </c>
      <c r="F2648" s="10">
        <v>5</v>
      </c>
      <c r="G2648" s="22">
        <f t="shared" si="416"/>
        <v>8.3772061533417089E+30</v>
      </c>
      <c r="H2648" s="22">
        <f t="shared" si="413"/>
        <v>42470511.304564096</v>
      </c>
      <c r="I2648" s="22">
        <f t="shared" si="414"/>
        <v>1.3098496070495403E+21</v>
      </c>
      <c r="J2648" s="10">
        <v>1</v>
      </c>
      <c r="K2648" s="10">
        <v>11</v>
      </c>
      <c r="L2648" s="10">
        <v>5</v>
      </c>
      <c r="M2648" s="10">
        <v>10000</v>
      </c>
      <c r="N2648" s="10">
        <v>10000</v>
      </c>
      <c r="O2648" s="10">
        <v>30</v>
      </c>
      <c r="P2648" s="10" t="b">
        <v>1</v>
      </c>
      <c r="Q2648" s="10">
        <v>0</v>
      </c>
      <c r="R2648" s="10" t="b">
        <v>0</v>
      </c>
      <c r="S2648" s="10">
        <v>101.000000000008</v>
      </c>
      <c r="T2648" s="10" t="s">
        <v>59</v>
      </c>
      <c r="U2648" s="22">
        <v>2743</v>
      </c>
      <c r="V2648" s="10">
        <v>6727</v>
      </c>
      <c r="W2648" s="22">
        <v>1.07</v>
      </c>
    </row>
    <row r="2649" spans="1:23" s="5" customFormat="1" x14ac:dyDescent="0.3">
      <c r="A2649" s="20">
        <v>2647</v>
      </c>
      <c r="C2649" s="11" t="s">
        <v>160</v>
      </c>
      <c r="E2649" s="10">
        <f t="shared" si="415"/>
        <v>40756318045.795326</v>
      </c>
      <c r="F2649" s="10">
        <v>5</v>
      </c>
      <c r="G2649" s="22">
        <f t="shared" si="416"/>
        <v>8.4058543313140209E+30</v>
      </c>
      <c r="H2649" s="22">
        <f t="shared" si="413"/>
        <v>42504753.365530945</v>
      </c>
      <c r="I2649" s="22">
        <f t="shared" si="414"/>
        <v>1.3128632727392645E+21</v>
      </c>
      <c r="J2649" s="10">
        <v>1</v>
      </c>
      <c r="K2649" s="10">
        <v>11</v>
      </c>
      <c r="L2649" s="10">
        <v>5</v>
      </c>
      <c r="M2649" s="10">
        <v>10000</v>
      </c>
      <c r="N2649" s="10">
        <v>10000</v>
      </c>
      <c r="O2649" s="10">
        <v>30</v>
      </c>
      <c r="P2649" s="10" t="b">
        <v>1</v>
      </c>
      <c r="Q2649" s="10">
        <v>0</v>
      </c>
      <c r="R2649" s="10" t="b">
        <v>0</v>
      </c>
      <c r="S2649" s="10">
        <v>101.000000000008</v>
      </c>
      <c r="T2649" s="10" t="s">
        <v>59</v>
      </c>
      <c r="U2649" s="22">
        <v>2744</v>
      </c>
      <c r="V2649" s="10">
        <v>6734</v>
      </c>
      <c r="W2649" s="22">
        <v>1.07</v>
      </c>
    </row>
    <row r="2650" spans="1:23" s="5" customFormat="1" x14ac:dyDescent="0.3">
      <c r="A2650" s="20">
        <v>2648</v>
      </c>
      <c r="C2650" s="11" t="s">
        <v>160</v>
      </c>
      <c r="E2650" s="10">
        <f t="shared" si="415"/>
        <v>40804066678.605286</v>
      </c>
      <c r="F2650" s="10">
        <v>5</v>
      </c>
      <c r="G2650" s="22">
        <f t="shared" si="416"/>
        <v>8.4345896032858056E+30</v>
      </c>
      <c r="H2650" s="22">
        <f t="shared" si="413"/>
        <v>42539010.133839093</v>
      </c>
      <c r="I2650" s="22">
        <f t="shared" si="414"/>
        <v>1.3158827299513508E+21</v>
      </c>
      <c r="J2650" s="10">
        <v>1</v>
      </c>
      <c r="K2650" s="10">
        <v>11</v>
      </c>
      <c r="L2650" s="10">
        <v>5</v>
      </c>
      <c r="M2650" s="10">
        <v>10000</v>
      </c>
      <c r="N2650" s="10">
        <v>10000</v>
      </c>
      <c r="O2650" s="10">
        <v>30</v>
      </c>
      <c r="P2650" s="10" t="b">
        <v>1</v>
      </c>
      <c r="Q2650" s="10">
        <v>0</v>
      </c>
      <c r="R2650" s="10" t="b">
        <v>0</v>
      </c>
      <c r="S2650" s="10">
        <v>101.000000000008</v>
      </c>
      <c r="T2650" s="10" t="s">
        <v>59</v>
      </c>
      <c r="U2650" s="22">
        <v>2745</v>
      </c>
      <c r="V2650" s="10">
        <v>6741</v>
      </c>
      <c r="W2650" s="22">
        <v>1.07</v>
      </c>
    </row>
    <row r="2651" spans="1:23" s="5" customFormat="1" x14ac:dyDescent="0.3">
      <c r="A2651" s="20">
        <v>2649</v>
      </c>
      <c r="C2651" s="11" t="s">
        <v>160</v>
      </c>
      <c r="E2651" s="10">
        <f t="shared" si="415"/>
        <v>40851853191.747826</v>
      </c>
      <c r="F2651" s="10">
        <v>5</v>
      </c>
      <c r="G2651" s="22">
        <f t="shared" si="416"/>
        <v>8.4634122009931493E+30</v>
      </c>
      <c r="H2651" s="22">
        <f t="shared" si="413"/>
        <v>42573281.610266201</v>
      </c>
      <c r="I2651" s="22">
        <f t="shared" si="414"/>
        <v>1.3189079876222436E+21</v>
      </c>
      <c r="J2651" s="10">
        <v>1</v>
      </c>
      <c r="K2651" s="10">
        <v>11</v>
      </c>
      <c r="L2651" s="10">
        <v>5</v>
      </c>
      <c r="M2651" s="10">
        <v>10000</v>
      </c>
      <c r="N2651" s="10">
        <v>10000</v>
      </c>
      <c r="O2651" s="10">
        <v>30</v>
      </c>
      <c r="P2651" s="10" t="b">
        <v>1</v>
      </c>
      <c r="Q2651" s="10">
        <v>0</v>
      </c>
      <c r="R2651" s="10" t="b">
        <v>0</v>
      </c>
      <c r="S2651" s="10">
        <v>101.000000000008</v>
      </c>
      <c r="T2651" s="10" t="s">
        <v>59</v>
      </c>
      <c r="U2651" s="22">
        <v>2746</v>
      </c>
      <c r="V2651" s="10">
        <v>6748</v>
      </c>
      <c r="W2651" s="22">
        <v>1.07</v>
      </c>
    </row>
    <row r="2652" spans="1:23" s="5" customFormat="1" x14ac:dyDescent="0.3">
      <c r="A2652" s="20">
        <v>2650</v>
      </c>
      <c r="C2652" s="11" t="s">
        <v>160</v>
      </c>
      <c r="E2652" s="10">
        <f t="shared" si="415"/>
        <v>40899677600.957901</v>
      </c>
      <c r="F2652" s="10">
        <v>5</v>
      </c>
      <c r="G2652" s="22">
        <f t="shared" si="416"/>
        <v>8.492322356700476E+30</v>
      </c>
      <c r="H2652" s="22">
        <f t="shared" si="413"/>
        <v>42607567.795590051</v>
      </c>
      <c r="I2652" s="22">
        <f t="shared" si="414"/>
        <v>1.3219390546988095E+21</v>
      </c>
      <c r="J2652" s="10">
        <v>1</v>
      </c>
      <c r="K2652" s="10">
        <v>11</v>
      </c>
      <c r="L2652" s="10">
        <v>5</v>
      </c>
      <c r="M2652" s="10">
        <v>10000</v>
      </c>
      <c r="N2652" s="10">
        <v>10000</v>
      </c>
      <c r="O2652" s="10">
        <v>30</v>
      </c>
      <c r="P2652" s="10" t="b">
        <v>1</v>
      </c>
      <c r="Q2652" s="10">
        <v>0</v>
      </c>
      <c r="R2652" s="10" t="b">
        <v>0</v>
      </c>
      <c r="S2652" s="10">
        <v>101.000000000008</v>
      </c>
      <c r="T2652" s="10" t="s">
        <v>59</v>
      </c>
      <c r="U2652" s="22">
        <v>2747</v>
      </c>
      <c r="V2652" s="10">
        <v>6755</v>
      </c>
      <c r="W2652" s="22">
        <v>1.07</v>
      </c>
    </row>
    <row r="2653" spans="1:23" s="15" customFormat="1" x14ac:dyDescent="0.3">
      <c r="A2653" s="19">
        <v>2651</v>
      </c>
      <c r="C2653" s="17" t="s">
        <v>160</v>
      </c>
      <c r="E2653" s="16">
        <f t="shared" si="415"/>
        <v>40947539921.970535</v>
      </c>
      <c r="F2653" s="16">
        <v>5</v>
      </c>
      <c r="G2653" s="22">
        <f>A2653^9.05+A2653^4+100*A2653+100</f>
        <v>9.5908706983521387E+30</v>
      </c>
      <c r="H2653" s="18">
        <f t="shared" si="413"/>
        <v>42641868.690587483</v>
      </c>
      <c r="I2653" s="18">
        <f t="shared" si="414"/>
        <v>1.3249759401382851E+21</v>
      </c>
      <c r="J2653" s="16">
        <v>1</v>
      </c>
      <c r="K2653" s="16">
        <v>11</v>
      </c>
      <c r="L2653" s="16">
        <v>5</v>
      </c>
      <c r="M2653" s="16">
        <v>10000</v>
      </c>
      <c r="N2653" s="16">
        <v>10000</v>
      </c>
      <c r="O2653" s="16">
        <v>30</v>
      </c>
      <c r="P2653" s="16" t="b">
        <v>1</v>
      </c>
      <c r="Q2653" s="16">
        <v>0</v>
      </c>
      <c r="R2653" s="16" t="b">
        <v>0</v>
      </c>
      <c r="S2653" s="16">
        <v>101.000000000008</v>
      </c>
      <c r="T2653" s="16" t="s">
        <v>59</v>
      </c>
      <c r="U2653" s="18">
        <v>2748</v>
      </c>
      <c r="V2653" s="16">
        <v>6762</v>
      </c>
      <c r="W2653" s="18">
        <v>1.07</v>
      </c>
    </row>
    <row r="2654" spans="1:23" s="15" customFormat="1" x14ac:dyDescent="0.3">
      <c r="A2654" s="19">
        <v>2652</v>
      </c>
      <c r="C2654" s="17" t="s">
        <v>160</v>
      </c>
      <c r="E2654" s="16">
        <f t="shared" si="415"/>
        <v>40995440170.521652</v>
      </c>
      <c r="F2654" s="16">
        <v>5</v>
      </c>
      <c r="G2654" s="22">
        <f t="shared" ref="G2654:G2702" si="417">A2654^9.05+A2654^4+100*A2654+100</f>
        <v>9.6236618265053381E+30</v>
      </c>
      <c r="H2654" s="18">
        <f t="shared" si="413"/>
        <v>42676184.296035871</v>
      </c>
      <c r="I2654" s="18">
        <f t="shared" si="414"/>
        <v>1.3280186529083794E+21</v>
      </c>
      <c r="J2654" s="16">
        <v>1</v>
      </c>
      <c r="K2654" s="16">
        <v>11</v>
      </c>
      <c r="L2654" s="16">
        <v>5</v>
      </c>
      <c r="M2654" s="16">
        <v>10000</v>
      </c>
      <c r="N2654" s="16">
        <v>10000</v>
      </c>
      <c r="O2654" s="16">
        <v>30</v>
      </c>
      <c r="P2654" s="16" t="b">
        <v>1</v>
      </c>
      <c r="Q2654" s="16">
        <v>0</v>
      </c>
      <c r="R2654" s="16" t="b">
        <v>0</v>
      </c>
      <c r="S2654" s="16">
        <v>101.000000000008</v>
      </c>
      <c r="T2654" s="16" t="s">
        <v>59</v>
      </c>
      <c r="U2654" s="18">
        <v>2749</v>
      </c>
      <c r="V2654" s="16">
        <v>6769</v>
      </c>
      <c r="W2654" s="18">
        <v>1.07</v>
      </c>
    </row>
    <row r="2655" spans="1:23" s="15" customFormat="1" x14ac:dyDescent="0.3">
      <c r="A2655" s="19">
        <v>2653</v>
      </c>
      <c r="C2655" s="17" t="s">
        <v>160</v>
      </c>
      <c r="E2655" s="16">
        <f t="shared" si="415"/>
        <v>41043378362.347771</v>
      </c>
      <c r="F2655" s="16">
        <v>5</v>
      </c>
      <c r="G2655" s="22">
        <f t="shared" si="417"/>
        <v>9.6565526415360075E+30</v>
      </c>
      <c r="H2655" s="18">
        <f t="shared" si="413"/>
        <v>42710514.612711772</v>
      </c>
      <c r="I2655" s="18">
        <f t="shared" si="414"/>
        <v>1.3310672019871952E+21</v>
      </c>
      <c r="J2655" s="16">
        <v>1</v>
      </c>
      <c r="K2655" s="16">
        <v>11</v>
      </c>
      <c r="L2655" s="16">
        <v>5</v>
      </c>
      <c r="M2655" s="16">
        <v>10000</v>
      </c>
      <c r="N2655" s="16">
        <v>10000</v>
      </c>
      <c r="O2655" s="16">
        <v>30</v>
      </c>
      <c r="P2655" s="16" t="b">
        <v>1</v>
      </c>
      <c r="Q2655" s="16">
        <v>0</v>
      </c>
      <c r="R2655" s="16" t="b">
        <v>0</v>
      </c>
      <c r="S2655" s="16">
        <v>101.000000000008</v>
      </c>
      <c r="T2655" s="16" t="s">
        <v>59</v>
      </c>
      <c r="U2655" s="18">
        <v>2750</v>
      </c>
      <c r="V2655" s="16">
        <v>6776</v>
      </c>
      <c r="W2655" s="18">
        <v>1.07</v>
      </c>
    </row>
    <row r="2656" spans="1:23" s="15" customFormat="1" x14ac:dyDescent="0.3">
      <c r="A2656" s="19">
        <v>2654</v>
      </c>
      <c r="C2656" s="17" t="s">
        <v>160</v>
      </c>
      <c r="E2656" s="16">
        <f t="shared" si="415"/>
        <v>41091354513.185692</v>
      </c>
      <c r="F2656" s="16">
        <v>5</v>
      </c>
      <c r="G2656" s="22">
        <f t="shared" si="417"/>
        <v>9.6895434087515092E+30</v>
      </c>
      <c r="H2656" s="18">
        <f t="shared" si="413"/>
        <v>42744859.64139165</v>
      </c>
      <c r="I2656" s="18">
        <f t="shared" si="414"/>
        <v>1.334121596363302E+21</v>
      </c>
      <c r="J2656" s="16">
        <v>1</v>
      </c>
      <c r="K2656" s="16">
        <v>11</v>
      </c>
      <c r="L2656" s="16">
        <v>5</v>
      </c>
      <c r="M2656" s="16">
        <v>10000</v>
      </c>
      <c r="N2656" s="16">
        <v>10000</v>
      </c>
      <c r="O2656" s="16">
        <v>30</v>
      </c>
      <c r="P2656" s="16" t="b">
        <v>1</v>
      </c>
      <c r="Q2656" s="16">
        <v>0</v>
      </c>
      <c r="R2656" s="16" t="b">
        <v>0</v>
      </c>
      <c r="S2656" s="16">
        <v>101.000000000008</v>
      </c>
      <c r="T2656" s="16" t="s">
        <v>59</v>
      </c>
      <c r="U2656" s="18">
        <v>2751</v>
      </c>
      <c r="V2656" s="16">
        <v>6783</v>
      </c>
      <c r="W2656" s="18">
        <v>1.07</v>
      </c>
    </row>
    <row r="2657" spans="1:23" s="15" customFormat="1" x14ac:dyDescent="0.3">
      <c r="A2657" s="19">
        <v>2655</v>
      </c>
      <c r="C2657" s="17" t="s">
        <v>160</v>
      </c>
      <c r="E2657" s="16">
        <f t="shared" si="415"/>
        <v>41139368638.773354</v>
      </c>
      <c r="F2657" s="16">
        <v>5</v>
      </c>
      <c r="G2657" s="22">
        <f t="shared" si="417"/>
        <v>9.7226343940646585E+30</v>
      </c>
      <c r="H2657" s="18">
        <f t="shared" si="413"/>
        <v>42779219.382851854</v>
      </c>
      <c r="I2657" s="18">
        <f t="shared" si="414"/>
        <v>1.3371818450356949E+21</v>
      </c>
      <c r="J2657" s="16">
        <v>1</v>
      </c>
      <c r="K2657" s="16">
        <v>11</v>
      </c>
      <c r="L2657" s="16">
        <v>5</v>
      </c>
      <c r="M2657" s="16">
        <v>10000</v>
      </c>
      <c r="N2657" s="16">
        <v>10000</v>
      </c>
      <c r="O2657" s="16">
        <v>30</v>
      </c>
      <c r="P2657" s="16" t="b">
        <v>1</v>
      </c>
      <c r="Q2657" s="16">
        <v>0</v>
      </c>
      <c r="R2657" s="16" t="b">
        <v>0</v>
      </c>
      <c r="S2657" s="16">
        <v>101.000000000008</v>
      </c>
      <c r="T2657" s="16" t="s">
        <v>59</v>
      </c>
      <c r="U2657" s="18">
        <v>2752</v>
      </c>
      <c r="V2657" s="16">
        <v>6790</v>
      </c>
      <c r="W2657" s="18">
        <v>1.07</v>
      </c>
    </row>
    <row r="2658" spans="1:23" s="15" customFormat="1" x14ac:dyDescent="0.3">
      <c r="A2658" s="19">
        <v>2656</v>
      </c>
      <c r="C2658" s="17" t="s">
        <v>160</v>
      </c>
      <c r="E2658" s="16">
        <f t="shared" si="415"/>
        <v>41187420754.848747</v>
      </c>
      <c r="F2658" s="16">
        <v>5</v>
      </c>
      <c r="G2658" s="22">
        <f t="shared" si="417"/>
        <v>9.7558258639949921E+30</v>
      </c>
      <c r="H2658" s="18">
        <f t="shared" si="413"/>
        <v>42813593.837868318</v>
      </c>
      <c r="I2658" s="18">
        <f t="shared" si="414"/>
        <v>1.3402479570138502E+21</v>
      </c>
      <c r="J2658" s="16">
        <v>1</v>
      </c>
      <c r="K2658" s="16">
        <v>11</v>
      </c>
      <c r="L2658" s="16">
        <v>5</v>
      </c>
      <c r="M2658" s="16">
        <v>10000</v>
      </c>
      <c r="N2658" s="16">
        <v>10000</v>
      </c>
      <c r="O2658" s="16">
        <v>30</v>
      </c>
      <c r="P2658" s="16" t="b">
        <v>1</v>
      </c>
      <c r="Q2658" s="16">
        <v>0</v>
      </c>
      <c r="R2658" s="16" t="b">
        <v>0</v>
      </c>
      <c r="S2658" s="16">
        <v>101.000000000008</v>
      </c>
      <c r="T2658" s="16" t="s">
        <v>59</v>
      </c>
      <c r="U2658" s="18">
        <v>2753</v>
      </c>
      <c r="V2658" s="16">
        <v>6797</v>
      </c>
      <c r="W2658" s="18">
        <v>1.07</v>
      </c>
    </row>
    <row r="2659" spans="1:23" s="15" customFormat="1" x14ac:dyDescent="0.3">
      <c r="A2659" s="19">
        <v>2657</v>
      </c>
      <c r="C2659" s="17" t="s">
        <v>160</v>
      </c>
      <c r="E2659" s="16">
        <f t="shared" si="415"/>
        <v>41235510877.150841</v>
      </c>
      <c r="F2659" s="16">
        <v>5</v>
      </c>
      <c r="G2659" s="22">
        <f t="shared" si="417"/>
        <v>9.7891180856703257E+30</v>
      </c>
      <c r="H2659" s="18">
        <f t="shared" si="413"/>
        <v>42847983.00721667</v>
      </c>
      <c r="I2659" s="18">
        <f t="shared" si="414"/>
        <v>1.343319941317692E+21</v>
      </c>
      <c r="J2659" s="16">
        <v>1</v>
      </c>
      <c r="K2659" s="16">
        <v>11</v>
      </c>
      <c r="L2659" s="16">
        <v>5</v>
      </c>
      <c r="M2659" s="16">
        <v>10000</v>
      </c>
      <c r="N2659" s="16">
        <v>10000</v>
      </c>
      <c r="O2659" s="16">
        <v>30</v>
      </c>
      <c r="P2659" s="16" t="b">
        <v>1</v>
      </c>
      <c r="Q2659" s="16">
        <v>0</v>
      </c>
      <c r="R2659" s="16" t="b">
        <v>0</v>
      </c>
      <c r="S2659" s="16">
        <v>101.000000000008</v>
      </c>
      <c r="T2659" s="16" t="s">
        <v>59</v>
      </c>
      <c r="U2659" s="18">
        <v>2754</v>
      </c>
      <c r="V2659" s="16">
        <v>6804</v>
      </c>
      <c r="W2659" s="18">
        <v>1.07</v>
      </c>
    </row>
    <row r="2660" spans="1:23" s="15" customFormat="1" x14ac:dyDescent="0.3">
      <c r="A2660" s="19">
        <v>2658</v>
      </c>
      <c r="C2660" s="17" t="s">
        <v>160</v>
      </c>
      <c r="E2660" s="16">
        <f t="shared" si="415"/>
        <v>41283639021.418762</v>
      </c>
      <c r="F2660" s="16">
        <v>5</v>
      </c>
      <c r="G2660" s="22">
        <f t="shared" si="417"/>
        <v>9.8225113268276179E+30</v>
      </c>
      <c r="H2660" s="18">
        <f t="shared" si="413"/>
        <v>42882386.891672403</v>
      </c>
      <c r="I2660" s="18">
        <f t="shared" si="414"/>
        <v>1.3463978069776102E+21</v>
      </c>
      <c r="J2660" s="16">
        <v>1</v>
      </c>
      <c r="K2660" s="16">
        <v>11</v>
      </c>
      <c r="L2660" s="16">
        <v>5</v>
      </c>
      <c r="M2660" s="16">
        <v>10000</v>
      </c>
      <c r="N2660" s="16">
        <v>10000</v>
      </c>
      <c r="O2660" s="16">
        <v>30</v>
      </c>
      <c r="P2660" s="16" t="b">
        <v>1</v>
      </c>
      <c r="Q2660" s="16">
        <v>0</v>
      </c>
      <c r="R2660" s="16" t="b">
        <v>0</v>
      </c>
      <c r="S2660" s="16">
        <v>101.000000000008</v>
      </c>
      <c r="T2660" s="16" t="s">
        <v>59</v>
      </c>
      <c r="U2660" s="18">
        <v>2755</v>
      </c>
      <c r="V2660" s="16">
        <v>6811</v>
      </c>
      <c r="W2660" s="18">
        <v>1.07</v>
      </c>
    </row>
    <row r="2661" spans="1:23" s="15" customFormat="1" x14ac:dyDescent="0.3">
      <c r="A2661" s="19">
        <v>2659</v>
      </c>
      <c r="C2661" s="17" t="s">
        <v>160</v>
      </c>
      <c r="E2661" s="16">
        <f t="shared" si="415"/>
        <v>41331805203.39267</v>
      </c>
      <c r="F2661" s="16">
        <v>5</v>
      </c>
      <c r="G2661" s="22">
        <f t="shared" si="417"/>
        <v>9.8560058558141172E+30</v>
      </c>
      <c r="H2661" s="18">
        <f t="shared" si="413"/>
        <v>42916805.492010966</v>
      </c>
      <c r="I2661" s="18">
        <f t="shared" si="414"/>
        <v>1.3494815630344853E+21</v>
      </c>
      <c r="J2661" s="16">
        <v>1</v>
      </c>
      <c r="K2661" s="16">
        <v>11</v>
      </c>
      <c r="L2661" s="16">
        <v>5</v>
      </c>
      <c r="M2661" s="16">
        <v>10000</v>
      </c>
      <c r="N2661" s="16">
        <v>10000</v>
      </c>
      <c r="O2661" s="16">
        <v>30</v>
      </c>
      <c r="P2661" s="16" t="b">
        <v>1</v>
      </c>
      <c r="Q2661" s="16">
        <v>0</v>
      </c>
      <c r="R2661" s="16" t="b">
        <v>0</v>
      </c>
      <c r="S2661" s="16">
        <v>101.000000000008</v>
      </c>
      <c r="T2661" s="16" t="s">
        <v>59</v>
      </c>
      <c r="U2661" s="18">
        <v>2756</v>
      </c>
      <c r="V2661" s="16">
        <v>6818</v>
      </c>
      <c r="W2661" s="18">
        <v>1.07</v>
      </c>
    </row>
    <row r="2662" spans="1:23" s="15" customFormat="1" x14ac:dyDescent="0.3">
      <c r="A2662" s="19">
        <v>2660</v>
      </c>
      <c r="C2662" s="17" t="s">
        <v>160</v>
      </c>
      <c r="E2662" s="16">
        <f t="shared" si="415"/>
        <v>41380009438.813171</v>
      </c>
      <c r="F2662" s="16">
        <v>5</v>
      </c>
      <c r="G2662" s="22">
        <f t="shared" si="417"/>
        <v>9.8896019415883602E+30</v>
      </c>
      <c r="H2662" s="18">
        <f t="shared" si="413"/>
        <v>42951238.809007026</v>
      </c>
      <c r="I2662" s="18">
        <f t="shared" si="414"/>
        <v>1.3525712185397053E+21</v>
      </c>
      <c r="J2662" s="16">
        <v>1</v>
      </c>
      <c r="K2662" s="16">
        <v>11</v>
      </c>
      <c r="L2662" s="16">
        <v>5</v>
      </c>
      <c r="M2662" s="16">
        <v>10000</v>
      </c>
      <c r="N2662" s="16">
        <v>10000</v>
      </c>
      <c r="O2662" s="16">
        <v>30</v>
      </c>
      <c r="P2662" s="16" t="b">
        <v>1</v>
      </c>
      <c r="Q2662" s="16">
        <v>0</v>
      </c>
      <c r="R2662" s="16" t="b">
        <v>0</v>
      </c>
      <c r="S2662" s="16">
        <v>101.000000000008</v>
      </c>
      <c r="T2662" s="16" t="s">
        <v>59</v>
      </c>
      <c r="U2662" s="18">
        <v>2757</v>
      </c>
      <c r="V2662" s="16">
        <v>6825</v>
      </c>
      <c r="W2662" s="18">
        <v>1.07</v>
      </c>
    </row>
    <row r="2663" spans="1:23" s="15" customFormat="1" x14ac:dyDescent="0.3">
      <c r="A2663" s="19">
        <v>2661</v>
      </c>
      <c r="C2663" s="17" t="s">
        <v>160</v>
      </c>
      <c r="E2663" s="16">
        <f t="shared" si="415"/>
        <v>41428251743.421272</v>
      </c>
      <c r="F2663" s="16">
        <v>5</v>
      </c>
      <c r="G2663" s="22">
        <f t="shared" si="417"/>
        <v>9.9232998537217401E+30</v>
      </c>
      <c r="H2663" s="18">
        <f t="shared" si="413"/>
        <v>42985686.843435496</v>
      </c>
      <c r="I2663" s="18">
        <f t="shared" si="414"/>
        <v>1.355666782555124E+21</v>
      </c>
      <c r="J2663" s="16">
        <v>1</v>
      </c>
      <c r="K2663" s="16">
        <v>11</v>
      </c>
      <c r="L2663" s="16">
        <v>5</v>
      </c>
      <c r="M2663" s="16">
        <v>10000</v>
      </c>
      <c r="N2663" s="16">
        <v>10000</v>
      </c>
      <c r="O2663" s="16">
        <v>30</v>
      </c>
      <c r="P2663" s="16" t="b">
        <v>1</v>
      </c>
      <c r="Q2663" s="16">
        <v>0</v>
      </c>
      <c r="R2663" s="16" t="b">
        <v>0</v>
      </c>
      <c r="S2663" s="16">
        <v>101.000000000008</v>
      </c>
      <c r="T2663" s="16" t="s">
        <v>59</v>
      </c>
      <c r="U2663" s="18">
        <v>2758</v>
      </c>
      <c r="V2663" s="16">
        <v>6832</v>
      </c>
      <c r="W2663" s="18">
        <v>1.07</v>
      </c>
    </row>
    <row r="2664" spans="1:23" s="15" customFormat="1" x14ac:dyDescent="0.3">
      <c r="A2664" s="19">
        <v>2662</v>
      </c>
      <c r="C2664" s="17" t="s">
        <v>160</v>
      </c>
      <c r="E2664" s="16">
        <f t="shared" si="415"/>
        <v>41476532132.958939</v>
      </c>
      <c r="F2664" s="16">
        <v>5</v>
      </c>
      <c r="G2664" s="22">
        <f t="shared" si="417"/>
        <v>9.9570998623996573E+30</v>
      </c>
      <c r="H2664" s="18">
        <f t="shared" si="413"/>
        <v>43020149.596070759</v>
      </c>
      <c r="I2664" s="18">
        <f t="shared" si="414"/>
        <v>1.3587682641531164E+21</v>
      </c>
      <c r="J2664" s="16">
        <v>1</v>
      </c>
      <c r="K2664" s="16">
        <v>11</v>
      </c>
      <c r="L2664" s="16">
        <v>5</v>
      </c>
      <c r="M2664" s="16">
        <v>10000</v>
      </c>
      <c r="N2664" s="16">
        <v>10000</v>
      </c>
      <c r="O2664" s="16">
        <v>30</v>
      </c>
      <c r="P2664" s="16" t="b">
        <v>1</v>
      </c>
      <c r="Q2664" s="16">
        <v>0</v>
      </c>
      <c r="R2664" s="16" t="b">
        <v>0</v>
      </c>
      <c r="S2664" s="16">
        <v>101.000000000008</v>
      </c>
      <c r="T2664" s="16" t="s">
        <v>59</v>
      </c>
      <c r="U2664" s="18">
        <v>2759</v>
      </c>
      <c r="V2664" s="16">
        <v>6839</v>
      </c>
      <c r="W2664" s="18">
        <v>1.07</v>
      </c>
    </row>
    <row r="2665" spans="1:23" s="15" customFormat="1" x14ac:dyDescent="0.3">
      <c r="A2665" s="19">
        <v>2663</v>
      </c>
      <c r="C2665" s="17" t="s">
        <v>160</v>
      </c>
      <c r="E2665" s="16">
        <f t="shared" si="415"/>
        <v>41524850623.16835</v>
      </c>
      <c r="F2665" s="16">
        <v>5</v>
      </c>
      <c r="G2665" s="22">
        <f t="shared" si="417"/>
        <v>9.9910022384222479E+30</v>
      </c>
      <c r="H2665" s="18">
        <f t="shared" si="413"/>
        <v>43054627.067687131</v>
      </c>
      <c r="I2665" s="18">
        <f t="shared" si="414"/>
        <v>1.3618756724165753E+21</v>
      </c>
      <c r="J2665" s="16">
        <v>1</v>
      </c>
      <c r="K2665" s="16">
        <v>11</v>
      </c>
      <c r="L2665" s="16">
        <v>5</v>
      </c>
      <c r="M2665" s="16">
        <v>10000</v>
      </c>
      <c r="N2665" s="16">
        <v>10000</v>
      </c>
      <c r="O2665" s="16">
        <v>30</v>
      </c>
      <c r="P2665" s="16" t="b">
        <v>1</v>
      </c>
      <c r="Q2665" s="16">
        <v>0</v>
      </c>
      <c r="R2665" s="16" t="b">
        <v>0</v>
      </c>
      <c r="S2665" s="16">
        <v>101.000000000008</v>
      </c>
      <c r="T2665" s="16" t="s">
        <v>59</v>
      </c>
      <c r="U2665" s="18">
        <v>2760</v>
      </c>
      <c r="V2665" s="16">
        <v>6846</v>
      </c>
      <c r="W2665" s="18">
        <v>1.07</v>
      </c>
    </row>
    <row r="2666" spans="1:23" s="15" customFormat="1" x14ac:dyDescent="0.3">
      <c r="A2666" s="19">
        <v>2664</v>
      </c>
      <c r="C2666" s="17" t="s">
        <v>160</v>
      </c>
      <c r="E2666" s="16">
        <f t="shared" si="415"/>
        <v>41573207229.79277</v>
      </c>
      <c r="F2666" s="16">
        <v>5</v>
      </c>
      <c r="G2666" s="22">
        <f t="shared" si="417"/>
        <v>1.0025007253205817E+31</v>
      </c>
      <c r="H2666" s="18">
        <f t="shared" si="413"/>
        <v>43089119.259058654</v>
      </c>
      <c r="I2666" s="18">
        <f t="shared" si="414"/>
        <v>1.3649890164389086E+21</v>
      </c>
      <c r="J2666" s="16">
        <v>1</v>
      </c>
      <c r="K2666" s="16">
        <v>11</v>
      </c>
      <c r="L2666" s="16">
        <v>5</v>
      </c>
      <c r="M2666" s="16">
        <v>10000</v>
      </c>
      <c r="N2666" s="16">
        <v>10000</v>
      </c>
      <c r="O2666" s="16">
        <v>30</v>
      </c>
      <c r="P2666" s="16" t="b">
        <v>1</v>
      </c>
      <c r="Q2666" s="16">
        <v>0</v>
      </c>
      <c r="R2666" s="16" t="b">
        <v>0</v>
      </c>
      <c r="S2666" s="16">
        <v>101.000000000008</v>
      </c>
      <c r="T2666" s="16" t="s">
        <v>59</v>
      </c>
      <c r="U2666" s="18">
        <v>2761</v>
      </c>
      <c r="V2666" s="16">
        <v>6853</v>
      </c>
      <c r="W2666" s="18">
        <v>1.07</v>
      </c>
    </row>
    <row r="2667" spans="1:23" s="15" customFormat="1" x14ac:dyDescent="0.3">
      <c r="A2667" s="19">
        <v>2665</v>
      </c>
      <c r="C2667" s="17" t="s">
        <v>160</v>
      </c>
      <c r="E2667" s="16">
        <f t="shared" si="415"/>
        <v>41621601968.575157</v>
      </c>
      <c r="F2667" s="16">
        <v>5</v>
      </c>
      <c r="G2667" s="22">
        <f t="shared" si="417"/>
        <v>1.0059115178783846E+31</v>
      </c>
      <c r="H2667" s="18">
        <f t="shared" ref="H2667:H2730" si="418">(A2667^2.14+50+50*A2667)*2</f>
        <v>43123626.170958795</v>
      </c>
      <c r="I2667" s="18">
        <f t="shared" ref="I2667:I2730" si="419">(A2667^6.082+A2667^4+1000*A2667+100)*2</f>
        <v>1.3681083053240455E+21</v>
      </c>
      <c r="J2667" s="16">
        <v>1</v>
      </c>
      <c r="K2667" s="16">
        <v>11</v>
      </c>
      <c r="L2667" s="16">
        <v>5</v>
      </c>
      <c r="M2667" s="16">
        <v>10000</v>
      </c>
      <c r="N2667" s="16">
        <v>10000</v>
      </c>
      <c r="O2667" s="16">
        <v>30</v>
      </c>
      <c r="P2667" s="16" t="b">
        <v>1</v>
      </c>
      <c r="Q2667" s="16">
        <v>0</v>
      </c>
      <c r="R2667" s="16" t="b">
        <v>0</v>
      </c>
      <c r="S2667" s="16">
        <v>101.000000000008</v>
      </c>
      <c r="T2667" s="16" t="s">
        <v>59</v>
      </c>
      <c r="U2667" s="18">
        <v>2762</v>
      </c>
      <c r="V2667" s="16">
        <v>6860</v>
      </c>
      <c r="W2667" s="18">
        <v>1.07</v>
      </c>
    </row>
    <row r="2668" spans="1:23" s="15" customFormat="1" x14ac:dyDescent="0.3">
      <c r="A2668" s="19">
        <v>2666</v>
      </c>
      <c r="C2668" s="17" t="s">
        <v>160</v>
      </c>
      <c r="E2668" s="16">
        <f t="shared" ref="E2668:E2731" si="420">A2668^3.0999</f>
        <v>41670034855.260269</v>
      </c>
      <c r="F2668" s="16">
        <v>5</v>
      </c>
      <c r="G2668" s="22">
        <f t="shared" si="417"/>
        <v>1.0093326287808722E+31</v>
      </c>
      <c r="H2668" s="18">
        <f t="shared" si="418"/>
        <v>43158147.804161362</v>
      </c>
      <c r="I2668" s="18">
        <f t="shared" si="419"/>
        <v>1.3712335481864638E+21</v>
      </c>
      <c r="J2668" s="16">
        <v>1</v>
      </c>
      <c r="K2668" s="16">
        <v>11</v>
      </c>
      <c r="L2668" s="16">
        <v>5</v>
      </c>
      <c r="M2668" s="16">
        <v>10000</v>
      </c>
      <c r="N2668" s="16">
        <v>10000</v>
      </c>
      <c r="O2668" s="16">
        <v>30</v>
      </c>
      <c r="P2668" s="16" t="b">
        <v>1</v>
      </c>
      <c r="Q2668" s="16">
        <v>0</v>
      </c>
      <c r="R2668" s="16" t="b">
        <v>0</v>
      </c>
      <c r="S2668" s="16">
        <v>101.000000000008</v>
      </c>
      <c r="T2668" s="16" t="s">
        <v>59</v>
      </c>
      <c r="U2668" s="18">
        <v>2763</v>
      </c>
      <c r="V2668" s="16">
        <v>6867</v>
      </c>
      <c r="W2668" s="18">
        <v>1.07</v>
      </c>
    </row>
    <row r="2669" spans="1:23" s="15" customFormat="1" x14ac:dyDescent="0.3">
      <c r="A2669" s="19">
        <v>2667</v>
      </c>
      <c r="C2669" s="17" t="s">
        <v>160</v>
      </c>
      <c r="E2669" s="16">
        <f t="shared" si="420"/>
        <v>41718505905.592491</v>
      </c>
      <c r="F2669" s="16">
        <v>5</v>
      </c>
      <c r="G2669" s="22">
        <f t="shared" si="417"/>
        <v>1.0127640853552322E+31</v>
      </c>
      <c r="H2669" s="18">
        <f t="shared" si="418"/>
        <v>43192684.159439385</v>
      </c>
      <c r="I2669" s="18">
        <f t="shared" si="419"/>
        <v>1.3743647541512155E+21</v>
      </c>
      <c r="J2669" s="16">
        <v>1</v>
      </c>
      <c r="K2669" s="16">
        <v>11</v>
      </c>
      <c r="L2669" s="16">
        <v>5</v>
      </c>
      <c r="M2669" s="16">
        <v>10000</v>
      </c>
      <c r="N2669" s="16">
        <v>10000</v>
      </c>
      <c r="O2669" s="16">
        <v>30</v>
      </c>
      <c r="P2669" s="16" t="b">
        <v>1</v>
      </c>
      <c r="Q2669" s="16">
        <v>0</v>
      </c>
      <c r="R2669" s="16" t="b">
        <v>0</v>
      </c>
      <c r="S2669" s="16">
        <v>101.000000000008</v>
      </c>
      <c r="T2669" s="16" t="s">
        <v>59</v>
      </c>
      <c r="U2669" s="18">
        <v>2764</v>
      </c>
      <c r="V2669" s="16">
        <v>6874</v>
      </c>
      <c r="W2669" s="18">
        <v>1.07</v>
      </c>
    </row>
    <row r="2670" spans="1:23" s="15" customFormat="1" x14ac:dyDescent="0.3">
      <c r="A2670" s="19">
        <v>2668</v>
      </c>
      <c r="C2670" s="17" t="s">
        <v>160</v>
      </c>
      <c r="E2670" s="16">
        <f t="shared" si="420"/>
        <v>41767015135.316933</v>
      </c>
      <c r="F2670" s="16">
        <v>5</v>
      </c>
      <c r="G2670" s="22">
        <f t="shared" si="417"/>
        <v>1.016205914990703E+31</v>
      </c>
      <c r="H2670" s="18">
        <f t="shared" si="418"/>
        <v>43227235.237565726</v>
      </c>
      <c r="I2670" s="18">
        <f t="shared" si="419"/>
        <v>1.3775019323538447E+21</v>
      </c>
      <c r="J2670" s="16">
        <v>1</v>
      </c>
      <c r="K2670" s="16">
        <v>11</v>
      </c>
      <c r="L2670" s="16">
        <v>5</v>
      </c>
      <c r="M2670" s="16">
        <v>10000</v>
      </c>
      <c r="N2670" s="16">
        <v>10000</v>
      </c>
      <c r="O2670" s="16">
        <v>30</v>
      </c>
      <c r="P2670" s="16" t="b">
        <v>1</v>
      </c>
      <c r="Q2670" s="16">
        <v>0</v>
      </c>
      <c r="R2670" s="16" t="b">
        <v>0</v>
      </c>
      <c r="S2670" s="16">
        <v>101.000000000008</v>
      </c>
      <c r="T2670" s="16" t="s">
        <v>59</v>
      </c>
      <c r="U2670" s="18">
        <v>2765</v>
      </c>
      <c r="V2670" s="16">
        <v>6881</v>
      </c>
      <c r="W2670" s="18">
        <v>1.07</v>
      </c>
    </row>
    <row r="2671" spans="1:23" s="15" customFormat="1" x14ac:dyDescent="0.3">
      <c r="A2671" s="19">
        <v>2669</v>
      </c>
      <c r="C2671" s="17" t="s">
        <v>160</v>
      </c>
      <c r="E2671" s="16">
        <f t="shared" si="420"/>
        <v>41815562560.179939</v>
      </c>
      <c r="F2671" s="16">
        <v>5</v>
      </c>
      <c r="G2671" s="22">
        <f t="shared" si="417"/>
        <v>1.019658145138776E+31</v>
      </c>
      <c r="H2671" s="18">
        <f t="shared" si="418"/>
        <v>43261801.039313242</v>
      </c>
      <c r="I2671" s="18">
        <f t="shared" si="419"/>
        <v>1.3806450919405039E+21</v>
      </c>
      <c r="J2671" s="16">
        <v>1</v>
      </c>
      <c r="K2671" s="16">
        <v>11</v>
      </c>
      <c r="L2671" s="16">
        <v>5</v>
      </c>
      <c r="M2671" s="16">
        <v>10000</v>
      </c>
      <c r="N2671" s="16">
        <v>10000</v>
      </c>
      <c r="O2671" s="16">
        <v>30</v>
      </c>
      <c r="P2671" s="16" t="b">
        <v>1</v>
      </c>
      <c r="Q2671" s="16">
        <v>0</v>
      </c>
      <c r="R2671" s="16" t="b">
        <v>0</v>
      </c>
      <c r="S2671" s="16">
        <v>101.000000000008</v>
      </c>
      <c r="T2671" s="16" t="s">
        <v>59</v>
      </c>
      <c r="U2671" s="18">
        <v>2766</v>
      </c>
      <c r="V2671" s="16">
        <v>6888</v>
      </c>
      <c r="W2671" s="18">
        <v>1.07</v>
      </c>
    </row>
    <row r="2672" spans="1:23" s="15" customFormat="1" x14ac:dyDescent="0.3">
      <c r="A2672" s="19">
        <v>2670</v>
      </c>
      <c r="C2672" s="17" t="s">
        <v>160</v>
      </c>
      <c r="E2672" s="16">
        <f t="shared" si="420"/>
        <v>41864148195.927742</v>
      </c>
      <c r="F2672" s="16">
        <v>5</v>
      </c>
      <c r="G2672" s="22">
        <f t="shared" si="417"/>
        <v>1.023120803313254E+31</v>
      </c>
      <c r="H2672" s="18">
        <f t="shared" si="418"/>
        <v>43296381.565454558</v>
      </c>
      <c r="I2672" s="18">
        <f t="shared" si="419"/>
        <v>1.3837942420679303E+21</v>
      </c>
      <c r="J2672" s="16">
        <v>1</v>
      </c>
      <c r="K2672" s="16">
        <v>11</v>
      </c>
      <c r="L2672" s="16">
        <v>5</v>
      </c>
      <c r="M2672" s="16">
        <v>10000</v>
      </c>
      <c r="N2672" s="16">
        <v>10000</v>
      </c>
      <c r="O2672" s="16">
        <v>30</v>
      </c>
      <c r="P2672" s="16" t="b">
        <v>1</v>
      </c>
      <c r="Q2672" s="16">
        <v>0</v>
      </c>
      <c r="R2672" s="16" t="b">
        <v>0</v>
      </c>
      <c r="S2672" s="16">
        <v>101.000000000008</v>
      </c>
      <c r="T2672" s="16" t="s">
        <v>59</v>
      </c>
      <c r="U2672" s="18">
        <v>2767</v>
      </c>
      <c r="V2672" s="16">
        <v>6895</v>
      </c>
      <c r="W2672" s="18">
        <v>1.07</v>
      </c>
    </row>
    <row r="2673" spans="1:23" s="15" customFormat="1" x14ac:dyDescent="0.3">
      <c r="A2673" s="19">
        <v>2671</v>
      </c>
      <c r="C2673" s="17" t="s">
        <v>160</v>
      </c>
      <c r="E2673" s="16">
        <f t="shared" si="420"/>
        <v>41912772058.307358</v>
      </c>
      <c r="F2673" s="16">
        <v>5</v>
      </c>
      <c r="G2673" s="22">
        <f t="shared" si="417"/>
        <v>1.0265939170903387E+31</v>
      </c>
      <c r="H2673" s="18">
        <f t="shared" si="418"/>
        <v>43330976.816761807</v>
      </c>
      <c r="I2673" s="18">
        <f t="shared" si="419"/>
        <v>1.3869493919033836E+21</v>
      </c>
      <c r="J2673" s="16">
        <v>1</v>
      </c>
      <c r="K2673" s="16">
        <v>11</v>
      </c>
      <c r="L2673" s="16">
        <v>5</v>
      </c>
      <c r="M2673" s="16">
        <v>10000</v>
      </c>
      <c r="N2673" s="16">
        <v>10000</v>
      </c>
      <c r="O2673" s="16">
        <v>30</v>
      </c>
      <c r="P2673" s="16" t="b">
        <v>1</v>
      </c>
      <c r="Q2673" s="16">
        <v>0</v>
      </c>
      <c r="R2673" s="16" t="b">
        <v>0</v>
      </c>
      <c r="S2673" s="16">
        <v>101.000000000008</v>
      </c>
      <c r="T2673" s="16" t="s">
        <v>59</v>
      </c>
      <c r="U2673" s="18">
        <v>2768</v>
      </c>
      <c r="V2673" s="16">
        <v>6902</v>
      </c>
      <c r="W2673" s="18">
        <v>1.07</v>
      </c>
    </row>
    <row r="2674" spans="1:23" s="15" customFormat="1" x14ac:dyDescent="0.3">
      <c r="A2674" s="19">
        <v>2672</v>
      </c>
      <c r="C2674" s="17" t="s">
        <v>160</v>
      </c>
      <c r="E2674" s="16">
        <f t="shared" si="420"/>
        <v>41961434163.066521</v>
      </c>
      <c r="F2674" s="16">
        <v>5</v>
      </c>
      <c r="G2674" s="22">
        <f t="shared" si="417"/>
        <v>1.0300775141088051E+31</v>
      </c>
      <c r="H2674" s="18">
        <f t="shared" si="418"/>
        <v>43365586.794006705</v>
      </c>
      <c r="I2674" s="18">
        <f t="shared" si="419"/>
        <v>1.3901105506247712E+21</v>
      </c>
      <c r="J2674" s="16">
        <v>1</v>
      </c>
      <c r="K2674" s="16">
        <v>11</v>
      </c>
      <c r="L2674" s="16">
        <v>5</v>
      </c>
      <c r="M2674" s="16">
        <v>10000</v>
      </c>
      <c r="N2674" s="16">
        <v>10000</v>
      </c>
      <c r="O2674" s="16">
        <v>30</v>
      </c>
      <c r="P2674" s="16" t="b">
        <v>1</v>
      </c>
      <c r="Q2674" s="16">
        <v>0</v>
      </c>
      <c r="R2674" s="16" t="b">
        <v>0</v>
      </c>
      <c r="S2674" s="16">
        <v>101.000000000008</v>
      </c>
      <c r="T2674" s="16" t="s">
        <v>59</v>
      </c>
      <c r="U2674" s="18">
        <v>2769</v>
      </c>
      <c r="V2674" s="16">
        <v>6909</v>
      </c>
      <c r="W2674" s="18">
        <v>1.07</v>
      </c>
    </row>
    <row r="2675" spans="1:23" s="15" customFormat="1" x14ac:dyDescent="0.3">
      <c r="A2675" s="19">
        <v>2673</v>
      </c>
      <c r="C2675" s="17" t="s">
        <v>160</v>
      </c>
      <c r="E2675" s="16">
        <f t="shared" si="420"/>
        <v>42010134525.953697</v>
      </c>
      <c r="F2675" s="16">
        <v>5</v>
      </c>
      <c r="G2675" s="22">
        <f t="shared" si="417"/>
        <v>1.0335716220701481E+31</v>
      </c>
      <c r="H2675" s="18">
        <f t="shared" si="418"/>
        <v>43400211.497961372</v>
      </c>
      <c r="I2675" s="18">
        <f t="shared" si="419"/>
        <v>1.393277727420556E+21</v>
      </c>
      <c r="J2675" s="16">
        <v>1</v>
      </c>
      <c r="K2675" s="16">
        <v>11</v>
      </c>
      <c r="L2675" s="16">
        <v>5</v>
      </c>
      <c r="M2675" s="16">
        <v>10000</v>
      </c>
      <c r="N2675" s="16">
        <v>10000</v>
      </c>
      <c r="O2675" s="16">
        <v>30</v>
      </c>
      <c r="P2675" s="16" t="b">
        <v>1</v>
      </c>
      <c r="Q2675" s="16">
        <v>0</v>
      </c>
      <c r="R2675" s="16" t="b">
        <v>0</v>
      </c>
      <c r="S2675" s="16">
        <v>101.000000000008</v>
      </c>
      <c r="T2675" s="16" t="s">
        <v>59</v>
      </c>
      <c r="U2675" s="18">
        <v>2770</v>
      </c>
      <c r="V2675" s="16">
        <v>6916</v>
      </c>
      <c r="W2675" s="18">
        <v>1.07</v>
      </c>
    </row>
    <row r="2676" spans="1:23" s="15" customFormat="1" x14ac:dyDescent="0.3">
      <c r="A2676" s="19">
        <v>2674</v>
      </c>
      <c r="C2676" s="17" t="s">
        <v>160</v>
      </c>
      <c r="E2676" s="16">
        <f t="shared" si="420"/>
        <v>42058873162.717445</v>
      </c>
      <c r="F2676" s="16">
        <v>5</v>
      </c>
      <c r="G2676" s="22">
        <f t="shared" si="417"/>
        <v>1.0370762687385967E+31</v>
      </c>
      <c r="H2676" s="18">
        <f t="shared" si="418"/>
        <v>43434850.929397181</v>
      </c>
      <c r="I2676" s="18">
        <f t="shared" si="419"/>
        <v>1.3964509314898337E+21</v>
      </c>
      <c r="J2676" s="16">
        <v>1</v>
      </c>
      <c r="K2676" s="16">
        <v>11</v>
      </c>
      <c r="L2676" s="16">
        <v>5</v>
      </c>
      <c r="M2676" s="16">
        <v>10000</v>
      </c>
      <c r="N2676" s="16">
        <v>10000</v>
      </c>
      <c r="O2676" s="16">
        <v>30</v>
      </c>
      <c r="P2676" s="16" t="b">
        <v>1</v>
      </c>
      <c r="Q2676" s="16">
        <v>0</v>
      </c>
      <c r="R2676" s="16" t="b">
        <v>0</v>
      </c>
      <c r="S2676" s="16">
        <v>101.000000000008</v>
      </c>
      <c r="T2676" s="16" t="s">
        <v>59</v>
      </c>
      <c r="U2676" s="18">
        <v>2771</v>
      </c>
      <c r="V2676" s="16">
        <v>6923</v>
      </c>
      <c r="W2676" s="18">
        <v>1.07</v>
      </c>
    </row>
    <row r="2677" spans="1:23" s="15" customFormat="1" x14ac:dyDescent="0.3">
      <c r="A2677" s="19">
        <v>2675</v>
      </c>
      <c r="C2677" s="17" t="s">
        <v>160</v>
      </c>
      <c r="E2677" s="16">
        <f t="shared" si="420"/>
        <v>42107650089.107147</v>
      </c>
      <c r="F2677" s="16">
        <v>5</v>
      </c>
      <c r="G2677" s="22">
        <f t="shared" si="417"/>
        <v>1.0405914819413189E+31</v>
      </c>
      <c r="H2677" s="18">
        <f t="shared" si="418"/>
        <v>43469505.089085229</v>
      </c>
      <c r="I2677" s="18">
        <f t="shared" si="419"/>
        <v>1.3996301720422876E+21</v>
      </c>
      <c r="J2677" s="16">
        <v>1</v>
      </c>
      <c r="K2677" s="16">
        <v>11</v>
      </c>
      <c r="L2677" s="16">
        <v>5</v>
      </c>
      <c r="M2677" s="16">
        <v>10000</v>
      </c>
      <c r="N2677" s="16">
        <v>10000</v>
      </c>
      <c r="O2677" s="16">
        <v>30</v>
      </c>
      <c r="P2677" s="16" t="b">
        <v>1</v>
      </c>
      <c r="Q2677" s="16">
        <v>0</v>
      </c>
      <c r="R2677" s="16" t="b">
        <v>0</v>
      </c>
      <c r="S2677" s="16">
        <v>101.000000000008</v>
      </c>
      <c r="T2677" s="16" t="s">
        <v>59</v>
      </c>
      <c r="U2677" s="18">
        <v>2772</v>
      </c>
      <c r="V2677" s="16">
        <v>6930</v>
      </c>
      <c r="W2677" s="18">
        <v>1.07</v>
      </c>
    </row>
    <row r="2678" spans="1:23" s="15" customFormat="1" x14ac:dyDescent="0.3">
      <c r="A2678" s="19">
        <v>2676</v>
      </c>
      <c r="C2678" s="17" t="s">
        <v>160</v>
      </c>
      <c r="E2678" s="16">
        <f t="shared" si="420"/>
        <v>42156465320.872978</v>
      </c>
      <c r="F2678" s="16">
        <v>5</v>
      </c>
      <c r="G2678" s="22">
        <f t="shared" si="417"/>
        <v>1.0441172895685102E+31</v>
      </c>
      <c r="H2678" s="18">
        <f t="shared" si="418"/>
        <v>43504173.977796622</v>
      </c>
      <c r="I2678" s="18">
        <f t="shared" si="419"/>
        <v>1.4028154582982376E+21</v>
      </c>
      <c r="J2678" s="16">
        <v>1</v>
      </c>
      <c r="K2678" s="16">
        <v>11</v>
      </c>
      <c r="L2678" s="16">
        <v>5</v>
      </c>
      <c r="M2678" s="16">
        <v>10000</v>
      </c>
      <c r="N2678" s="16">
        <v>10000</v>
      </c>
      <c r="O2678" s="16">
        <v>30</v>
      </c>
      <c r="P2678" s="16" t="b">
        <v>1</v>
      </c>
      <c r="Q2678" s="16">
        <v>0</v>
      </c>
      <c r="R2678" s="16" t="b">
        <v>0</v>
      </c>
      <c r="S2678" s="16">
        <v>101.000000000008</v>
      </c>
      <c r="T2678" s="16" t="s">
        <v>59</v>
      </c>
      <c r="U2678" s="18">
        <v>2773</v>
      </c>
      <c r="V2678" s="16">
        <v>6937</v>
      </c>
      <c r="W2678" s="18">
        <v>1.07</v>
      </c>
    </row>
    <row r="2679" spans="1:23" s="15" customFormat="1" x14ac:dyDescent="0.3">
      <c r="A2679" s="19">
        <v>2677</v>
      </c>
      <c r="C2679" s="17" t="s">
        <v>160</v>
      </c>
      <c r="E2679" s="16">
        <f t="shared" si="420"/>
        <v>42205318873.765579</v>
      </c>
      <c r="F2679" s="16">
        <v>5</v>
      </c>
      <c r="G2679" s="22">
        <f t="shared" si="417"/>
        <v>1.047653719573525E+31</v>
      </c>
      <c r="H2679" s="18">
        <f t="shared" si="418"/>
        <v>43538857.596302159</v>
      </c>
      <c r="I2679" s="18">
        <f t="shared" si="419"/>
        <v>1.4060067994886354E+21</v>
      </c>
      <c r="J2679" s="16">
        <v>1</v>
      </c>
      <c r="K2679" s="16">
        <v>11</v>
      </c>
      <c r="L2679" s="16">
        <v>5</v>
      </c>
      <c r="M2679" s="16">
        <v>10000</v>
      </c>
      <c r="N2679" s="16">
        <v>10000</v>
      </c>
      <c r="O2679" s="16">
        <v>30</v>
      </c>
      <c r="P2679" s="16" t="b">
        <v>1</v>
      </c>
      <c r="Q2679" s="16">
        <v>0</v>
      </c>
      <c r="R2679" s="16" t="b">
        <v>0</v>
      </c>
      <c r="S2679" s="16">
        <v>101.000000000008</v>
      </c>
      <c r="T2679" s="16" t="s">
        <v>59</v>
      </c>
      <c r="U2679" s="18">
        <v>2774</v>
      </c>
      <c r="V2679" s="16">
        <v>6944</v>
      </c>
      <c r="W2679" s="18">
        <v>1.07</v>
      </c>
    </row>
    <row r="2680" spans="1:23" s="15" customFormat="1" x14ac:dyDescent="0.3">
      <c r="A2680" s="19">
        <v>2678</v>
      </c>
      <c r="C2680" s="17" t="s">
        <v>160</v>
      </c>
      <c r="E2680" s="16">
        <f t="shared" si="420"/>
        <v>42254210763.536072</v>
      </c>
      <c r="F2680" s="16">
        <v>5</v>
      </c>
      <c r="G2680" s="22">
        <f t="shared" si="417"/>
        <v>1.0512007999729656E+31</v>
      </c>
      <c r="H2680" s="18">
        <f t="shared" si="418"/>
        <v>43573555.945372157</v>
      </c>
      <c r="I2680" s="18">
        <f t="shared" si="419"/>
        <v>1.4092042048550517E+21</v>
      </c>
      <c r="J2680" s="16">
        <v>1</v>
      </c>
      <c r="K2680" s="16">
        <v>11</v>
      </c>
      <c r="L2680" s="16">
        <v>5</v>
      </c>
      <c r="M2680" s="16">
        <v>10000</v>
      </c>
      <c r="N2680" s="16">
        <v>10000</v>
      </c>
      <c r="O2680" s="16">
        <v>30</v>
      </c>
      <c r="P2680" s="16" t="b">
        <v>1</v>
      </c>
      <c r="Q2680" s="16">
        <v>0</v>
      </c>
      <c r="R2680" s="16" t="b">
        <v>0</v>
      </c>
      <c r="S2680" s="16">
        <v>101.000000000008</v>
      </c>
      <c r="T2680" s="16" t="s">
        <v>59</v>
      </c>
      <c r="U2680" s="18">
        <v>2775</v>
      </c>
      <c r="V2680" s="16">
        <v>6951</v>
      </c>
      <c r="W2680" s="18">
        <v>1.07</v>
      </c>
    </row>
    <row r="2681" spans="1:23" s="15" customFormat="1" x14ac:dyDescent="0.3">
      <c r="A2681" s="19">
        <v>2679</v>
      </c>
      <c r="C2681" s="17" t="s">
        <v>160</v>
      </c>
      <c r="E2681" s="16">
        <f t="shared" si="420"/>
        <v>42303141005.936287</v>
      </c>
      <c r="F2681" s="16">
        <v>5</v>
      </c>
      <c r="G2681" s="22">
        <f t="shared" si="417"/>
        <v>1.0547585588468286E+31</v>
      </c>
      <c r="H2681" s="18">
        <f t="shared" si="418"/>
        <v>43608269.025777057</v>
      </c>
      <c r="I2681" s="18">
        <f t="shared" si="419"/>
        <v>1.4124076836497334E+21</v>
      </c>
      <c r="J2681" s="16">
        <v>1</v>
      </c>
      <c r="K2681" s="16">
        <v>11</v>
      </c>
      <c r="L2681" s="16">
        <v>5</v>
      </c>
      <c r="M2681" s="16">
        <v>10000</v>
      </c>
      <c r="N2681" s="16">
        <v>10000</v>
      </c>
      <c r="O2681" s="16">
        <v>30</v>
      </c>
      <c r="P2681" s="16" t="b">
        <v>1</v>
      </c>
      <c r="Q2681" s="16">
        <v>0</v>
      </c>
      <c r="R2681" s="16" t="b">
        <v>0</v>
      </c>
      <c r="S2681" s="16">
        <v>101.000000000008</v>
      </c>
      <c r="T2681" s="16" t="s">
        <v>59</v>
      </c>
      <c r="U2681" s="18">
        <v>2776</v>
      </c>
      <c r="V2681" s="16">
        <v>6958</v>
      </c>
      <c r="W2681" s="18">
        <v>1.07</v>
      </c>
    </row>
    <row r="2682" spans="1:23" s="15" customFormat="1" x14ac:dyDescent="0.3">
      <c r="A2682" s="19">
        <v>2680</v>
      </c>
      <c r="C2682" s="17" t="s">
        <v>160</v>
      </c>
      <c r="E2682" s="16">
        <f t="shared" si="420"/>
        <v>42352109616.718597</v>
      </c>
      <c r="F2682" s="16">
        <v>5</v>
      </c>
      <c r="G2682" s="22">
        <f t="shared" si="417"/>
        <v>1.0583270243386541E+31</v>
      </c>
      <c r="H2682" s="18">
        <f t="shared" si="418"/>
        <v>43642996.838286623</v>
      </c>
      <c r="I2682" s="18">
        <f t="shared" si="419"/>
        <v>1.41561724513556E+21</v>
      </c>
      <c r="J2682" s="16">
        <v>1</v>
      </c>
      <c r="K2682" s="16">
        <v>11</v>
      </c>
      <c r="L2682" s="16">
        <v>5</v>
      </c>
      <c r="M2682" s="16">
        <v>10000</v>
      </c>
      <c r="N2682" s="16">
        <v>10000</v>
      </c>
      <c r="O2682" s="16">
        <v>30</v>
      </c>
      <c r="P2682" s="16" t="b">
        <v>1</v>
      </c>
      <c r="Q2682" s="16">
        <v>0</v>
      </c>
      <c r="R2682" s="16" t="b">
        <v>0</v>
      </c>
      <c r="S2682" s="16">
        <v>101.000000000008</v>
      </c>
      <c r="T2682" s="16" t="s">
        <v>59</v>
      </c>
      <c r="U2682" s="18">
        <v>2777</v>
      </c>
      <c r="V2682" s="16">
        <v>6965</v>
      </c>
      <c r="W2682" s="18">
        <v>1.07</v>
      </c>
    </row>
    <row r="2683" spans="1:23" s="15" customFormat="1" x14ac:dyDescent="0.3">
      <c r="A2683" s="19">
        <v>2681</v>
      </c>
      <c r="C2683" s="17" t="s">
        <v>160</v>
      </c>
      <c r="E2683" s="16">
        <f t="shared" si="420"/>
        <v>42401116611.635788</v>
      </c>
      <c r="F2683" s="16">
        <v>5</v>
      </c>
      <c r="G2683" s="22">
        <f t="shared" si="417"/>
        <v>1.061906224655553E+31</v>
      </c>
      <c r="H2683" s="18">
        <f t="shared" si="418"/>
        <v>43677739.383670852</v>
      </c>
      <c r="I2683" s="18">
        <f t="shared" si="419"/>
        <v>1.4188328985860605E+21</v>
      </c>
      <c r="J2683" s="16">
        <v>1</v>
      </c>
      <c r="K2683" s="16">
        <v>11</v>
      </c>
      <c r="L2683" s="16">
        <v>5</v>
      </c>
      <c r="M2683" s="16">
        <v>10000</v>
      </c>
      <c r="N2683" s="16">
        <v>10000</v>
      </c>
      <c r="O2683" s="16">
        <v>30</v>
      </c>
      <c r="P2683" s="16" t="b">
        <v>1</v>
      </c>
      <c r="Q2683" s="16">
        <v>0</v>
      </c>
      <c r="R2683" s="16" t="b">
        <v>0</v>
      </c>
      <c r="S2683" s="16">
        <v>101.000000000008</v>
      </c>
      <c r="T2683" s="16" t="s">
        <v>59</v>
      </c>
      <c r="U2683" s="18">
        <v>2778</v>
      </c>
      <c r="V2683" s="16">
        <v>6972</v>
      </c>
      <c r="W2683" s="18">
        <v>1.07</v>
      </c>
    </row>
    <row r="2684" spans="1:23" s="15" customFormat="1" x14ac:dyDescent="0.3">
      <c r="A2684" s="19">
        <v>2682</v>
      </c>
      <c r="C2684" s="17" t="s">
        <v>160</v>
      </c>
      <c r="E2684" s="16">
        <f t="shared" si="420"/>
        <v>42450162006.441589</v>
      </c>
      <c r="F2684" s="16">
        <v>5</v>
      </c>
      <c r="G2684" s="22">
        <f t="shared" si="417"/>
        <v>1.0654961880684309E+31</v>
      </c>
      <c r="H2684" s="18">
        <f t="shared" si="418"/>
        <v>43712496.662699066</v>
      </c>
      <c r="I2684" s="18">
        <f t="shared" si="419"/>
        <v>1.4220546532854596E+21</v>
      </c>
      <c r="J2684" s="16">
        <v>1</v>
      </c>
      <c r="K2684" s="16">
        <v>11</v>
      </c>
      <c r="L2684" s="16">
        <v>5</v>
      </c>
      <c r="M2684" s="16">
        <v>10000</v>
      </c>
      <c r="N2684" s="16">
        <v>10000</v>
      </c>
      <c r="O2684" s="16">
        <v>30</v>
      </c>
      <c r="P2684" s="16" t="b">
        <v>1</v>
      </c>
      <c r="Q2684" s="16">
        <v>0</v>
      </c>
      <c r="R2684" s="16" t="b">
        <v>0</v>
      </c>
      <c r="S2684" s="16">
        <v>101.000000000008</v>
      </c>
      <c r="T2684" s="16" t="s">
        <v>59</v>
      </c>
      <c r="U2684" s="18">
        <v>2779</v>
      </c>
      <c r="V2684" s="16">
        <v>6979</v>
      </c>
      <c r="W2684" s="18">
        <v>1.07</v>
      </c>
    </row>
    <row r="2685" spans="1:23" s="15" customFormat="1" x14ac:dyDescent="0.3">
      <c r="A2685" s="19">
        <v>2683</v>
      </c>
      <c r="C2685" s="17" t="s">
        <v>160</v>
      </c>
      <c r="E2685" s="16">
        <f t="shared" si="420"/>
        <v>42499245816.890068</v>
      </c>
      <c r="F2685" s="16">
        <v>5</v>
      </c>
      <c r="G2685" s="22">
        <f t="shared" si="417"/>
        <v>1.0690969429120313E+31</v>
      </c>
      <c r="H2685" s="18">
        <f t="shared" si="418"/>
        <v>43747268.676140614</v>
      </c>
      <c r="I2685" s="18">
        <f t="shared" si="419"/>
        <v>1.4252825185286669E+21</v>
      </c>
      <c r="J2685" s="16">
        <v>1</v>
      </c>
      <c r="K2685" s="16">
        <v>11</v>
      </c>
      <c r="L2685" s="16">
        <v>5</v>
      </c>
      <c r="M2685" s="16">
        <v>10000</v>
      </c>
      <c r="N2685" s="16">
        <v>10000</v>
      </c>
      <c r="O2685" s="16">
        <v>30</v>
      </c>
      <c r="P2685" s="16" t="b">
        <v>1</v>
      </c>
      <c r="Q2685" s="16">
        <v>0</v>
      </c>
      <c r="R2685" s="16" t="b">
        <v>0</v>
      </c>
      <c r="S2685" s="16">
        <v>101.000000000008</v>
      </c>
      <c r="T2685" s="16" t="s">
        <v>59</v>
      </c>
      <c r="U2685" s="18">
        <v>2780</v>
      </c>
      <c r="V2685" s="16">
        <v>6986</v>
      </c>
      <c r="W2685" s="18">
        <v>1.07</v>
      </c>
    </row>
    <row r="2686" spans="1:23" s="15" customFormat="1" x14ac:dyDescent="0.3">
      <c r="A2686" s="19">
        <v>2684</v>
      </c>
      <c r="C2686" s="17" t="s">
        <v>160</v>
      </c>
      <c r="E2686" s="16">
        <f t="shared" si="420"/>
        <v>42548368058.736053</v>
      </c>
      <c r="F2686" s="16">
        <v>5</v>
      </c>
      <c r="G2686" s="22">
        <f t="shared" si="417"/>
        <v>1.0727085175851303E+31</v>
      </c>
      <c r="H2686" s="18">
        <f t="shared" si="418"/>
        <v>43782055.424764439</v>
      </c>
      <c r="I2686" s="18">
        <f t="shared" si="419"/>
        <v>1.4285165036212592E+21</v>
      </c>
      <c r="J2686" s="16">
        <v>1</v>
      </c>
      <c r="K2686" s="16">
        <v>11</v>
      </c>
      <c r="L2686" s="16">
        <v>5</v>
      </c>
      <c r="M2686" s="16">
        <v>10000</v>
      </c>
      <c r="N2686" s="16">
        <v>10000</v>
      </c>
      <c r="O2686" s="16">
        <v>30</v>
      </c>
      <c r="P2686" s="16" t="b">
        <v>1</v>
      </c>
      <c r="Q2686" s="16">
        <v>0</v>
      </c>
      <c r="R2686" s="16" t="b">
        <v>0</v>
      </c>
      <c r="S2686" s="16">
        <v>101.000000000008</v>
      </c>
      <c r="T2686" s="16" t="s">
        <v>59</v>
      </c>
      <c r="U2686" s="18">
        <v>2781</v>
      </c>
      <c r="V2686" s="16">
        <v>6993</v>
      </c>
      <c r="W2686" s="18">
        <v>1.07</v>
      </c>
    </row>
    <row r="2687" spans="1:23" s="15" customFormat="1" x14ac:dyDescent="0.3">
      <c r="A2687" s="19">
        <v>2685</v>
      </c>
      <c r="C2687" s="17" t="s">
        <v>160</v>
      </c>
      <c r="E2687" s="16">
        <f t="shared" si="420"/>
        <v>42597528747.734673</v>
      </c>
      <c r="F2687" s="16">
        <v>5</v>
      </c>
      <c r="G2687" s="22">
        <f t="shared" si="417"/>
        <v>1.0763309405505483E+31</v>
      </c>
      <c r="H2687" s="18">
        <f t="shared" si="418"/>
        <v>43816856.909339502</v>
      </c>
      <c r="I2687" s="18">
        <f t="shared" si="419"/>
        <v>1.4317566178794922E+21</v>
      </c>
      <c r="J2687" s="16">
        <v>1</v>
      </c>
      <c r="K2687" s="16">
        <v>11</v>
      </c>
      <c r="L2687" s="16">
        <v>5</v>
      </c>
      <c r="M2687" s="16">
        <v>10000</v>
      </c>
      <c r="N2687" s="16">
        <v>10000</v>
      </c>
      <c r="O2687" s="16">
        <v>30</v>
      </c>
      <c r="P2687" s="16" t="b">
        <v>1</v>
      </c>
      <c r="Q2687" s="16">
        <v>0</v>
      </c>
      <c r="R2687" s="16" t="b">
        <v>0</v>
      </c>
      <c r="S2687" s="16">
        <v>101.000000000008</v>
      </c>
      <c r="T2687" s="16" t="s">
        <v>59</v>
      </c>
      <c r="U2687" s="18">
        <v>2782</v>
      </c>
      <c r="V2687" s="16">
        <v>7000</v>
      </c>
      <c r="W2687" s="18">
        <v>1.07</v>
      </c>
    </row>
    <row r="2688" spans="1:23" s="15" customFormat="1" x14ac:dyDescent="0.3">
      <c r="A2688" s="19">
        <v>2686</v>
      </c>
      <c r="C2688" s="17" t="s">
        <v>160</v>
      </c>
      <c r="E2688" s="16">
        <f t="shared" si="420"/>
        <v>42646727899.641769</v>
      </c>
      <c r="F2688" s="16">
        <v>5</v>
      </c>
      <c r="G2688" s="22">
        <f t="shared" si="417"/>
        <v>1.0799642403353914E+31</v>
      </c>
      <c r="H2688" s="18">
        <f t="shared" si="418"/>
        <v>43851673.130633995</v>
      </c>
      <c r="I2688" s="18">
        <f t="shared" si="419"/>
        <v>1.4350028706303737E+21</v>
      </c>
      <c r="J2688" s="16">
        <v>1</v>
      </c>
      <c r="K2688" s="16">
        <v>11</v>
      </c>
      <c r="L2688" s="16">
        <v>5</v>
      </c>
      <c r="M2688" s="16">
        <v>10000</v>
      </c>
      <c r="N2688" s="16">
        <v>10000</v>
      </c>
      <c r="O2688" s="16">
        <v>30</v>
      </c>
      <c r="P2688" s="16" t="b">
        <v>1</v>
      </c>
      <c r="Q2688" s="16">
        <v>0</v>
      </c>
      <c r="R2688" s="16" t="b">
        <v>0</v>
      </c>
      <c r="S2688" s="16">
        <v>101.000000000008</v>
      </c>
      <c r="T2688" s="16" t="s">
        <v>59</v>
      </c>
      <c r="U2688" s="18">
        <v>2783</v>
      </c>
      <c r="V2688" s="16">
        <v>7007</v>
      </c>
      <c r="W2688" s="18">
        <v>1.07</v>
      </c>
    </row>
    <row r="2689" spans="1:23" s="15" customFormat="1" x14ac:dyDescent="0.3">
      <c r="A2689" s="19">
        <v>2687</v>
      </c>
      <c r="C2689" s="17" t="s">
        <v>160</v>
      </c>
      <c r="E2689" s="16">
        <f t="shared" si="420"/>
        <v>42695965530.214035</v>
      </c>
      <c r="F2689" s="16">
        <v>5</v>
      </c>
      <c r="G2689" s="22">
        <f t="shared" si="417"/>
        <v>1.0836084455311108E+31</v>
      </c>
      <c r="H2689" s="18">
        <f t="shared" si="418"/>
        <v>43886504.089416414</v>
      </c>
      <c r="I2689" s="18">
        <f t="shared" si="419"/>
        <v>1.4382552712115934E+21</v>
      </c>
      <c r="J2689" s="16">
        <v>1</v>
      </c>
      <c r="K2689" s="16">
        <v>11</v>
      </c>
      <c r="L2689" s="16">
        <v>5</v>
      </c>
      <c r="M2689" s="16">
        <v>10000</v>
      </c>
      <c r="N2689" s="16">
        <v>10000</v>
      </c>
      <c r="O2689" s="16">
        <v>30</v>
      </c>
      <c r="P2689" s="16" t="b">
        <v>1</v>
      </c>
      <c r="Q2689" s="16">
        <v>0</v>
      </c>
      <c r="R2689" s="16" t="b">
        <v>0</v>
      </c>
      <c r="S2689" s="16">
        <v>101.000000000008</v>
      </c>
      <c r="T2689" s="16" t="s">
        <v>59</v>
      </c>
      <c r="U2689" s="18">
        <v>2784</v>
      </c>
      <c r="V2689" s="16">
        <v>7014</v>
      </c>
      <c r="W2689" s="18">
        <v>1.07</v>
      </c>
    </row>
    <row r="2690" spans="1:23" s="15" customFormat="1" x14ac:dyDescent="0.3">
      <c r="A2690" s="19">
        <v>2688</v>
      </c>
      <c r="C2690" s="17" t="s">
        <v>160</v>
      </c>
      <c r="E2690" s="16">
        <f t="shared" si="420"/>
        <v>42745241655.208519</v>
      </c>
      <c r="F2690" s="16">
        <v>5</v>
      </c>
      <c r="G2690" s="22">
        <f t="shared" si="417"/>
        <v>1.0872635847935895E+31</v>
      </c>
      <c r="H2690" s="18">
        <f t="shared" si="418"/>
        <v>43921349.786454767</v>
      </c>
      <c r="I2690" s="18">
        <f t="shared" si="419"/>
        <v>1.4415138289715569E+21</v>
      </c>
      <c r="J2690" s="16">
        <v>1</v>
      </c>
      <c r="K2690" s="16">
        <v>11</v>
      </c>
      <c r="L2690" s="16">
        <v>5</v>
      </c>
      <c r="M2690" s="16">
        <v>10000</v>
      </c>
      <c r="N2690" s="16">
        <v>10000</v>
      </c>
      <c r="O2690" s="16">
        <v>30</v>
      </c>
      <c r="P2690" s="16" t="b">
        <v>1</v>
      </c>
      <c r="Q2690" s="16">
        <v>0</v>
      </c>
      <c r="R2690" s="16" t="b">
        <v>0</v>
      </c>
      <c r="S2690" s="16">
        <v>101.000000000008</v>
      </c>
      <c r="T2690" s="16" t="s">
        <v>59</v>
      </c>
      <c r="U2690" s="18">
        <v>2785</v>
      </c>
      <c r="V2690" s="16">
        <v>7021</v>
      </c>
      <c r="W2690" s="18">
        <v>1.07</v>
      </c>
    </row>
    <row r="2691" spans="1:23" s="15" customFormat="1" x14ac:dyDescent="0.3">
      <c r="A2691" s="19">
        <v>2689</v>
      </c>
      <c r="C2691" s="17" t="s">
        <v>160</v>
      </c>
      <c r="E2691" s="16">
        <f t="shared" si="420"/>
        <v>42794556290.382492</v>
      </c>
      <c r="F2691" s="16">
        <v>5</v>
      </c>
      <c r="G2691" s="22">
        <f t="shared" si="417"/>
        <v>1.0909296868433397E+31</v>
      </c>
      <c r="H2691" s="18">
        <f t="shared" si="418"/>
        <v>43956210.222516879</v>
      </c>
      <c r="I2691" s="18">
        <f t="shared" si="419"/>
        <v>1.4447785532694242E+21</v>
      </c>
      <c r="J2691" s="16">
        <v>1</v>
      </c>
      <c r="K2691" s="16">
        <v>11</v>
      </c>
      <c r="L2691" s="16">
        <v>5</v>
      </c>
      <c r="M2691" s="16">
        <v>10000</v>
      </c>
      <c r="N2691" s="16">
        <v>10000</v>
      </c>
      <c r="O2691" s="16">
        <v>30</v>
      </c>
      <c r="P2691" s="16" t="b">
        <v>1</v>
      </c>
      <c r="Q2691" s="16">
        <v>0</v>
      </c>
      <c r="R2691" s="16" t="b">
        <v>0</v>
      </c>
      <c r="S2691" s="16">
        <v>101.000000000008</v>
      </c>
      <c r="T2691" s="16" t="s">
        <v>59</v>
      </c>
      <c r="U2691" s="18">
        <v>2786</v>
      </c>
      <c r="V2691" s="16">
        <v>7028</v>
      </c>
      <c r="W2691" s="18">
        <v>1.07</v>
      </c>
    </row>
    <row r="2692" spans="1:23" s="15" customFormat="1" x14ac:dyDescent="0.3">
      <c r="A2692" s="19">
        <v>2690</v>
      </c>
      <c r="C2692" s="17" t="s">
        <v>160</v>
      </c>
      <c r="E2692" s="16">
        <f t="shared" si="420"/>
        <v>42843909451.494743</v>
      </c>
      <c r="F2692" s="16">
        <v>5</v>
      </c>
      <c r="G2692" s="22">
        <f t="shared" si="417"/>
        <v>1.094606780465608E+31</v>
      </c>
      <c r="H2692" s="18">
        <f t="shared" si="418"/>
        <v>43991085.398370035</v>
      </c>
      <c r="I2692" s="18">
        <f t="shared" si="419"/>
        <v>1.4480494534750558E+21</v>
      </c>
      <c r="J2692" s="16">
        <v>1</v>
      </c>
      <c r="K2692" s="16">
        <v>11</v>
      </c>
      <c r="L2692" s="16">
        <v>5</v>
      </c>
      <c r="M2692" s="16">
        <v>10000</v>
      </c>
      <c r="N2692" s="16">
        <v>10000</v>
      </c>
      <c r="O2692" s="16">
        <v>30</v>
      </c>
      <c r="P2692" s="16" t="b">
        <v>1</v>
      </c>
      <c r="Q2692" s="16">
        <v>0</v>
      </c>
      <c r="R2692" s="16" t="b">
        <v>0</v>
      </c>
      <c r="S2692" s="16">
        <v>101.000000000008</v>
      </c>
      <c r="T2692" s="16" t="s">
        <v>59</v>
      </c>
      <c r="U2692" s="18">
        <v>2787</v>
      </c>
      <c r="V2692" s="16">
        <v>7035</v>
      </c>
      <c r="W2692" s="18">
        <v>1.07</v>
      </c>
    </row>
    <row r="2693" spans="1:23" s="15" customFormat="1" x14ac:dyDescent="0.3">
      <c r="A2693" s="19">
        <v>2691</v>
      </c>
      <c r="C2693" s="17" t="s">
        <v>160</v>
      </c>
      <c r="E2693" s="16">
        <f t="shared" si="420"/>
        <v>42893301154.303772</v>
      </c>
      <c r="F2693" s="16">
        <v>5</v>
      </c>
      <c r="G2693" s="22">
        <f t="shared" si="417"/>
        <v>1.0982948945104164E+31</v>
      </c>
      <c r="H2693" s="18">
        <f t="shared" si="418"/>
        <v>44025975.314781919</v>
      </c>
      <c r="I2693" s="18">
        <f t="shared" si="419"/>
        <v>1.4513265389690911E+21</v>
      </c>
      <c r="J2693" s="16">
        <v>1</v>
      </c>
      <c r="K2693" s="16">
        <v>11</v>
      </c>
      <c r="L2693" s="16">
        <v>5</v>
      </c>
      <c r="M2693" s="16">
        <v>10000</v>
      </c>
      <c r="N2693" s="16">
        <v>10000</v>
      </c>
      <c r="O2693" s="16">
        <v>30</v>
      </c>
      <c r="P2693" s="16" t="b">
        <v>1</v>
      </c>
      <c r="Q2693" s="16">
        <v>0</v>
      </c>
      <c r="R2693" s="16" t="b">
        <v>0</v>
      </c>
      <c r="S2693" s="16">
        <v>101.000000000008</v>
      </c>
      <c r="T2693" s="16" t="s">
        <v>59</v>
      </c>
      <c r="U2693" s="18">
        <v>2788</v>
      </c>
      <c r="V2693" s="16">
        <v>7042</v>
      </c>
      <c r="W2693" s="18">
        <v>1.07</v>
      </c>
    </row>
    <row r="2694" spans="1:23" s="15" customFormat="1" x14ac:dyDescent="0.3">
      <c r="A2694" s="19">
        <v>2692</v>
      </c>
      <c r="C2694" s="17" t="s">
        <v>160</v>
      </c>
      <c r="E2694" s="16">
        <f t="shared" si="420"/>
        <v>42942731414.569099</v>
      </c>
      <c r="F2694" s="16">
        <v>5</v>
      </c>
      <c r="G2694" s="22">
        <f t="shared" si="417"/>
        <v>1.101994057892793E+31</v>
      </c>
      <c r="H2694" s="18">
        <f t="shared" si="418"/>
        <v>44060879.972519211</v>
      </c>
      <c r="I2694" s="18">
        <f t="shared" si="419"/>
        <v>1.4546098191429135E+21</v>
      </c>
      <c r="J2694" s="16">
        <v>1</v>
      </c>
      <c r="K2694" s="16">
        <v>11</v>
      </c>
      <c r="L2694" s="16">
        <v>5</v>
      </c>
      <c r="M2694" s="16">
        <v>10000</v>
      </c>
      <c r="N2694" s="16">
        <v>10000</v>
      </c>
      <c r="O2694" s="16">
        <v>30</v>
      </c>
      <c r="P2694" s="16" t="b">
        <v>1</v>
      </c>
      <c r="Q2694" s="16">
        <v>0</v>
      </c>
      <c r="R2694" s="16" t="b">
        <v>0</v>
      </c>
      <c r="S2694" s="16">
        <v>101.000000000008</v>
      </c>
      <c r="T2694" s="16" t="s">
        <v>59</v>
      </c>
      <c r="U2694" s="18">
        <v>2789</v>
      </c>
      <c r="V2694" s="16">
        <v>7049</v>
      </c>
      <c r="W2694" s="18">
        <v>1.07</v>
      </c>
    </row>
    <row r="2695" spans="1:23" s="15" customFormat="1" x14ac:dyDescent="0.3">
      <c r="A2695" s="19">
        <v>2693</v>
      </c>
      <c r="C2695" s="17" t="s">
        <v>160</v>
      </c>
      <c r="E2695" s="16">
        <f t="shared" si="420"/>
        <v>42992200248.050514</v>
      </c>
      <c r="F2695" s="16">
        <v>5</v>
      </c>
      <c r="G2695" s="22">
        <f t="shared" si="417"/>
        <v>1.1057042995928435E+31</v>
      </c>
      <c r="H2695" s="18">
        <f t="shared" si="418"/>
        <v>44095799.372348793</v>
      </c>
      <c r="I2695" s="18">
        <f t="shared" si="419"/>
        <v>1.4578993033986575E+21</v>
      </c>
      <c r="J2695" s="16">
        <v>1</v>
      </c>
      <c r="K2695" s="16">
        <v>11</v>
      </c>
      <c r="L2695" s="16">
        <v>5</v>
      </c>
      <c r="M2695" s="16">
        <v>10000</v>
      </c>
      <c r="N2695" s="16">
        <v>10000</v>
      </c>
      <c r="O2695" s="16">
        <v>30</v>
      </c>
      <c r="P2695" s="16" t="b">
        <v>1</v>
      </c>
      <c r="Q2695" s="16">
        <v>0</v>
      </c>
      <c r="R2695" s="16" t="b">
        <v>0</v>
      </c>
      <c r="S2695" s="16">
        <v>101.000000000008</v>
      </c>
      <c r="T2695" s="16" t="s">
        <v>59</v>
      </c>
      <c r="U2695" s="18">
        <v>2790</v>
      </c>
      <c r="V2695" s="16">
        <v>7056</v>
      </c>
      <c r="W2695" s="18">
        <v>1.07</v>
      </c>
    </row>
    <row r="2696" spans="1:23" s="15" customFormat="1" x14ac:dyDescent="0.3">
      <c r="A2696" s="19">
        <v>2694</v>
      </c>
      <c r="C2696" s="17" t="s">
        <v>160</v>
      </c>
      <c r="E2696" s="16">
        <f t="shared" si="420"/>
        <v>43041707670.508797</v>
      </c>
      <c r="F2696" s="16">
        <v>5</v>
      </c>
      <c r="G2696" s="22">
        <f t="shared" si="417"/>
        <v>1.1094256486558581E+31</v>
      </c>
      <c r="H2696" s="18">
        <f t="shared" si="418"/>
        <v>44130733.51503741</v>
      </c>
      <c r="I2696" s="18">
        <f t="shared" si="419"/>
        <v>1.4611950011492364E+21</v>
      </c>
      <c r="J2696" s="16">
        <v>1</v>
      </c>
      <c r="K2696" s="16">
        <v>11</v>
      </c>
      <c r="L2696" s="16">
        <v>5</v>
      </c>
      <c r="M2696" s="16">
        <v>10000</v>
      </c>
      <c r="N2696" s="16">
        <v>10000</v>
      </c>
      <c r="O2696" s="16">
        <v>30</v>
      </c>
      <c r="P2696" s="16" t="b">
        <v>1</v>
      </c>
      <c r="Q2696" s="16">
        <v>0</v>
      </c>
      <c r="R2696" s="16" t="b">
        <v>0</v>
      </c>
      <c r="S2696" s="16">
        <v>101.000000000008</v>
      </c>
      <c r="T2696" s="16" t="s">
        <v>59</v>
      </c>
      <c r="U2696" s="18">
        <v>2791</v>
      </c>
      <c r="V2696" s="16">
        <v>7063</v>
      </c>
      <c r="W2696" s="18">
        <v>1.07</v>
      </c>
    </row>
    <row r="2697" spans="1:23" s="15" customFormat="1" x14ac:dyDescent="0.3">
      <c r="A2697" s="19">
        <v>2695</v>
      </c>
      <c r="C2697" s="17" t="s">
        <v>160</v>
      </c>
      <c r="E2697" s="16">
        <f t="shared" si="420"/>
        <v>43091253697.705086</v>
      </c>
      <c r="F2697" s="16">
        <v>5</v>
      </c>
      <c r="G2697" s="22">
        <f t="shared" si="417"/>
        <v>1.1131581341924626E+31</v>
      </c>
      <c r="H2697" s="18">
        <f t="shared" si="418"/>
        <v>44165682.401351243</v>
      </c>
      <c r="I2697" s="18">
        <f t="shared" si="419"/>
        <v>1.4644969218183382E+21</v>
      </c>
      <c r="J2697" s="16">
        <v>1</v>
      </c>
      <c r="K2697" s="16">
        <v>11</v>
      </c>
      <c r="L2697" s="16">
        <v>5</v>
      </c>
      <c r="M2697" s="16">
        <v>10000</v>
      </c>
      <c r="N2697" s="16">
        <v>10000</v>
      </c>
      <c r="O2697" s="16">
        <v>30</v>
      </c>
      <c r="P2697" s="16" t="b">
        <v>1</v>
      </c>
      <c r="Q2697" s="16">
        <v>0</v>
      </c>
      <c r="R2697" s="16" t="b">
        <v>0</v>
      </c>
      <c r="S2697" s="16">
        <v>101.000000000008</v>
      </c>
      <c r="T2697" s="16" t="s">
        <v>59</v>
      </c>
      <c r="U2697" s="18">
        <v>2792</v>
      </c>
      <c r="V2697" s="16">
        <v>7070</v>
      </c>
      <c r="W2697" s="18">
        <v>1.07</v>
      </c>
    </row>
    <row r="2698" spans="1:23" s="15" customFormat="1" x14ac:dyDescent="0.3">
      <c r="A2698" s="19">
        <v>2696</v>
      </c>
      <c r="C2698" s="17" t="s">
        <v>160</v>
      </c>
      <c r="E2698" s="16">
        <f t="shared" si="420"/>
        <v>43140838345.401169</v>
      </c>
      <c r="F2698" s="16">
        <v>5</v>
      </c>
      <c r="G2698" s="22">
        <f t="shared" si="417"/>
        <v>1.116901785378739E+31</v>
      </c>
      <c r="H2698" s="18">
        <f t="shared" si="418"/>
        <v>44200646.032056294</v>
      </c>
      <c r="I2698" s="18">
        <f t="shared" si="419"/>
        <v>1.4678050748404542E+21</v>
      </c>
      <c r="J2698" s="16">
        <v>1</v>
      </c>
      <c r="K2698" s="16">
        <v>11</v>
      </c>
      <c r="L2698" s="16">
        <v>5</v>
      </c>
      <c r="M2698" s="16">
        <v>10000</v>
      </c>
      <c r="N2698" s="16">
        <v>10000</v>
      </c>
      <c r="O2698" s="16">
        <v>30</v>
      </c>
      <c r="P2698" s="16" t="b">
        <v>1</v>
      </c>
      <c r="Q2698" s="16">
        <v>0</v>
      </c>
      <c r="R2698" s="16" t="b">
        <v>0</v>
      </c>
      <c r="S2698" s="16">
        <v>101.000000000008</v>
      </c>
      <c r="T2698" s="16" t="s">
        <v>59</v>
      </c>
      <c r="U2698" s="18">
        <v>2793</v>
      </c>
      <c r="V2698" s="16">
        <v>7077</v>
      </c>
      <c r="W2698" s="18">
        <v>1.07</v>
      </c>
    </row>
    <row r="2699" spans="1:23" s="15" customFormat="1" x14ac:dyDescent="0.3">
      <c r="A2699" s="19">
        <v>2697</v>
      </c>
      <c r="C2699" s="17" t="s">
        <v>160</v>
      </c>
      <c r="E2699" s="16">
        <f t="shared" si="420"/>
        <v>43190461629.359146</v>
      </c>
      <c r="F2699" s="16">
        <v>5</v>
      </c>
      <c r="G2699" s="22">
        <f t="shared" si="417"/>
        <v>1.120656631456316E+31</v>
      </c>
      <c r="H2699" s="18">
        <f t="shared" si="418"/>
        <v>44235624.407918409</v>
      </c>
      <c r="I2699" s="18">
        <f t="shared" si="419"/>
        <v>1.4711194696608435E+21</v>
      </c>
      <c r="J2699" s="16">
        <v>1</v>
      </c>
      <c r="K2699" s="16">
        <v>11</v>
      </c>
      <c r="L2699" s="16">
        <v>5</v>
      </c>
      <c r="M2699" s="16">
        <v>10000</v>
      </c>
      <c r="N2699" s="16">
        <v>10000</v>
      </c>
      <c r="O2699" s="16">
        <v>30</v>
      </c>
      <c r="P2699" s="16" t="b">
        <v>1</v>
      </c>
      <c r="Q2699" s="16">
        <v>0</v>
      </c>
      <c r="R2699" s="16" t="b">
        <v>0</v>
      </c>
      <c r="S2699" s="16">
        <v>101.000000000008</v>
      </c>
      <c r="T2699" s="16" t="s">
        <v>59</v>
      </c>
      <c r="U2699" s="18">
        <v>2794</v>
      </c>
      <c r="V2699" s="16">
        <v>7084</v>
      </c>
      <c r="W2699" s="18">
        <v>1.07</v>
      </c>
    </row>
    <row r="2700" spans="1:23" s="15" customFormat="1" x14ac:dyDescent="0.3">
      <c r="A2700" s="19">
        <v>2698</v>
      </c>
      <c r="C2700" s="17" t="s">
        <v>160</v>
      </c>
      <c r="E2700" s="16">
        <f t="shared" si="420"/>
        <v>43240123565.342026</v>
      </c>
      <c r="F2700" s="16">
        <v>5</v>
      </c>
      <c r="G2700" s="22">
        <f t="shared" si="417"/>
        <v>1.1244227017325366E+31</v>
      </c>
      <c r="H2700" s="18">
        <f t="shared" si="418"/>
        <v>44270617.529703267</v>
      </c>
      <c r="I2700" s="18">
        <f t="shared" si="419"/>
        <v>1.4744401157356019E+21</v>
      </c>
      <c r="J2700" s="16">
        <v>1</v>
      </c>
      <c r="K2700" s="16">
        <v>11</v>
      </c>
      <c r="L2700" s="16">
        <v>5</v>
      </c>
      <c r="M2700" s="16">
        <v>10000</v>
      </c>
      <c r="N2700" s="16">
        <v>10000</v>
      </c>
      <c r="O2700" s="16">
        <v>30</v>
      </c>
      <c r="P2700" s="16" t="b">
        <v>1</v>
      </c>
      <c r="Q2700" s="16">
        <v>0</v>
      </c>
      <c r="R2700" s="16" t="b">
        <v>0</v>
      </c>
      <c r="S2700" s="16">
        <v>101.000000000008</v>
      </c>
      <c r="T2700" s="16" t="s">
        <v>59</v>
      </c>
      <c r="U2700" s="18">
        <v>2795</v>
      </c>
      <c r="V2700" s="16">
        <v>7091</v>
      </c>
      <c r="W2700" s="18">
        <v>1.07</v>
      </c>
    </row>
    <row r="2701" spans="1:23" s="15" customFormat="1" x14ac:dyDescent="0.3">
      <c r="A2701" s="19">
        <v>2699</v>
      </c>
      <c r="C2701" s="17" t="s">
        <v>160</v>
      </c>
      <c r="E2701" s="16">
        <f t="shared" si="420"/>
        <v>43289824169.113548</v>
      </c>
      <c r="F2701" s="16">
        <v>5</v>
      </c>
      <c r="G2701" s="22">
        <f t="shared" si="417"/>
        <v>1.1282000255805807E+31</v>
      </c>
      <c r="H2701" s="18">
        <f t="shared" si="418"/>
        <v>44305625.398176171</v>
      </c>
      <c r="I2701" s="18">
        <f t="shared" si="419"/>
        <v>1.4777670225315968E+21</v>
      </c>
      <c r="J2701" s="16">
        <v>1</v>
      </c>
      <c r="K2701" s="16">
        <v>11</v>
      </c>
      <c r="L2701" s="16">
        <v>5</v>
      </c>
      <c r="M2701" s="16">
        <v>10000</v>
      </c>
      <c r="N2701" s="16">
        <v>10000</v>
      </c>
      <c r="O2701" s="16">
        <v>30</v>
      </c>
      <c r="P2701" s="16" t="b">
        <v>1</v>
      </c>
      <c r="Q2701" s="16">
        <v>0</v>
      </c>
      <c r="R2701" s="16" t="b">
        <v>0</v>
      </c>
      <c r="S2701" s="16">
        <v>101.000000000008</v>
      </c>
      <c r="T2701" s="16" t="s">
        <v>59</v>
      </c>
      <c r="U2701" s="18">
        <v>2796</v>
      </c>
      <c r="V2701" s="16">
        <v>7098</v>
      </c>
      <c r="W2701" s="18">
        <v>1.07</v>
      </c>
    </row>
    <row r="2702" spans="1:23" s="15" customFormat="1" x14ac:dyDescent="0.3">
      <c r="A2702" s="19">
        <v>2700</v>
      </c>
      <c r="C2702" s="17" t="s">
        <v>160</v>
      </c>
      <c r="E2702" s="16">
        <f t="shared" si="420"/>
        <v>43339563456.437386</v>
      </c>
      <c r="F2702" s="16">
        <v>5</v>
      </c>
      <c r="G2702" s="22">
        <f t="shared" si="417"/>
        <v>1.1319886324394901E+31</v>
      </c>
      <c r="H2702" s="18">
        <f t="shared" si="418"/>
        <v>44340648.014102086</v>
      </c>
      <c r="I2702" s="18">
        <f t="shared" si="419"/>
        <v>1.4811001995265575E+21</v>
      </c>
      <c r="J2702" s="16">
        <v>1</v>
      </c>
      <c r="K2702" s="16">
        <v>11</v>
      </c>
      <c r="L2702" s="16">
        <v>5</v>
      </c>
      <c r="M2702" s="16">
        <v>10000</v>
      </c>
      <c r="N2702" s="16">
        <v>10000</v>
      </c>
      <c r="O2702" s="16">
        <v>30</v>
      </c>
      <c r="P2702" s="16" t="b">
        <v>1</v>
      </c>
      <c r="Q2702" s="16">
        <v>0</v>
      </c>
      <c r="R2702" s="16" t="b">
        <v>0</v>
      </c>
      <c r="S2702" s="16">
        <v>101.000000000008</v>
      </c>
      <c r="T2702" s="16" t="s">
        <v>59</v>
      </c>
      <c r="U2702" s="18">
        <v>2797</v>
      </c>
      <c r="V2702" s="16">
        <v>7105</v>
      </c>
      <c r="W2702" s="18">
        <v>1.07</v>
      </c>
    </row>
    <row r="2703" spans="1:23" s="5" customFormat="1" x14ac:dyDescent="0.3">
      <c r="A2703" s="20">
        <v>2701</v>
      </c>
      <c r="C2703" s="11" t="s">
        <v>163</v>
      </c>
      <c r="E2703" s="10">
        <f t="shared" si="420"/>
        <v>43389341443.078659</v>
      </c>
      <c r="F2703" s="10">
        <v>5</v>
      </c>
      <c r="G2703" s="22">
        <f>A2703^9.065+A2703^4+100*A2703+100</f>
        <v>1.2787049773234258E+31</v>
      </c>
      <c r="H2703" s="22">
        <f t="shared" si="418"/>
        <v>44375685.378246032</v>
      </c>
      <c r="I2703" s="22">
        <f t="shared" si="419"/>
        <v>1.484439656209018E+21</v>
      </c>
      <c r="J2703" s="10">
        <v>1</v>
      </c>
      <c r="K2703" s="10">
        <v>11</v>
      </c>
      <c r="L2703" s="10">
        <v>5</v>
      </c>
      <c r="M2703" s="10">
        <v>10000</v>
      </c>
      <c r="N2703" s="10">
        <v>10000</v>
      </c>
      <c r="O2703" s="10">
        <v>30</v>
      </c>
      <c r="P2703" s="10" t="b">
        <v>1</v>
      </c>
      <c r="Q2703" s="10">
        <v>0</v>
      </c>
      <c r="R2703" s="10" t="b">
        <v>0</v>
      </c>
      <c r="S2703" s="10">
        <v>101.000000000008</v>
      </c>
      <c r="T2703" s="10" t="s">
        <v>59</v>
      </c>
      <c r="U2703" s="22">
        <v>2798</v>
      </c>
      <c r="V2703" s="10">
        <v>7112</v>
      </c>
      <c r="W2703" s="22">
        <v>1.07</v>
      </c>
    </row>
    <row r="2704" spans="1:23" s="5" customFormat="1" x14ac:dyDescent="0.3">
      <c r="A2704" s="20">
        <v>2702</v>
      </c>
      <c r="C2704" s="11" t="s">
        <v>163</v>
      </c>
      <c r="E2704" s="10">
        <f t="shared" si="420"/>
        <v>43439158144.802094</v>
      </c>
      <c r="F2704" s="10">
        <v>5</v>
      </c>
      <c r="G2704" s="22">
        <f t="shared" ref="G2704:G2752" si="421">A2704^9.065+A2704^4+100*A2704+100</f>
        <v>1.2830029341424796E+31</v>
      </c>
      <c r="H2704" s="22">
        <f t="shared" si="418"/>
        <v>44410737.491372488</v>
      </c>
      <c r="I2704" s="22">
        <f t="shared" si="419"/>
        <v>1.4877854020783463E+21</v>
      </c>
      <c r="J2704" s="10">
        <v>1</v>
      </c>
      <c r="K2704" s="10">
        <v>11</v>
      </c>
      <c r="L2704" s="10">
        <v>5</v>
      </c>
      <c r="M2704" s="10">
        <v>10000</v>
      </c>
      <c r="N2704" s="10">
        <v>10000</v>
      </c>
      <c r="O2704" s="10">
        <v>30</v>
      </c>
      <c r="P2704" s="10" t="b">
        <v>1</v>
      </c>
      <c r="Q2704" s="10">
        <v>0</v>
      </c>
      <c r="R2704" s="10" t="b">
        <v>0</v>
      </c>
      <c r="S2704" s="10">
        <v>101.000000000008</v>
      </c>
      <c r="T2704" s="10" t="s">
        <v>59</v>
      </c>
      <c r="U2704" s="22">
        <v>2799</v>
      </c>
      <c r="V2704" s="10">
        <v>7119</v>
      </c>
      <c r="W2704" s="22">
        <v>1.07</v>
      </c>
    </row>
    <row r="2705" spans="1:23" s="5" customFormat="1" x14ac:dyDescent="0.3">
      <c r="A2705" s="20">
        <v>2703</v>
      </c>
      <c r="C2705" s="11" t="s">
        <v>162</v>
      </c>
      <c r="E2705" s="10">
        <f t="shared" si="420"/>
        <v>43489013577.373955</v>
      </c>
      <c r="F2705" s="10">
        <v>5</v>
      </c>
      <c r="G2705" s="22">
        <f t="shared" si="421"/>
        <v>1.2873137387788687E+31</v>
      </c>
      <c r="H2705" s="22">
        <f t="shared" si="418"/>
        <v>44445804.354245842</v>
      </c>
      <c r="I2705" s="22">
        <f t="shared" si="419"/>
        <v>1.4911374466447717E+21</v>
      </c>
      <c r="J2705" s="10">
        <v>1</v>
      </c>
      <c r="K2705" s="10">
        <v>11</v>
      </c>
      <c r="L2705" s="10">
        <v>5</v>
      </c>
      <c r="M2705" s="10">
        <v>10000</v>
      </c>
      <c r="N2705" s="10">
        <v>10000</v>
      </c>
      <c r="O2705" s="10">
        <v>30</v>
      </c>
      <c r="P2705" s="10" t="b">
        <v>1</v>
      </c>
      <c r="Q2705" s="10">
        <v>0</v>
      </c>
      <c r="R2705" s="10" t="b">
        <v>0</v>
      </c>
      <c r="S2705" s="10">
        <v>101.000000000008</v>
      </c>
      <c r="T2705" s="10" t="s">
        <v>59</v>
      </c>
      <c r="U2705" s="22">
        <v>2800</v>
      </c>
      <c r="V2705" s="10">
        <v>7126</v>
      </c>
      <c r="W2705" s="22">
        <v>1.07</v>
      </c>
    </row>
    <row r="2706" spans="1:23" s="5" customFormat="1" x14ac:dyDescent="0.3">
      <c r="A2706" s="20">
        <v>2704</v>
      </c>
      <c r="C2706" s="11" t="s">
        <v>162</v>
      </c>
      <c r="E2706" s="10">
        <f t="shared" si="420"/>
        <v>43538907756.560532</v>
      </c>
      <c r="F2706" s="10">
        <v>5</v>
      </c>
      <c r="G2706" s="22">
        <f t="shared" si="421"/>
        <v>1.2916374248638512E+31</v>
      </c>
      <c r="H2706" s="22">
        <f t="shared" si="418"/>
        <v>44480885.967630185</v>
      </c>
      <c r="I2706" s="22">
        <f t="shared" si="419"/>
        <v>1.4944957994293702E+21</v>
      </c>
      <c r="J2706" s="10">
        <v>1</v>
      </c>
      <c r="K2706" s="10">
        <v>11</v>
      </c>
      <c r="L2706" s="10">
        <v>5</v>
      </c>
      <c r="M2706" s="10">
        <v>10000</v>
      </c>
      <c r="N2706" s="10">
        <v>10000</v>
      </c>
      <c r="O2706" s="10">
        <v>30</v>
      </c>
      <c r="P2706" s="10" t="b">
        <v>1</v>
      </c>
      <c r="Q2706" s="10">
        <v>0</v>
      </c>
      <c r="R2706" s="10" t="b">
        <v>0</v>
      </c>
      <c r="S2706" s="10">
        <v>101.000000000008</v>
      </c>
      <c r="T2706" s="10" t="s">
        <v>59</v>
      </c>
      <c r="U2706" s="22">
        <v>2801</v>
      </c>
      <c r="V2706" s="10">
        <v>7133</v>
      </c>
      <c r="W2706" s="22">
        <v>1.07</v>
      </c>
    </row>
    <row r="2707" spans="1:23" s="5" customFormat="1" x14ac:dyDescent="0.3">
      <c r="A2707" s="20">
        <v>2705</v>
      </c>
      <c r="C2707" s="11" t="s">
        <v>162</v>
      </c>
      <c r="E2707" s="10">
        <f t="shared" si="420"/>
        <v>43588840698.128685</v>
      </c>
      <c r="F2707" s="10">
        <v>5</v>
      </c>
      <c r="G2707" s="22">
        <f t="shared" si="421"/>
        <v>1.2959740261042993E+31</v>
      </c>
      <c r="H2707" s="22">
        <f t="shared" si="418"/>
        <v>44515982.332289346</v>
      </c>
      <c r="I2707" s="22">
        <f t="shared" si="419"/>
        <v>1.4978604699640712E+21</v>
      </c>
      <c r="J2707" s="10">
        <v>1</v>
      </c>
      <c r="K2707" s="10">
        <v>11</v>
      </c>
      <c r="L2707" s="10">
        <v>5</v>
      </c>
      <c r="M2707" s="10">
        <v>10000</v>
      </c>
      <c r="N2707" s="10">
        <v>10000</v>
      </c>
      <c r="O2707" s="10">
        <v>30</v>
      </c>
      <c r="P2707" s="10" t="b">
        <v>1</v>
      </c>
      <c r="Q2707" s="10">
        <v>0</v>
      </c>
      <c r="R2707" s="10" t="b">
        <v>0</v>
      </c>
      <c r="S2707" s="10">
        <v>101.000000000008</v>
      </c>
      <c r="T2707" s="10" t="s">
        <v>59</v>
      </c>
      <c r="U2707" s="22">
        <v>2802</v>
      </c>
      <c r="V2707" s="10">
        <v>7140</v>
      </c>
      <c r="W2707" s="22">
        <v>1.07</v>
      </c>
    </row>
    <row r="2708" spans="1:23" s="5" customFormat="1" x14ac:dyDescent="0.3">
      <c r="A2708" s="20">
        <v>2706</v>
      </c>
      <c r="C2708" s="11" t="s">
        <v>162</v>
      </c>
      <c r="E2708" s="10">
        <f t="shared" si="420"/>
        <v>43638812417.846016</v>
      </c>
      <c r="F2708" s="10">
        <v>5</v>
      </c>
      <c r="G2708" s="22">
        <f t="shared" si="421"/>
        <v>1.3003235762827111E+31</v>
      </c>
      <c r="H2708" s="22">
        <f t="shared" si="418"/>
        <v>44551093.448987134</v>
      </c>
      <c r="I2708" s="22">
        <f t="shared" si="419"/>
        <v>1.5012314677916984E+21</v>
      </c>
      <c r="J2708" s="10">
        <v>1</v>
      </c>
      <c r="K2708" s="10">
        <v>11</v>
      </c>
      <c r="L2708" s="10">
        <v>5</v>
      </c>
      <c r="M2708" s="10">
        <v>10000</v>
      </c>
      <c r="N2708" s="10">
        <v>10000</v>
      </c>
      <c r="O2708" s="10">
        <v>30</v>
      </c>
      <c r="P2708" s="10" t="b">
        <v>1</v>
      </c>
      <c r="Q2708" s="10">
        <v>0</v>
      </c>
      <c r="R2708" s="10" t="b">
        <v>0</v>
      </c>
      <c r="S2708" s="10">
        <v>101.000000000008</v>
      </c>
      <c r="T2708" s="10" t="s">
        <v>59</v>
      </c>
      <c r="U2708" s="22">
        <v>2803</v>
      </c>
      <c r="V2708" s="10">
        <v>7147</v>
      </c>
      <c r="W2708" s="22">
        <v>1.07</v>
      </c>
    </row>
    <row r="2709" spans="1:23" s="5" customFormat="1" x14ac:dyDescent="0.3">
      <c r="A2709" s="20">
        <v>2707</v>
      </c>
      <c r="C2709" s="11" t="s">
        <v>162</v>
      </c>
      <c r="E2709" s="10">
        <f t="shared" si="420"/>
        <v>43688822931.48098</v>
      </c>
      <c r="F2709" s="10">
        <v>5</v>
      </c>
      <c r="G2709" s="22">
        <f t="shared" si="421"/>
        <v>1.3046861092574605E+31</v>
      </c>
      <c r="H2709" s="22">
        <f t="shared" si="418"/>
        <v>44586219.318486743</v>
      </c>
      <c r="I2709" s="22">
        <f t="shared" si="419"/>
        <v>1.5046088024659201E+21</v>
      </c>
      <c r="J2709" s="10">
        <v>1</v>
      </c>
      <c r="K2709" s="10">
        <v>11</v>
      </c>
      <c r="L2709" s="10">
        <v>5</v>
      </c>
      <c r="M2709" s="10">
        <v>10000</v>
      </c>
      <c r="N2709" s="10">
        <v>10000</v>
      </c>
      <c r="O2709" s="10">
        <v>30</v>
      </c>
      <c r="P2709" s="10" t="b">
        <v>1</v>
      </c>
      <c r="Q2709" s="10">
        <v>0</v>
      </c>
      <c r="R2709" s="10" t="b">
        <v>0</v>
      </c>
      <c r="S2709" s="10">
        <v>101.000000000008</v>
      </c>
      <c r="T2709" s="10" t="s">
        <v>59</v>
      </c>
      <c r="U2709" s="22">
        <v>2804</v>
      </c>
      <c r="V2709" s="10">
        <v>7154</v>
      </c>
      <c r="W2709" s="22">
        <v>1.07</v>
      </c>
    </row>
    <row r="2710" spans="1:23" s="5" customFormat="1" x14ac:dyDescent="0.3">
      <c r="A2710" s="20">
        <v>2708</v>
      </c>
      <c r="C2710" s="11" t="s">
        <v>162</v>
      </c>
      <c r="E2710" s="10">
        <f t="shared" si="420"/>
        <v>43738872254.801941</v>
      </c>
      <c r="F2710" s="10">
        <v>5</v>
      </c>
      <c r="G2710" s="22">
        <f t="shared" si="421"/>
        <v>1.3090616589628827E+31</v>
      </c>
      <c r="H2710" s="22">
        <f t="shared" si="418"/>
        <v>44621359.941551499</v>
      </c>
      <c r="I2710" s="22">
        <f t="shared" si="419"/>
        <v>1.5079924835513438E+21</v>
      </c>
      <c r="J2710" s="10">
        <v>1</v>
      </c>
      <c r="K2710" s="10">
        <v>11</v>
      </c>
      <c r="L2710" s="10">
        <v>5</v>
      </c>
      <c r="M2710" s="10">
        <v>10000</v>
      </c>
      <c r="N2710" s="10">
        <v>10000</v>
      </c>
      <c r="O2710" s="10">
        <v>30</v>
      </c>
      <c r="P2710" s="10" t="b">
        <v>1</v>
      </c>
      <c r="Q2710" s="10">
        <v>0</v>
      </c>
      <c r="R2710" s="10" t="b">
        <v>0</v>
      </c>
      <c r="S2710" s="10">
        <v>101.000000000008</v>
      </c>
      <c r="T2710" s="10" t="s">
        <v>59</v>
      </c>
      <c r="U2710" s="22">
        <v>2805</v>
      </c>
      <c r="V2710" s="10">
        <v>7161</v>
      </c>
      <c r="W2710" s="22">
        <v>1.07</v>
      </c>
    </row>
    <row r="2711" spans="1:23" s="5" customFormat="1" x14ac:dyDescent="0.3">
      <c r="A2711" s="20">
        <v>2709</v>
      </c>
      <c r="C2711" s="11" t="s">
        <v>162</v>
      </c>
      <c r="E2711" s="10">
        <f t="shared" si="420"/>
        <v>43788960403.578537</v>
      </c>
      <c r="F2711" s="10">
        <v>5</v>
      </c>
      <c r="G2711" s="22">
        <f t="shared" si="421"/>
        <v>1.3134502594094144E+31</v>
      </c>
      <c r="H2711" s="22">
        <f t="shared" si="418"/>
        <v>44656515.318944059</v>
      </c>
      <c r="I2711" s="22">
        <f t="shared" si="419"/>
        <v>1.5113825206234052E+21</v>
      </c>
      <c r="J2711" s="10">
        <v>1</v>
      </c>
      <c r="K2711" s="10">
        <v>11</v>
      </c>
      <c r="L2711" s="10">
        <v>5</v>
      </c>
      <c r="M2711" s="10">
        <v>10000</v>
      </c>
      <c r="N2711" s="10">
        <v>10000</v>
      </c>
      <c r="O2711" s="10">
        <v>30</v>
      </c>
      <c r="P2711" s="10" t="b">
        <v>1</v>
      </c>
      <c r="Q2711" s="10">
        <v>0</v>
      </c>
      <c r="R2711" s="10" t="b">
        <v>0</v>
      </c>
      <c r="S2711" s="10">
        <v>101.000000000008</v>
      </c>
      <c r="T2711" s="10" t="s">
        <v>59</v>
      </c>
      <c r="U2711" s="22">
        <v>2806</v>
      </c>
      <c r="V2711" s="10">
        <v>7168</v>
      </c>
      <c r="W2711" s="22">
        <v>1.07</v>
      </c>
    </row>
    <row r="2712" spans="1:23" s="5" customFormat="1" x14ac:dyDescent="0.3">
      <c r="A2712" s="20">
        <v>2710</v>
      </c>
      <c r="C2712" s="11" t="s">
        <v>162</v>
      </c>
      <c r="E2712" s="10">
        <f t="shared" si="420"/>
        <v>43839087393.580421</v>
      </c>
      <c r="F2712" s="10">
        <v>5</v>
      </c>
      <c r="G2712" s="22">
        <f t="shared" si="421"/>
        <v>1.3178519446837706E+31</v>
      </c>
      <c r="H2712" s="22">
        <f t="shared" si="418"/>
        <v>44691685.451427341</v>
      </c>
      <c r="I2712" s="22">
        <f t="shared" si="419"/>
        <v>1.5147789232685017E+21</v>
      </c>
      <c r="J2712" s="10">
        <v>1</v>
      </c>
      <c r="K2712" s="10">
        <v>11</v>
      </c>
      <c r="L2712" s="10">
        <v>5</v>
      </c>
      <c r="M2712" s="10">
        <v>10000</v>
      </c>
      <c r="N2712" s="10">
        <v>10000</v>
      </c>
      <c r="O2712" s="10">
        <v>30</v>
      </c>
      <c r="P2712" s="10" t="b">
        <v>1</v>
      </c>
      <c r="Q2712" s="10">
        <v>0</v>
      </c>
      <c r="R2712" s="10" t="b">
        <v>0</v>
      </c>
      <c r="S2712" s="10">
        <v>101.000000000008</v>
      </c>
      <c r="T2712" s="10" t="s">
        <v>59</v>
      </c>
      <c r="U2712" s="22">
        <v>2807</v>
      </c>
      <c r="V2712" s="10">
        <v>7175</v>
      </c>
      <c r="W2712" s="22">
        <v>1.07</v>
      </c>
    </row>
    <row r="2713" spans="1:23" s="5" customFormat="1" x14ac:dyDescent="0.3">
      <c r="A2713" s="20">
        <v>2711</v>
      </c>
      <c r="C2713" s="11" t="s">
        <v>162</v>
      </c>
      <c r="E2713" s="10">
        <f t="shared" si="420"/>
        <v>43889253240.578033</v>
      </c>
      <c r="F2713" s="10">
        <v>5</v>
      </c>
      <c r="G2713" s="22">
        <f t="shared" si="421"/>
        <v>1.3222667489490306E+31</v>
      </c>
      <c r="H2713" s="22">
        <f t="shared" si="418"/>
        <v>44726870.339763574</v>
      </c>
      <c r="I2713" s="22">
        <f t="shared" si="419"/>
        <v>1.5181817010839054E+21</v>
      </c>
      <c r="J2713" s="10">
        <v>1</v>
      </c>
      <c r="K2713" s="10">
        <v>11</v>
      </c>
      <c r="L2713" s="10">
        <v>5</v>
      </c>
      <c r="M2713" s="10">
        <v>10000</v>
      </c>
      <c r="N2713" s="10">
        <v>10000</v>
      </c>
      <c r="O2713" s="10">
        <v>30</v>
      </c>
      <c r="P2713" s="10" t="b">
        <v>1</v>
      </c>
      <c r="Q2713" s="10">
        <v>0</v>
      </c>
      <c r="R2713" s="10" t="b">
        <v>0</v>
      </c>
      <c r="S2713" s="10">
        <v>101.000000000008</v>
      </c>
      <c r="T2713" s="10" t="s">
        <v>59</v>
      </c>
      <c r="U2713" s="22">
        <v>2808</v>
      </c>
      <c r="V2713" s="10">
        <v>7182</v>
      </c>
      <c r="W2713" s="22">
        <v>1.07</v>
      </c>
    </row>
    <row r="2714" spans="1:23" s="5" customFormat="1" x14ac:dyDescent="0.3">
      <c r="A2714" s="20">
        <v>2712</v>
      </c>
      <c r="C2714" s="11" t="s">
        <v>162</v>
      </c>
      <c r="E2714" s="10">
        <f t="shared" si="420"/>
        <v>43939457960.34269</v>
      </c>
      <c r="F2714" s="10">
        <v>5</v>
      </c>
      <c r="G2714" s="22">
        <f t="shared" si="421"/>
        <v>1.3266947064448531E+31</v>
      </c>
      <c r="H2714" s="22">
        <f t="shared" si="418"/>
        <v>44762069.984714881</v>
      </c>
      <c r="I2714" s="22">
        <f t="shared" si="419"/>
        <v>1.5215908636778221E+21</v>
      </c>
      <c r="J2714" s="10">
        <v>1</v>
      </c>
      <c r="K2714" s="10">
        <v>11</v>
      </c>
      <c r="L2714" s="10">
        <v>5</v>
      </c>
      <c r="M2714" s="10">
        <v>10000</v>
      </c>
      <c r="N2714" s="10">
        <v>10000</v>
      </c>
      <c r="O2714" s="10">
        <v>30</v>
      </c>
      <c r="P2714" s="10" t="b">
        <v>1</v>
      </c>
      <c r="Q2714" s="10">
        <v>0</v>
      </c>
      <c r="R2714" s="10" t="b">
        <v>0</v>
      </c>
      <c r="S2714" s="10">
        <v>101.000000000008</v>
      </c>
      <c r="T2714" s="10" t="s">
        <v>59</v>
      </c>
      <c r="U2714" s="22">
        <v>2809</v>
      </c>
      <c r="V2714" s="10">
        <v>7189</v>
      </c>
      <c r="W2714" s="22">
        <v>1.07</v>
      </c>
    </row>
    <row r="2715" spans="1:23" s="5" customFormat="1" x14ac:dyDescent="0.3">
      <c r="A2715" s="20">
        <v>2713</v>
      </c>
      <c r="C2715" s="11" t="s">
        <v>162</v>
      </c>
      <c r="E2715" s="10">
        <f t="shared" si="420"/>
        <v>43989701568.645981</v>
      </c>
      <c r="F2715" s="10">
        <v>5</v>
      </c>
      <c r="G2715" s="22">
        <f t="shared" si="421"/>
        <v>1.3311358514875615E+31</v>
      </c>
      <c r="H2715" s="22">
        <f t="shared" si="418"/>
        <v>44797284.387043484</v>
      </c>
      <c r="I2715" s="22">
        <f t="shared" si="419"/>
        <v>1.5250064206694087E+21</v>
      </c>
      <c r="J2715" s="10">
        <v>1</v>
      </c>
      <c r="K2715" s="10">
        <v>11</v>
      </c>
      <c r="L2715" s="10">
        <v>5</v>
      </c>
      <c r="M2715" s="10">
        <v>10000</v>
      </c>
      <c r="N2715" s="10">
        <v>10000</v>
      </c>
      <c r="O2715" s="10">
        <v>30</v>
      </c>
      <c r="P2715" s="10" t="b">
        <v>1</v>
      </c>
      <c r="Q2715" s="10">
        <v>0</v>
      </c>
      <c r="R2715" s="10" t="b">
        <v>0</v>
      </c>
      <c r="S2715" s="10">
        <v>101.000000000008</v>
      </c>
      <c r="T2715" s="10" t="s">
        <v>59</v>
      </c>
      <c r="U2715" s="22">
        <v>2810</v>
      </c>
      <c r="V2715" s="10">
        <v>7196</v>
      </c>
      <c r="W2715" s="22">
        <v>1.07</v>
      </c>
    </row>
    <row r="2716" spans="1:23" s="5" customFormat="1" x14ac:dyDescent="0.3">
      <c r="A2716" s="20">
        <v>2714</v>
      </c>
      <c r="C2716" s="11" t="s">
        <v>162</v>
      </c>
      <c r="E2716" s="10">
        <f t="shared" si="420"/>
        <v>44039984081.260201</v>
      </c>
      <c r="F2716" s="10">
        <v>5</v>
      </c>
      <c r="G2716" s="22">
        <f t="shared" si="421"/>
        <v>1.3355902184703227E+31</v>
      </c>
      <c r="H2716" s="22">
        <f t="shared" si="418"/>
        <v>44832513.547510818</v>
      </c>
      <c r="I2716" s="22">
        <f t="shared" si="419"/>
        <v>1.5284283816887391E+21</v>
      </c>
      <c r="J2716" s="10">
        <v>1</v>
      </c>
      <c r="K2716" s="10">
        <v>11</v>
      </c>
      <c r="L2716" s="10">
        <v>5</v>
      </c>
      <c r="M2716" s="10">
        <v>10000</v>
      </c>
      <c r="N2716" s="10">
        <v>10000</v>
      </c>
      <c r="O2716" s="10">
        <v>30</v>
      </c>
      <c r="P2716" s="10" t="b">
        <v>1</v>
      </c>
      <c r="Q2716" s="10">
        <v>0</v>
      </c>
      <c r="R2716" s="10" t="b">
        <v>0</v>
      </c>
      <c r="S2716" s="10">
        <v>101.000000000008</v>
      </c>
      <c r="T2716" s="10" t="s">
        <v>59</v>
      </c>
      <c r="U2716" s="22">
        <v>2811</v>
      </c>
      <c r="V2716" s="10">
        <v>7203</v>
      </c>
      <c r="W2716" s="22">
        <v>1.07</v>
      </c>
    </row>
    <row r="2717" spans="1:23" s="5" customFormat="1" x14ac:dyDescent="0.3">
      <c r="A2717" s="20">
        <v>2715</v>
      </c>
      <c r="C2717" s="11" t="s">
        <v>162</v>
      </c>
      <c r="E2717" s="10">
        <f t="shared" si="420"/>
        <v>44090305513.95784</v>
      </c>
      <c r="F2717" s="10">
        <v>5</v>
      </c>
      <c r="G2717" s="22">
        <f t="shared" si="421"/>
        <v>1.3400578418632699E+31</v>
      </c>
      <c r="H2717" s="22">
        <f t="shared" si="418"/>
        <v>44867757.466878533</v>
      </c>
      <c r="I2717" s="22">
        <f t="shared" si="419"/>
        <v>1.5318567563768187E+21</v>
      </c>
      <c r="J2717" s="10">
        <v>1</v>
      </c>
      <c r="K2717" s="10">
        <v>11</v>
      </c>
      <c r="L2717" s="10">
        <v>5</v>
      </c>
      <c r="M2717" s="10">
        <v>10000</v>
      </c>
      <c r="N2717" s="10">
        <v>10000</v>
      </c>
      <c r="O2717" s="10">
        <v>30</v>
      </c>
      <c r="P2717" s="10" t="b">
        <v>1</v>
      </c>
      <c r="Q2717" s="10">
        <v>0</v>
      </c>
      <c r="R2717" s="10" t="b">
        <v>0</v>
      </c>
      <c r="S2717" s="10">
        <v>101.000000000008</v>
      </c>
      <c r="T2717" s="10" t="s">
        <v>59</v>
      </c>
      <c r="U2717" s="22">
        <v>2812</v>
      </c>
      <c r="V2717" s="10">
        <v>7210</v>
      </c>
      <c r="W2717" s="22">
        <v>1.07</v>
      </c>
    </row>
    <row r="2718" spans="1:23" s="5" customFormat="1" x14ac:dyDescent="0.3">
      <c r="A2718" s="20">
        <v>2716</v>
      </c>
      <c r="C2718" s="11" t="s">
        <v>162</v>
      </c>
      <c r="E2718" s="10">
        <f t="shared" si="420"/>
        <v>44140665882.512688</v>
      </c>
      <c r="F2718" s="10">
        <v>5</v>
      </c>
      <c r="G2718" s="22">
        <f t="shared" si="421"/>
        <v>1.3445387562136637E+31</v>
      </c>
      <c r="H2718" s="22">
        <f t="shared" si="418"/>
        <v>44903016.145907648</v>
      </c>
      <c r="I2718" s="22">
        <f t="shared" si="419"/>
        <v>1.5352915543856261E+21</v>
      </c>
      <c r="J2718" s="10">
        <v>1</v>
      </c>
      <c r="K2718" s="10">
        <v>11</v>
      </c>
      <c r="L2718" s="10">
        <v>5</v>
      </c>
      <c r="M2718" s="10">
        <v>10000</v>
      </c>
      <c r="N2718" s="10">
        <v>10000</v>
      </c>
      <c r="O2718" s="10">
        <v>30</v>
      </c>
      <c r="P2718" s="10" t="b">
        <v>1</v>
      </c>
      <c r="Q2718" s="10">
        <v>0</v>
      </c>
      <c r="R2718" s="10" t="b">
        <v>0</v>
      </c>
      <c r="S2718" s="10">
        <v>101.000000000008</v>
      </c>
      <c r="T2718" s="10" t="s">
        <v>59</v>
      </c>
      <c r="U2718" s="22">
        <v>2813</v>
      </c>
      <c r="V2718" s="10">
        <v>7217</v>
      </c>
      <c r="W2718" s="22">
        <v>1.07</v>
      </c>
    </row>
    <row r="2719" spans="1:23" s="5" customFormat="1" x14ac:dyDescent="0.3">
      <c r="A2719" s="20">
        <v>2717</v>
      </c>
      <c r="C2719" s="11" t="s">
        <v>162</v>
      </c>
      <c r="E2719" s="10">
        <f t="shared" si="420"/>
        <v>44191065202.698532</v>
      </c>
      <c r="F2719" s="10">
        <v>5</v>
      </c>
      <c r="G2719" s="22">
        <f t="shared" si="421"/>
        <v>1.3490329961460151E+31</v>
      </c>
      <c r="H2719" s="22">
        <f t="shared" si="418"/>
        <v>44938289.585359029</v>
      </c>
      <c r="I2719" s="22">
        <f t="shared" si="419"/>
        <v>1.5387327853781194E+21</v>
      </c>
      <c r="J2719" s="10">
        <v>1</v>
      </c>
      <c r="K2719" s="10">
        <v>11</v>
      </c>
      <c r="L2719" s="10">
        <v>5</v>
      </c>
      <c r="M2719" s="10">
        <v>10000</v>
      </c>
      <c r="N2719" s="10">
        <v>10000</v>
      </c>
      <c r="O2719" s="10">
        <v>30</v>
      </c>
      <c r="P2719" s="10" t="b">
        <v>1</v>
      </c>
      <c r="Q2719" s="10">
        <v>0</v>
      </c>
      <c r="R2719" s="10" t="b">
        <v>0</v>
      </c>
      <c r="S2719" s="10">
        <v>101.000000000008</v>
      </c>
      <c r="T2719" s="10" t="s">
        <v>59</v>
      </c>
      <c r="U2719" s="22">
        <v>2814</v>
      </c>
      <c r="V2719" s="10">
        <v>7224</v>
      </c>
      <c r="W2719" s="22">
        <v>1.07</v>
      </c>
    </row>
    <row r="2720" spans="1:23" s="5" customFormat="1" x14ac:dyDescent="0.3">
      <c r="A2720" s="20">
        <v>2718</v>
      </c>
      <c r="C2720" s="11" t="s">
        <v>162</v>
      </c>
      <c r="E2720" s="10">
        <f t="shared" si="420"/>
        <v>44241503490.289787</v>
      </c>
      <c r="F2720" s="10">
        <v>5</v>
      </c>
      <c r="G2720" s="22">
        <f t="shared" si="421"/>
        <v>1.3535405963622078E+31</v>
      </c>
      <c r="H2720" s="22">
        <f t="shared" si="418"/>
        <v>44973577.78599368</v>
      </c>
      <c r="I2720" s="22">
        <f t="shared" si="419"/>
        <v>1.542180459028177E+21</v>
      </c>
      <c r="J2720" s="10">
        <v>1</v>
      </c>
      <c r="K2720" s="10">
        <v>11</v>
      </c>
      <c r="L2720" s="10">
        <v>5</v>
      </c>
      <c r="M2720" s="10">
        <v>10000</v>
      </c>
      <c r="N2720" s="10">
        <v>10000</v>
      </c>
      <c r="O2720" s="10">
        <v>30</v>
      </c>
      <c r="P2720" s="10" t="b">
        <v>1</v>
      </c>
      <c r="Q2720" s="10">
        <v>0</v>
      </c>
      <c r="R2720" s="10" t="b">
        <v>0</v>
      </c>
      <c r="S2720" s="10">
        <v>101.000000000008</v>
      </c>
      <c r="T2720" s="10" t="s">
        <v>59</v>
      </c>
      <c r="U2720" s="22">
        <v>2815</v>
      </c>
      <c r="V2720" s="10">
        <v>7231</v>
      </c>
      <c r="W2720" s="22">
        <v>1.07</v>
      </c>
    </row>
    <row r="2721" spans="1:23" s="5" customFormat="1" x14ac:dyDescent="0.3">
      <c r="A2721" s="20">
        <v>2719</v>
      </c>
      <c r="C2721" s="11" t="s">
        <v>162</v>
      </c>
      <c r="E2721" s="10">
        <f t="shared" si="420"/>
        <v>44291980761.061913</v>
      </c>
      <c r="F2721" s="10">
        <v>5</v>
      </c>
      <c r="G2721" s="22">
        <f t="shared" si="421"/>
        <v>1.3580615916417373E+31</v>
      </c>
      <c r="H2721" s="22">
        <f t="shared" si="418"/>
        <v>45008880.748572104</v>
      </c>
      <c r="I2721" s="22">
        <f t="shared" si="419"/>
        <v>1.5456345850207155E+21</v>
      </c>
      <c r="J2721" s="10">
        <v>1</v>
      </c>
      <c r="K2721" s="10">
        <v>11</v>
      </c>
      <c r="L2721" s="10">
        <v>5</v>
      </c>
      <c r="M2721" s="10">
        <v>10000</v>
      </c>
      <c r="N2721" s="10">
        <v>10000</v>
      </c>
      <c r="O2721" s="10">
        <v>30</v>
      </c>
      <c r="P2721" s="10" t="b">
        <v>1</v>
      </c>
      <c r="Q2721" s="10">
        <v>0</v>
      </c>
      <c r="R2721" s="10" t="b">
        <v>0</v>
      </c>
      <c r="S2721" s="10">
        <v>101.000000000008</v>
      </c>
      <c r="T2721" s="10" t="s">
        <v>59</v>
      </c>
      <c r="U2721" s="22">
        <v>2816</v>
      </c>
      <c r="V2721" s="10">
        <v>7238</v>
      </c>
      <c r="W2721" s="22">
        <v>1.07</v>
      </c>
    </row>
    <row r="2722" spans="1:23" s="5" customFormat="1" x14ac:dyDescent="0.3">
      <c r="A2722" s="20">
        <v>2720</v>
      </c>
      <c r="C2722" s="11" t="s">
        <v>162</v>
      </c>
      <c r="E2722" s="10">
        <f t="shared" si="420"/>
        <v>44342497030.790321</v>
      </c>
      <c r="F2722" s="10">
        <v>5</v>
      </c>
      <c r="G2722" s="22">
        <f t="shared" si="421"/>
        <v>1.3625960168417575E+31</v>
      </c>
      <c r="H2722" s="22">
        <f t="shared" si="418"/>
        <v>45044198.473854266</v>
      </c>
      <c r="I2722" s="22">
        <f t="shared" si="419"/>
        <v>1.5490951730516069E+21</v>
      </c>
      <c r="J2722" s="10">
        <v>1</v>
      </c>
      <c r="K2722" s="10">
        <v>11</v>
      </c>
      <c r="L2722" s="10">
        <v>5</v>
      </c>
      <c r="M2722" s="10">
        <v>10000</v>
      </c>
      <c r="N2722" s="10">
        <v>10000</v>
      </c>
      <c r="O2722" s="10">
        <v>30</v>
      </c>
      <c r="P2722" s="10" t="b">
        <v>1</v>
      </c>
      <c r="Q2722" s="10">
        <v>0</v>
      </c>
      <c r="R2722" s="10" t="b">
        <v>0</v>
      </c>
      <c r="S2722" s="10">
        <v>101.000000000008</v>
      </c>
      <c r="T2722" s="10" t="s">
        <v>59</v>
      </c>
      <c r="U2722" s="22">
        <v>2817</v>
      </c>
      <c r="V2722" s="10">
        <v>7245</v>
      </c>
      <c r="W2722" s="22">
        <v>1.07</v>
      </c>
    </row>
    <row r="2723" spans="1:23" s="5" customFormat="1" x14ac:dyDescent="0.3">
      <c r="A2723" s="20">
        <v>2721</v>
      </c>
      <c r="C2723" s="11" t="s">
        <v>162</v>
      </c>
      <c r="E2723" s="10">
        <f t="shared" si="420"/>
        <v>44393052315.251434</v>
      </c>
      <c r="F2723" s="10">
        <v>5</v>
      </c>
      <c r="G2723" s="22">
        <f t="shared" si="421"/>
        <v>1.367143906897281E+31</v>
      </c>
      <c r="H2723" s="22">
        <f t="shared" si="418"/>
        <v>45079530.962600403</v>
      </c>
      <c r="I2723" s="22">
        <f t="shared" si="419"/>
        <v>1.55256223282772E+21</v>
      </c>
      <c r="J2723" s="10">
        <v>1</v>
      </c>
      <c r="K2723" s="10">
        <v>11</v>
      </c>
      <c r="L2723" s="10">
        <v>5</v>
      </c>
      <c r="M2723" s="10">
        <v>10000</v>
      </c>
      <c r="N2723" s="10">
        <v>10000</v>
      </c>
      <c r="O2723" s="10">
        <v>30</v>
      </c>
      <c r="P2723" s="10" t="b">
        <v>1</v>
      </c>
      <c r="Q2723" s="10">
        <v>0</v>
      </c>
      <c r="R2723" s="10" t="b">
        <v>0</v>
      </c>
      <c r="S2723" s="10">
        <v>101.000000000008</v>
      </c>
      <c r="T2723" s="10" t="s">
        <v>59</v>
      </c>
      <c r="U2723" s="22">
        <v>2818</v>
      </c>
      <c r="V2723" s="10">
        <v>7252</v>
      </c>
      <c r="W2723" s="22">
        <v>1.07</v>
      </c>
    </row>
    <row r="2724" spans="1:23" s="5" customFormat="1" x14ac:dyDescent="0.3">
      <c r="A2724" s="20">
        <v>2722</v>
      </c>
      <c r="C2724" s="11" t="s">
        <v>162</v>
      </c>
      <c r="E2724" s="10">
        <f t="shared" si="420"/>
        <v>44443646630.222046</v>
      </c>
      <c r="F2724" s="10">
        <v>5</v>
      </c>
      <c r="G2724" s="22">
        <f t="shared" si="421"/>
        <v>1.371705296821265E+31</v>
      </c>
      <c r="H2724" s="22">
        <f t="shared" si="418"/>
        <v>45114878.215570197</v>
      </c>
      <c r="I2724" s="22">
        <f t="shared" si="419"/>
        <v>1.556035774066937E+21</v>
      </c>
      <c r="J2724" s="10">
        <v>1</v>
      </c>
      <c r="K2724" s="10">
        <v>11</v>
      </c>
      <c r="L2724" s="10">
        <v>5</v>
      </c>
      <c r="M2724" s="10">
        <v>10000</v>
      </c>
      <c r="N2724" s="10">
        <v>10000</v>
      </c>
      <c r="O2724" s="10">
        <v>30</v>
      </c>
      <c r="P2724" s="10" t="b">
        <v>1</v>
      </c>
      <c r="Q2724" s="10">
        <v>0</v>
      </c>
      <c r="R2724" s="10" t="b">
        <v>0</v>
      </c>
      <c r="S2724" s="10">
        <v>101.000000000008</v>
      </c>
      <c r="T2724" s="10" t="s">
        <v>59</v>
      </c>
      <c r="U2724" s="22">
        <v>2819</v>
      </c>
      <c r="V2724" s="10">
        <v>7259</v>
      </c>
      <c r="W2724" s="22">
        <v>1.07</v>
      </c>
    </row>
    <row r="2725" spans="1:23" s="5" customFormat="1" x14ac:dyDescent="0.3">
      <c r="A2725" s="20">
        <v>2723</v>
      </c>
      <c r="C2725" s="11" t="s">
        <v>162</v>
      </c>
      <c r="E2725" s="10">
        <f t="shared" si="420"/>
        <v>44494279991.479767</v>
      </c>
      <c r="F2725" s="10">
        <v>5</v>
      </c>
      <c r="G2725" s="22">
        <f t="shared" si="421"/>
        <v>1.3762802217048506E+31</v>
      </c>
      <c r="H2725" s="22">
        <f t="shared" si="418"/>
        <v>45150240.233523063</v>
      </c>
      <c r="I2725" s="22">
        <f t="shared" si="419"/>
        <v>1.5595158064981512E+21</v>
      </c>
      <c r="J2725" s="10">
        <v>1</v>
      </c>
      <c r="K2725" s="10">
        <v>11</v>
      </c>
      <c r="L2725" s="10">
        <v>5</v>
      </c>
      <c r="M2725" s="10">
        <v>10000</v>
      </c>
      <c r="N2725" s="10">
        <v>10000</v>
      </c>
      <c r="O2725" s="10">
        <v>30</v>
      </c>
      <c r="P2725" s="10" t="b">
        <v>1</v>
      </c>
      <c r="Q2725" s="10">
        <v>0</v>
      </c>
      <c r="R2725" s="10" t="b">
        <v>0</v>
      </c>
      <c r="S2725" s="10">
        <v>101.000000000008</v>
      </c>
      <c r="T2725" s="10" t="s">
        <v>59</v>
      </c>
      <c r="U2725" s="22">
        <v>2820</v>
      </c>
      <c r="V2725" s="10">
        <v>7266</v>
      </c>
      <c r="W2725" s="22">
        <v>1.07</v>
      </c>
    </row>
    <row r="2726" spans="1:23" s="5" customFormat="1" x14ac:dyDescent="0.3">
      <c r="A2726" s="20">
        <v>2724</v>
      </c>
      <c r="C2726" s="11" t="s">
        <v>162</v>
      </c>
      <c r="E2726" s="10">
        <f t="shared" si="420"/>
        <v>44544952414.802513</v>
      </c>
      <c r="F2726" s="10">
        <v>5</v>
      </c>
      <c r="G2726" s="22">
        <f t="shared" si="421"/>
        <v>1.3808687167173898E+31</v>
      </c>
      <c r="H2726" s="22">
        <f t="shared" si="418"/>
        <v>45185617.017218493</v>
      </c>
      <c r="I2726" s="22">
        <f t="shared" si="419"/>
        <v>1.5630023398612714E+21</v>
      </c>
      <c r="J2726" s="10">
        <v>1</v>
      </c>
      <c r="K2726" s="10">
        <v>11</v>
      </c>
      <c r="L2726" s="10">
        <v>5</v>
      </c>
      <c r="M2726" s="10">
        <v>10000</v>
      </c>
      <c r="N2726" s="10">
        <v>10000</v>
      </c>
      <c r="O2726" s="10">
        <v>30</v>
      </c>
      <c r="P2726" s="10" t="b">
        <v>1</v>
      </c>
      <c r="Q2726" s="10">
        <v>0</v>
      </c>
      <c r="R2726" s="10" t="b">
        <v>0</v>
      </c>
      <c r="S2726" s="10">
        <v>101.000000000008</v>
      </c>
      <c r="T2726" s="10" t="s">
        <v>59</v>
      </c>
      <c r="U2726" s="22">
        <v>2821</v>
      </c>
      <c r="V2726" s="10">
        <v>7273</v>
      </c>
      <c r="W2726" s="22">
        <v>1.07</v>
      </c>
    </row>
    <row r="2727" spans="1:23" s="5" customFormat="1" x14ac:dyDescent="0.3">
      <c r="A2727" s="20">
        <v>2725</v>
      </c>
      <c r="C2727" s="11" t="s">
        <v>162</v>
      </c>
      <c r="E2727" s="10">
        <f t="shared" si="420"/>
        <v>44595663915.969002</v>
      </c>
      <c r="F2727" s="10">
        <v>5</v>
      </c>
      <c r="G2727" s="22">
        <f t="shared" si="421"/>
        <v>1.3854708171067268E+31</v>
      </c>
      <c r="H2727" s="22">
        <f t="shared" si="418"/>
        <v>45221008.567415521</v>
      </c>
      <c r="I2727" s="22">
        <f t="shared" si="419"/>
        <v>1.5664953839072536E+21</v>
      </c>
      <c r="J2727" s="10">
        <v>1</v>
      </c>
      <c r="K2727" s="10">
        <v>11</v>
      </c>
      <c r="L2727" s="10">
        <v>5</v>
      </c>
      <c r="M2727" s="10">
        <v>10000</v>
      </c>
      <c r="N2727" s="10">
        <v>10000</v>
      </c>
      <c r="O2727" s="10">
        <v>30</v>
      </c>
      <c r="P2727" s="10" t="b">
        <v>1</v>
      </c>
      <c r="Q2727" s="10">
        <v>0</v>
      </c>
      <c r="R2727" s="10" t="b">
        <v>0</v>
      </c>
      <c r="S2727" s="10">
        <v>101.000000000008</v>
      </c>
      <c r="T2727" s="10" t="s">
        <v>59</v>
      </c>
      <c r="U2727" s="22">
        <v>2822</v>
      </c>
      <c r="V2727" s="10">
        <v>7280</v>
      </c>
      <c r="W2727" s="22">
        <v>1.07</v>
      </c>
    </row>
    <row r="2728" spans="1:23" s="5" customFormat="1" x14ac:dyDescent="0.3">
      <c r="A2728" s="20">
        <v>2726</v>
      </c>
      <c r="C2728" s="11" t="s">
        <v>162</v>
      </c>
      <c r="E2728" s="10">
        <f t="shared" si="420"/>
        <v>44646414510.758194</v>
      </c>
      <c r="F2728" s="10">
        <v>5</v>
      </c>
      <c r="G2728" s="22">
        <f t="shared" si="421"/>
        <v>1.3900865581992232E+31</v>
      </c>
      <c r="H2728" s="22">
        <f t="shared" si="418"/>
        <v>45256414.88487272</v>
      </c>
      <c r="I2728" s="22">
        <f t="shared" si="419"/>
        <v>1.5699949483980725E+21</v>
      </c>
      <c r="J2728" s="10">
        <v>1</v>
      </c>
      <c r="K2728" s="10">
        <v>11</v>
      </c>
      <c r="L2728" s="10">
        <v>5</v>
      </c>
      <c r="M2728" s="10">
        <v>10000</v>
      </c>
      <c r="N2728" s="10">
        <v>10000</v>
      </c>
      <c r="O2728" s="10">
        <v>30</v>
      </c>
      <c r="P2728" s="10" t="b">
        <v>1</v>
      </c>
      <c r="Q2728" s="10">
        <v>0</v>
      </c>
      <c r="R2728" s="10" t="b">
        <v>0</v>
      </c>
      <c r="S2728" s="10">
        <v>101.000000000008</v>
      </c>
      <c r="T2728" s="10" t="s">
        <v>59</v>
      </c>
      <c r="U2728" s="22">
        <v>2823</v>
      </c>
      <c r="V2728" s="10">
        <v>7287</v>
      </c>
      <c r="W2728" s="22">
        <v>1.07</v>
      </c>
    </row>
    <row r="2729" spans="1:23" s="5" customFormat="1" x14ac:dyDescent="0.3">
      <c r="A2729" s="20">
        <v>2727</v>
      </c>
      <c r="C2729" s="11" t="s">
        <v>162</v>
      </c>
      <c r="E2729" s="10">
        <f t="shared" si="420"/>
        <v>44697204214.950127</v>
      </c>
      <c r="F2729" s="10">
        <v>5</v>
      </c>
      <c r="G2729" s="22">
        <f t="shared" si="421"/>
        <v>1.3947159753999821E+31</v>
      </c>
      <c r="H2729" s="22">
        <f t="shared" si="418"/>
        <v>45291835.97034885</v>
      </c>
      <c r="I2729" s="22">
        <f t="shared" si="419"/>
        <v>1.573501043106774E+21</v>
      </c>
      <c r="J2729" s="10">
        <v>1</v>
      </c>
      <c r="K2729" s="10">
        <v>11</v>
      </c>
      <c r="L2729" s="10">
        <v>5</v>
      </c>
      <c r="M2729" s="10">
        <v>10000</v>
      </c>
      <c r="N2729" s="10">
        <v>10000</v>
      </c>
      <c r="O2729" s="10">
        <v>30</v>
      </c>
      <c r="P2729" s="10" t="b">
        <v>1</v>
      </c>
      <c r="Q2729" s="10">
        <v>0</v>
      </c>
      <c r="R2729" s="10" t="b">
        <v>0</v>
      </c>
      <c r="S2729" s="10">
        <v>101.000000000008</v>
      </c>
      <c r="T2729" s="10" t="s">
        <v>59</v>
      </c>
      <c r="U2729" s="22">
        <v>2824</v>
      </c>
      <c r="V2729" s="10">
        <v>7294</v>
      </c>
      <c r="W2729" s="22">
        <v>1.07</v>
      </c>
    </row>
    <row r="2730" spans="1:23" s="5" customFormat="1" x14ac:dyDescent="0.3">
      <c r="A2730" s="20">
        <v>2728</v>
      </c>
      <c r="C2730" s="11" t="s">
        <v>162</v>
      </c>
      <c r="E2730" s="10">
        <f t="shared" si="420"/>
        <v>44748033044.325043</v>
      </c>
      <c r="F2730" s="10">
        <v>5</v>
      </c>
      <c r="G2730" s="22">
        <f t="shared" si="421"/>
        <v>1.3993591041929324E+31</v>
      </c>
      <c r="H2730" s="22">
        <f t="shared" si="418"/>
        <v>45327271.824602328</v>
      </c>
      <c r="I2730" s="22">
        <f t="shared" si="419"/>
        <v>1.5770136778174271E+21</v>
      </c>
      <c r="J2730" s="10">
        <v>1</v>
      </c>
      <c r="K2730" s="10">
        <v>11</v>
      </c>
      <c r="L2730" s="10">
        <v>5</v>
      </c>
      <c r="M2730" s="10">
        <v>10000</v>
      </c>
      <c r="N2730" s="10">
        <v>10000</v>
      </c>
      <c r="O2730" s="10">
        <v>30</v>
      </c>
      <c r="P2730" s="10" t="b">
        <v>1</v>
      </c>
      <c r="Q2730" s="10">
        <v>0</v>
      </c>
      <c r="R2730" s="10" t="b">
        <v>0</v>
      </c>
      <c r="S2730" s="10">
        <v>101.000000000008</v>
      </c>
      <c r="T2730" s="10" t="s">
        <v>59</v>
      </c>
      <c r="U2730" s="22">
        <v>2825</v>
      </c>
      <c r="V2730" s="10">
        <v>7301</v>
      </c>
      <c r="W2730" s="22">
        <v>1.07</v>
      </c>
    </row>
    <row r="2731" spans="1:23" s="5" customFormat="1" x14ac:dyDescent="0.3">
      <c r="A2731" s="20">
        <v>2729</v>
      </c>
      <c r="C2731" s="11" t="s">
        <v>162</v>
      </c>
      <c r="E2731" s="10">
        <f t="shared" si="420"/>
        <v>44798901014.663727</v>
      </c>
      <c r="F2731" s="10">
        <v>5</v>
      </c>
      <c r="G2731" s="22">
        <f t="shared" si="421"/>
        <v>1.4040159801410128E+31</v>
      </c>
      <c r="H2731" s="22">
        <f t="shared" ref="H2731:H2794" si="422">(A2731^2.14+50+50*A2731)*2</f>
        <v>45362722.448390916</v>
      </c>
      <c r="I2731" s="22">
        <f t="shared" ref="I2731:I2794" si="423">(A2731^6.082+A2731^4+1000*A2731+100)*2</f>
        <v>1.580532862325195E+21</v>
      </c>
      <c r="J2731" s="10">
        <v>1</v>
      </c>
      <c r="K2731" s="10">
        <v>11</v>
      </c>
      <c r="L2731" s="10">
        <v>5</v>
      </c>
      <c r="M2731" s="10">
        <v>10000</v>
      </c>
      <c r="N2731" s="10">
        <v>10000</v>
      </c>
      <c r="O2731" s="10">
        <v>30</v>
      </c>
      <c r="P2731" s="10" t="b">
        <v>1</v>
      </c>
      <c r="Q2731" s="10">
        <v>0</v>
      </c>
      <c r="R2731" s="10" t="b">
        <v>0</v>
      </c>
      <c r="S2731" s="10">
        <v>101.000000000008</v>
      </c>
      <c r="T2731" s="10" t="s">
        <v>59</v>
      </c>
      <c r="U2731" s="22">
        <v>2826</v>
      </c>
      <c r="V2731" s="10">
        <v>7308</v>
      </c>
      <c r="W2731" s="22">
        <v>1.07</v>
      </c>
    </row>
    <row r="2732" spans="1:23" s="5" customFormat="1" x14ac:dyDescent="0.3">
      <c r="A2732" s="20">
        <v>2730</v>
      </c>
      <c r="C2732" s="11" t="s">
        <v>162</v>
      </c>
      <c r="E2732" s="10">
        <f t="shared" ref="E2732:E2795" si="424">A2732^3.0999</f>
        <v>44849808141.747765</v>
      </c>
      <c r="F2732" s="10">
        <v>5</v>
      </c>
      <c r="G2732" s="22">
        <f t="shared" si="421"/>
        <v>1.4086866388863776E+31</v>
      </c>
      <c r="H2732" s="22">
        <f t="shared" si="422"/>
        <v>45398187.842472643</v>
      </c>
      <c r="I2732" s="22">
        <f t="shared" si="423"/>
        <v>1.5840586064362781E+21</v>
      </c>
      <c r="J2732" s="10">
        <v>1</v>
      </c>
      <c r="K2732" s="10">
        <v>11</v>
      </c>
      <c r="L2732" s="10">
        <v>5</v>
      </c>
      <c r="M2732" s="10">
        <v>10000</v>
      </c>
      <c r="N2732" s="10">
        <v>10000</v>
      </c>
      <c r="O2732" s="10">
        <v>30</v>
      </c>
      <c r="P2732" s="10" t="b">
        <v>1</v>
      </c>
      <c r="Q2732" s="10">
        <v>0</v>
      </c>
      <c r="R2732" s="10" t="b">
        <v>0</v>
      </c>
      <c r="S2732" s="10">
        <v>101.000000000008</v>
      </c>
      <c r="T2732" s="10" t="s">
        <v>59</v>
      </c>
      <c r="U2732" s="22">
        <v>2827</v>
      </c>
      <c r="V2732" s="10">
        <v>7315</v>
      </c>
      <c r="W2732" s="22">
        <v>1.07</v>
      </c>
    </row>
    <row r="2733" spans="1:23" s="5" customFormat="1" x14ac:dyDescent="0.3">
      <c r="A2733" s="20">
        <v>2731</v>
      </c>
      <c r="C2733" s="11" t="s">
        <v>162</v>
      </c>
      <c r="E2733" s="10">
        <f t="shared" si="424"/>
        <v>44900754441.359406</v>
      </c>
      <c r="F2733" s="10">
        <v>5</v>
      </c>
      <c r="G2733" s="22">
        <f t="shared" si="421"/>
        <v>1.4133711161504007E+31</v>
      </c>
      <c r="H2733" s="22">
        <f t="shared" si="422"/>
        <v>45433668.007605195</v>
      </c>
      <c r="I2733" s="22">
        <f t="shared" si="423"/>
        <v>1.5875909199680095E+21</v>
      </c>
      <c r="J2733" s="10">
        <v>1</v>
      </c>
      <c r="K2733" s="10">
        <v>11</v>
      </c>
      <c r="L2733" s="10">
        <v>5</v>
      </c>
      <c r="M2733" s="10">
        <v>10000</v>
      </c>
      <c r="N2733" s="10">
        <v>10000</v>
      </c>
      <c r="O2733" s="10">
        <v>30</v>
      </c>
      <c r="P2733" s="10" t="b">
        <v>1</v>
      </c>
      <c r="Q2733" s="10">
        <v>0</v>
      </c>
      <c r="R2733" s="10" t="b">
        <v>0</v>
      </c>
      <c r="S2733" s="10">
        <v>101.000000000008</v>
      </c>
      <c r="T2733" s="10" t="s">
        <v>59</v>
      </c>
      <c r="U2733" s="22">
        <v>2828</v>
      </c>
      <c r="V2733" s="10">
        <v>7322</v>
      </c>
      <c r="W2733" s="22">
        <v>1.07</v>
      </c>
    </row>
    <row r="2734" spans="1:23" s="5" customFormat="1" x14ac:dyDescent="0.3">
      <c r="A2734" s="20">
        <v>2732</v>
      </c>
      <c r="C2734" s="11" t="s">
        <v>162</v>
      </c>
      <c r="E2734" s="10">
        <f t="shared" si="424"/>
        <v>44951739929.281021</v>
      </c>
      <c r="F2734" s="10">
        <v>5</v>
      </c>
      <c r="G2734" s="22">
        <f t="shared" si="421"/>
        <v>1.4180694477339416E+31</v>
      </c>
      <c r="H2734" s="22">
        <f t="shared" si="422"/>
        <v>45469162.944545835</v>
      </c>
      <c r="I2734" s="22">
        <f t="shared" si="423"/>
        <v>1.5911298127487597E+21</v>
      </c>
      <c r="J2734" s="10">
        <v>1</v>
      </c>
      <c r="K2734" s="10">
        <v>11</v>
      </c>
      <c r="L2734" s="10">
        <v>5</v>
      </c>
      <c r="M2734" s="10">
        <v>10000</v>
      </c>
      <c r="N2734" s="10">
        <v>10000</v>
      </c>
      <c r="O2734" s="10">
        <v>30</v>
      </c>
      <c r="P2734" s="10" t="b">
        <v>1</v>
      </c>
      <c r="Q2734" s="10">
        <v>0</v>
      </c>
      <c r="R2734" s="10" t="b">
        <v>0</v>
      </c>
      <c r="S2734" s="10">
        <v>101.000000000008</v>
      </c>
      <c r="T2734" s="10" t="s">
        <v>59</v>
      </c>
      <c r="U2734" s="22">
        <v>2829</v>
      </c>
      <c r="V2734" s="10">
        <v>7329</v>
      </c>
      <c r="W2734" s="22">
        <v>1.07</v>
      </c>
    </row>
    <row r="2735" spans="1:23" s="5" customFormat="1" x14ac:dyDescent="0.3">
      <c r="A2735" s="20">
        <v>2733</v>
      </c>
      <c r="C2735" s="11" t="s">
        <v>162</v>
      </c>
      <c r="E2735" s="10">
        <f t="shared" si="424"/>
        <v>45002764621.296059</v>
      </c>
      <c r="F2735" s="10">
        <v>5</v>
      </c>
      <c r="G2735" s="22">
        <f t="shared" si="421"/>
        <v>1.4227816695174707E+31</v>
      </c>
      <c r="H2735" s="22">
        <f t="shared" si="422"/>
        <v>45504672.654051766</v>
      </c>
      <c r="I2735" s="22">
        <f t="shared" si="423"/>
        <v>1.5946752946180352E+21</v>
      </c>
      <c r="J2735" s="10">
        <v>1</v>
      </c>
      <c r="K2735" s="10">
        <v>11</v>
      </c>
      <c r="L2735" s="10">
        <v>5</v>
      </c>
      <c r="M2735" s="10">
        <v>10000</v>
      </c>
      <c r="N2735" s="10">
        <v>10000</v>
      </c>
      <c r="O2735" s="10">
        <v>30</v>
      </c>
      <c r="P2735" s="10" t="b">
        <v>1</v>
      </c>
      <c r="Q2735" s="10">
        <v>0</v>
      </c>
      <c r="R2735" s="10" t="b">
        <v>0</v>
      </c>
      <c r="S2735" s="10">
        <v>101.000000000008</v>
      </c>
      <c r="T2735" s="10" t="s">
        <v>59</v>
      </c>
      <c r="U2735" s="22">
        <v>2830</v>
      </c>
      <c r="V2735" s="10">
        <v>7336</v>
      </c>
      <c r="W2735" s="22">
        <v>1.07</v>
      </c>
    </row>
    <row r="2736" spans="1:23" s="5" customFormat="1" x14ac:dyDescent="0.3">
      <c r="A2736" s="20">
        <v>2734</v>
      </c>
      <c r="C2736" s="11" t="s">
        <v>162</v>
      </c>
      <c r="E2736" s="10">
        <f t="shared" si="424"/>
        <v>45053828533.18824</v>
      </c>
      <c r="F2736" s="10">
        <v>5</v>
      </c>
      <c r="G2736" s="22">
        <f t="shared" si="421"/>
        <v>1.4275078174611551E+31</v>
      </c>
      <c r="H2736" s="22">
        <f t="shared" si="422"/>
        <v>45540197.136879764</v>
      </c>
      <c r="I2736" s="22">
        <f t="shared" si="423"/>
        <v>1.5982273754264279E+21</v>
      </c>
      <c r="J2736" s="10">
        <v>1</v>
      </c>
      <c r="K2736" s="10">
        <v>11</v>
      </c>
      <c r="L2736" s="10">
        <v>5</v>
      </c>
      <c r="M2736" s="10">
        <v>10000</v>
      </c>
      <c r="N2736" s="10">
        <v>10000</v>
      </c>
      <c r="O2736" s="10">
        <v>30</v>
      </c>
      <c r="P2736" s="10" t="b">
        <v>1</v>
      </c>
      <c r="Q2736" s="10">
        <v>0</v>
      </c>
      <c r="R2736" s="10" t="b">
        <v>0</v>
      </c>
      <c r="S2736" s="10">
        <v>101.000000000008</v>
      </c>
      <c r="T2736" s="10" t="s">
        <v>59</v>
      </c>
      <c r="U2736" s="22">
        <v>2831</v>
      </c>
      <c r="V2736" s="10">
        <v>7343</v>
      </c>
      <c r="W2736" s="22">
        <v>1.07</v>
      </c>
    </row>
    <row r="2737" spans="1:23" s="5" customFormat="1" x14ac:dyDescent="0.3">
      <c r="A2737" s="20">
        <v>2735</v>
      </c>
      <c r="C2737" s="11" t="s">
        <v>162</v>
      </c>
      <c r="E2737" s="10">
        <f t="shared" si="424"/>
        <v>45104931680.741966</v>
      </c>
      <c r="F2737" s="10">
        <v>5</v>
      </c>
      <c r="G2737" s="22">
        <f t="shared" si="421"/>
        <v>1.4322479276050846E+31</v>
      </c>
      <c r="H2737" s="22">
        <f t="shared" si="422"/>
        <v>45575736.393786669</v>
      </c>
      <c r="I2737" s="22">
        <f t="shared" si="423"/>
        <v>1.6017860650356572E+21</v>
      </c>
      <c r="J2737" s="10">
        <v>1</v>
      </c>
      <c r="K2737" s="10">
        <v>11</v>
      </c>
      <c r="L2737" s="10">
        <v>5</v>
      </c>
      <c r="M2737" s="10">
        <v>10000</v>
      </c>
      <c r="N2737" s="10">
        <v>10000</v>
      </c>
      <c r="O2737" s="10">
        <v>30</v>
      </c>
      <c r="P2737" s="10" t="b">
        <v>1</v>
      </c>
      <c r="Q2737" s="10">
        <v>0</v>
      </c>
      <c r="R2737" s="10" t="b">
        <v>0</v>
      </c>
      <c r="S2737" s="10">
        <v>101.000000000008</v>
      </c>
      <c r="T2737" s="10" t="s">
        <v>59</v>
      </c>
      <c r="U2737" s="22">
        <v>2832</v>
      </c>
      <c r="V2737" s="10">
        <v>7350</v>
      </c>
      <c r="W2737" s="22">
        <v>1.07</v>
      </c>
    </row>
    <row r="2738" spans="1:23" s="5" customFormat="1" x14ac:dyDescent="0.3">
      <c r="A2738" s="20">
        <v>2736</v>
      </c>
      <c r="C2738" s="11" t="s">
        <v>162</v>
      </c>
      <c r="E2738" s="10">
        <f t="shared" si="424"/>
        <v>45156074079.74218</v>
      </c>
      <c r="F2738" s="10">
        <v>5</v>
      </c>
      <c r="G2738" s="22">
        <f t="shared" si="421"/>
        <v>1.4370020360693767E+31</v>
      </c>
      <c r="H2738" s="22">
        <f t="shared" si="422"/>
        <v>45611290.425528839</v>
      </c>
      <c r="I2738" s="22">
        <f t="shared" si="423"/>
        <v>1.605351373318541E+21</v>
      </c>
      <c r="J2738" s="10">
        <v>1</v>
      </c>
      <c r="K2738" s="10">
        <v>11</v>
      </c>
      <c r="L2738" s="10">
        <v>5</v>
      </c>
      <c r="M2738" s="10">
        <v>10000</v>
      </c>
      <c r="N2738" s="10">
        <v>10000</v>
      </c>
      <c r="O2738" s="10">
        <v>30</v>
      </c>
      <c r="P2738" s="10" t="b">
        <v>1</v>
      </c>
      <c r="Q2738" s="10">
        <v>0</v>
      </c>
      <c r="R2738" s="10" t="b">
        <v>0</v>
      </c>
      <c r="S2738" s="10">
        <v>101.000000000008</v>
      </c>
      <c r="T2738" s="10" t="s">
        <v>59</v>
      </c>
      <c r="U2738" s="22">
        <v>2833</v>
      </c>
      <c r="V2738" s="10">
        <v>7357</v>
      </c>
      <c r="W2738" s="22">
        <v>1.07</v>
      </c>
    </row>
    <row r="2739" spans="1:23" s="5" customFormat="1" x14ac:dyDescent="0.3">
      <c r="A2739" s="20">
        <v>2737</v>
      </c>
      <c r="C2739" s="11" t="s">
        <v>162</v>
      </c>
      <c r="E2739" s="10">
        <f t="shared" si="424"/>
        <v>45207255745.97451</v>
      </c>
      <c r="F2739" s="10">
        <v>5</v>
      </c>
      <c r="G2739" s="22">
        <f t="shared" si="421"/>
        <v>1.4417701790543658E+31</v>
      </c>
      <c r="H2739" s="22">
        <f t="shared" si="422"/>
        <v>45646859.232862353</v>
      </c>
      <c r="I2739" s="22">
        <f t="shared" si="423"/>
        <v>1.6089233101590618E+21</v>
      </c>
      <c r="J2739" s="10">
        <v>1</v>
      </c>
      <c r="K2739" s="10">
        <v>11</v>
      </c>
      <c r="L2739" s="10">
        <v>5</v>
      </c>
      <c r="M2739" s="10">
        <v>10000</v>
      </c>
      <c r="N2739" s="10">
        <v>10000</v>
      </c>
      <c r="O2739" s="10">
        <v>30</v>
      </c>
      <c r="P2739" s="10" t="b">
        <v>1</v>
      </c>
      <c r="Q2739" s="10">
        <v>0</v>
      </c>
      <c r="R2739" s="10" t="b">
        <v>0</v>
      </c>
      <c r="S2739" s="10">
        <v>101.000000000008</v>
      </c>
      <c r="T2739" s="10" t="s">
        <v>59</v>
      </c>
      <c r="U2739" s="22">
        <v>2834</v>
      </c>
      <c r="V2739" s="10">
        <v>7364</v>
      </c>
      <c r="W2739" s="22">
        <v>1.07</v>
      </c>
    </row>
    <row r="2740" spans="1:23" s="5" customFormat="1" x14ac:dyDescent="0.3">
      <c r="A2740" s="20">
        <v>2738</v>
      </c>
      <c r="C2740" s="11" t="s">
        <v>162</v>
      </c>
      <c r="E2740" s="10">
        <f t="shared" si="424"/>
        <v>45258476695.225044</v>
      </c>
      <c r="F2740" s="10">
        <v>5</v>
      </c>
      <c r="G2740" s="22">
        <f t="shared" si="421"/>
        <v>1.4465523928406664E+31</v>
      </c>
      <c r="H2740" s="22">
        <f t="shared" si="422"/>
        <v>45682442.816543132</v>
      </c>
      <c r="I2740" s="22">
        <f t="shared" si="423"/>
        <v>1.6125018854523145E+21</v>
      </c>
      <c r="J2740" s="10">
        <v>1</v>
      </c>
      <c r="K2740" s="10">
        <v>11</v>
      </c>
      <c r="L2740" s="10">
        <v>5</v>
      </c>
      <c r="M2740" s="10">
        <v>10000</v>
      </c>
      <c r="N2740" s="10">
        <v>10000</v>
      </c>
      <c r="O2740" s="10">
        <v>30</v>
      </c>
      <c r="P2740" s="10" t="b">
        <v>1</v>
      </c>
      <c r="Q2740" s="10">
        <v>0</v>
      </c>
      <c r="R2740" s="10" t="b">
        <v>0</v>
      </c>
      <c r="S2740" s="10">
        <v>101.000000000008</v>
      </c>
      <c r="T2740" s="10" t="s">
        <v>59</v>
      </c>
      <c r="U2740" s="22">
        <v>2835</v>
      </c>
      <c r="V2740" s="10">
        <v>7371</v>
      </c>
      <c r="W2740" s="22">
        <v>1.07</v>
      </c>
    </row>
    <row r="2741" spans="1:23" s="5" customFormat="1" x14ac:dyDescent="0.3">
      <c r="A2741" s="20">
        <v>2739</v>
      </c>
      <c r="C2741" s="11" t="s">
        <v>162</v>
      </c>
      <c r="E2741" s="10">
        <f t="shared" si="424"/>
        <v>45309736943.280334</v>
      </c>
      <c r="F2741" s="10">
        <v>5</v>
      </c>
      <c r="G2741" s="22">
        <f t="shared" si="421"/>
        <v>1.4513487137894015E+31</v>
      </c>
      <c r="H2741" s="22">
        <f t="shared" si="422"/>
        <v>45718041.177326918</v>
      </c>
      <c r="I2741" s="22">
        <f t="shared" si="423"/>
        <v>1.6160871091045718E+21</v>
      </c>
      <c r="J2741" s="10">
        <v>1</v>
      </c>
      <c r="K2741" s="10">
        <v>11</v>
      </c>
      <c r="L2741" s="10">
        <v>5</v>
      </c>
      <c r="M2741" s="10">
        <v>10000</v>
      </c>
      <c r="N2741" s="10">
        <v>10000</v>
      </c>
      <c r="O2741" s="10">
        <v>30</v>
      </c>
      <c r="P2741" s="10" t="b">
        <v>1</v>
      </c>
      <c r="Q2741" s="10">
        <v>0</v>
      </c>
      <c r="R2741" s="10" t="b">
        <v>0</v>
      </c>
      <c r="S2741" s="10">
        <v>101.000000000008</v>
      </c>
      <c r="T2741" s="10" t="s">
        <v>59</v>
      </c>
      <c r="U2741" s="22">
        <v>2836</v>
      </c>
      <c r="V2741" s="10">
        <v>7378</v>
      </c>
      <c r="W2741" s="22">
        <v>1.07</v>
      </c>
    </row>
    <row r="2742" spans="1:23" s="5" customFormat="1" x14ac:dyDescent="0.3">
      <c r="A2742" s="20">
        <v>2740</v>
      </c>
      <c r="C2742" s="11" t="s">
        <v>162</v>
      </c>
      <c r="E2742" s="10">
        <f t="shared" si="424"/>
        <v>45361036505.927711</v>
      </c>
      <c r="F2742" s="10">
        <v>5</v>
      </c>
      <c r="G2742" s="22">
        <f t="shared" si="421"/>
        <v>1.4561591783423716E+31</v>
      </c>
      <c r="H2742" s="22">
        <f t="shared" si="422"/>
        <v>45753654.315969422</v>
      </c>
      <c r="I2742" s="22">
        <f t="shared" si="423"/>
        <v>1.6196789910332226E+21</v>
      </c>
      <c r="J2742" s="10">
        <v>1</v>
      </c>
      <c r="K2742" s="10">
        <v>11</v>
      </c>
      <c r="L2742" s="10">
        <v>5</v>
      </c>
      <c r="M2742" s="10">
        <v>10000</v>
      </c>
      <c r="N2742" s="10">
        <v>10000</v>
      </c>
      <c r="O2742" s="10">
        <v>30</v>
      </c>
      <c r="P2742" s="10" t="b">
        <v>1</v>
      </c>
      <c r="Q2742" s="10">
        <v>0</v>
      </c>
      <c r="R2742" s="10" t="b">
        <v>0</v>
      </c>
      <c r="S2742" s="10">
        <v>101.000000000008</v>
      </c>
      <c r="T2742" s="10" t="s">
        <v>59</v>
      </c>
      <c r="U2742" s="22">
        <v>2837</v>
      </c>
      <c r="V2742" s="10">
        <v>7385</v>
      </c>
      <c r="W2742" s="22">
        <v>1.07</v>
      </c>
    </row>
    <row r="2743" spans="1:23" s="5" customFormat="1" x14ac:dyDescent="0.3">
      <c r="A2743" s="20">
        <v>2741</v>
      </c>
      <c r="C2743" s="11" t="s">
        <v>162</v>
      </c>
      <c r="E2743" s="10">
        <f t="shared" si="424"/>
        <v>45412375398.955238</v>
      </c>
      <c r="F2743" s="10">
        <v>5</v>
      </c>
      <c r="G2743" s="22">
        <f t="shared" si="421"/>
        <v>1.4609838230220982E+31</v>
      </c>
      <c r="H2743" s="22">
        <f t="shared" si="422"/>
        <v>45789282.233225517</v>
      </c>
      <c r="I2743" s="22">
        <f t="shared" si="423"/>
        <v>1.6232775411668809E+21</v>
      </c>
      <c r="J2743" s="10">
        <v>1</v>
      </c>
      <c r="K2743" s="10">
        <v>11</v>
      </c>
      <c r="L2743" s="10">
        <v>5</v>
      </c>
      <c r="M2743" s="10">
        <v>10000</v>
      </c>
      <c r="N2743" s="10">
        <v>10000</v>
      </c>
      <c r="O2743" s="10">
        <v>30</v>
      </c>
      <c r="P2743" s="10" t="b">
        <v>1</v>
      </c>
      <c r="Q2743" s="10">
        <v>0</v>
      </c>
      <c r="R2743" s="10" t="b">
        <v>0</v>
      </c>
      <c r="S2743" s="10">
        <v>101.000000000008</v>
      </c>
      <c r="T2743" s="10" t="s">
        <v>59</v>
      </c>
      <c r="U2743" s="22">
        <v>2838</v>
      </c>
      <c r="V2743" s="10">
        <v>7392</v>
      </c>
      <c r="W2743" s="22">
        <v>1.07</v>
      </c>
    </row>
    <row r="2744" spans="1:23" s="5" customFormat="1" x14ac:dyDescent="0.3">
      <c r="A2744" s="20">
        <v>2742</v>
      </c>
      <c r="C2744" s="11" t="s">
        <v>162</v>
      </c>
      <c r="E2744" s="10">
        <f t="shared" si="424"/>
        <v>45463753638.151199</v>
      </c>
      <c r="F2744" s="10">
        <v>5</v>
      </c>
      <c r="G2744" s="22">
        <f t="shared" si="421"/>
        <v>1.4658226844320327E+31</v>
      </c>
      <c r="H2744" s="22">
        <f t="shared" si="422"/>
        <v>45824924.929850496</v>
      </c>
      <c r="I2744" s="22">
        <f t="shared" si="423"/>
        <v>1.626882769445268E+21</v>
      </c>
      <c r="J2744" s="10">
        <v>1</v>
      </c>
      <c r="K2744" s="10">
        <v>11</v>
      </c>
      <c r="L2744" s="10">
        <v>5</v>
      </c>
      <c r="M2744" s="10">
        <v>10000</v>
      </c>
      <c r="N2744" s="10">
        <v>10000</v>
      </c>
      <c r="O2744" s="10">
        <v>30</v>
      </c>
      <c r="P2744" s="10" t="b">
        <v>1</v>
      </c>
      <c r="Q2744" s="10">
        <v>0</v>
      </c>
      <c r="R2744" s="10" t="b">
        <v>0</v>
      </c>
      <c r="S2744" s="10">
        <v>101.000000000008</v>
      </c>
      <c r="T2744" s="10" t="s">
        <v>59</v>
      </c>
      <c r="U2744" s="22">
        <v>2839</v>
      </c>
      <c r="V2744" s="10">
        <v>7399</v>
      </c>
      <c r="W2744" s="22">
        <v>1.07</v>
      </c>
    </row>
    <row r="2745" spans="1:23" s="5" customFormat="1" x14ac:dyDescent="0.3">
      <c r="A2745" s="20">
        <v>2743</v>
      </c>
      <c r="C2745" s="11" t="s">
        <v>162</v>
      </c>
      <c r="E2745" s="10">
        <f t="shared" si="424"/>
        <v>45515171239.304268</v>
      </c>
      <c r="F2745" s="10">
        <v>5</v>
      </c>
      <c r="G2745" s="22">
        <f t="shared" si="421"/>
        <v>1.4706757992567878E+31</v>
      </c>
      <c r="H2745" s="22">
        <f t="shared" si="422"/>
        <v>45860582.406598784</v>
      </c>
      <c r="I2745" s="22">
        <f t="shared" si="423"/>
        <v>1.6304946858193332E+21</v>
      </c>
      <c r="J2745" s="10">
        <v>1</v>
      </c>
      <c r="K2745" s="10">
        <v>11</v>
      </c>
      <c r="L2745" s="10">
        <v>5</v>
      </c>
      <c r="M2745" s="10">
        <v>10000</v>
      </c>
      <c r="N2745" s="10">
        <v>10000</v>
      </c>
      <c r="O2745" s="10">
        <v>30</v>
      </c>
      <c r="P2745" s="10" t="b">
        <v>1</v>
      </c>
      <c r="Q2745" s="10">
        <v>0</v>
      </c>
      <c r="R2745" s="10" t="b">
        <v>0</v>
      </c>
      <c r="S2745" s="10">
        <v>101.000000000008</v>
      </c>
      <c r="T2745" s="10" t="s">
        <v>59</v>
      </c>
      <c r="U2745" s="22">
        <v>2840</v>
      </c>
      <c r="V2745" s="10">
        <v>7406</v>
      </c>
      <c r="W2745" s="22">
        <v>1.07</v>
      </c>
    </row>
    <row r="2746" spans="1:23" s="5" customFormat="1" x14ac:dyDescent="0.3">
      <c r="A2746" s="20">
        <v>2744</v>
      </c>
      <c r="C2746" s="11" t="s">
        <v>162</v>
      </c>
      <c r="E2746" s="10">
        <f t="shared" si="424"/>
        <v>45566628218.204597</v>
      </c>
      <c r="F2746" s="10">
        <v>5</v>
      </c>
      <c r="G2746" s="22">
        <f t="shared" si="421"/>
        <v>1.4755432042621188E+31</v>
      </c>
      <c r="H2746" s="22">
        <f t="shared" si="422"/>
        <v>45896254.664225198</v>
      </c>
      <c r="I2746" s="22">
        <f t="shared" si="423"/>
        <v>1.6341133002512039E+21</v>
      </c>
      <c r="J2746" s="10">
        <v>1</v>
      </c>
      <c r="K2746" s="10">
        <v>11</v>
      </c>
      <c r="L2746" s="10">
        <v>5</v>
      </c>
      <c r="M2746" s="10">
        <v>10000</v>
      </c>
      <c r="N2746" s="10">
        <v>10000</v>
      </c>
      <c r="O2746" s="10">
        <v>30</v>
      </c>
      <c r="P2746" s="10" t="b">
        <v>1</v>
      </c>
      <c r="Q2746" s="10">
        <v>0</v>
      </c>
      <c r="R2746" s="10" t="b">
        <v>0</v>
      </c>
      <c r="S2746" s="10">
        <v>101.000000000008</v>
      </c>
      <c r="T2746" s="10" t="s">
        <v>59</v>
      </c>
      <c r="U2746" s="22">
        <v>2841</v>
      </c>
      <c r="V2746" s="10">
        <v>7413</v>
      </c>
      <c r="W2746" s="22">
        <v>1.07</v>
      </c>
    </row>
    <row r="2747" spans="1:23" s="5" customFormat="1" x14ac:dyDescent="0.3">
      <c r="A2747" s="20">
        <v>2745</v>
      </c>
      <c r="C2747" s="11" t="s">
        <v>162</v>
      </c>
      <c r="E2747" s="10">
        <f t="shared" si="424"/>
        <v>45618124590.641853</v>
      </c>
      <c r="F2747" s="10">
        <v>5</v>
      </c>
      <c r="G2747" s="22">
        <f t="shared" si="421"/>
        <v>1.4804249362951965E+31</v>
      </c>
      <c r="H2747" s="22">
        <f t="shared" si="422"/>
        <v>45931941.703483976</v>
      </c>
      <c r="I2747" s="22">
        <f t="shared" si="423"/>
        <v>1.6377386227141921E+21</v>
      </c>
      <c r="J2747" s="10">
        <v>1</v>
      </c>
      <c r="K2747" s="10">
        <v>11</v>
      </c>
      <c r="L2747" s="10">
        <v>5</v>
      </c>
      <c r="M2747" s="10">
        <v>10000</v>
      </c>
      <c r="N2747" s="10">
        <v>10000</v>
      </c>
      <c r="O2747" s="10">
        <v>30</v>
      </c>
      <c r="P2747" s="10" t="b">
        <v>1</v>
      </c>
      <c r="Q2747" s="10">
        <v>0</v>
      </c>
      <c r="R2747" s="10" t="b">
        <v>0</v>
      </c>
      <c r="S2747" s="10">
        <v>101.000000000008</v>
      </c>
      <c r="T2747" s="10" t="s">
        <v>59</v>
      </c>
      <c r="U2747" s="22">
        <v>2842</v>
      </c>
      <c r="V2747" s="10">
        <v>7420</v>
      </c>
      <c r="W2747" s="22">
        <v>1.07</v>
      </c>
    </row>
    <row r="2748" spans="1:23" s="5" customFormat="1" x14ac:dyDescent="0.3">
      <c r="A2748" s="20">
        <v>2746</v>
      </c>
      <c r="C2748" s="11" t="s">
        <v>162</v>
      </c>
      <c r="E2748" s="10">
        <f t="shared" si="424"/>
        <v>45669660372.40715</v>
      </c>
      <c r="F2748" s="10">
        <v>5</v>
      </c>
      <c r="G2748" s="22">
        <f t="shared" si="421"/>
        <v>1.4853210322847559E+31</v>
      </c>
      <c r="H2748" s="22">
        <f t="shared" si="422"/>
        <v>45967643.525128894</v>
      </c>
      <c r="I2748" s="22">
        <f t="shared" si="423"/>
        <v>1.6413706631928595E+21</v>
      </c>
      <c r="J2748" s="10">
        <v>1</v>
      </c>
      <c r="K2748" s="10">
        <v>11</v>
      </c>
      <c r="L2748" s="10">
        <v>5</v>
      </c>
      <c r="M2748" s="10">
        <v>10000</v>
      </c>
      <c r="N2748" s="10">
        <v>10000</v>
      </c>
      <c r="O2748" s="10">
        <v>30</v>
      </c>
      <c r="P2748" s="10" t="b">
        <v>1</v>
      </c>
      <c r="Q2748" s="10">
        <v>0</v>
      </c>
      <c r="R2748" s="10" t="b">
        <v>0</v>
      </c>
      <c r="S2748" s="10">
        <v>101.000000000008</v>
      </c>
      <c r="T2748" s="10" t="s">
        <v>59</v>
      </c>
      <c r="U2748" s="22">
        <v>2843</v>
      </c>
      <c r="V2748" s="10">
        <v>7427</v>
      </c>
      <c r="W2748" s="22">
        <v>1.07</v>
      </c>
    </row>
    <row r="2749" spans="1:23" s="5" customFormat="1" x14ac:dyDescent="0.3">
      <c r="A2749" s="20">
        <v>2747</v>
      </c>
      <c r="C2749" s="11" t="s">
        <v>162</v>
      </c>
      <c r="E2749" s="10">
        <f t="shared" si="424"/>
        <v>45721235579.291397</v>
      </c>
      <c r="F2749" s="10">
        <v>5</v>
      </c>
      <c r="G2749" s="22">
        <f t="shared" si="421"/>
        <v>1.4902315292411399E+31</v>
      </c>
      <c r="H2749" s="22">
        <f t="shared" si="422"/>
        <v>46003360.12991412</v>
      </c>
      <c r="I2749" s="22">
        <f t="shared" si="423"/>
        <v>1.6450094316829202E+21</v>
      </c>
      <c r="J2749" s="10">
        <v>1</v>
      </c>
      <c r="K2749" s="10">
        <v>11</v>
      </c>
      <c r="L2749" s="10">
        <v>5</v>
      </c>
      <c r="M2749" s="10">
        <v>10000</v>
      </c>
      <c r="N2749" s="10">
        <v>10000</v>
      </c>
      <c r="O2749" s="10">
        <v>30</v>
      </c>
      <c r="P2749" s="10" t="b">
        <v>1</v>
      </c>
      <c r="Q2749" s="10">
        <v>0</v>
      </c>
      <c r="R2749" s="10" t="b">
        <v>0</v>
      </c>
      <c r="S2749" s="10">
        <v>101.000000000008</v>
      </c>
      <c r="T2749" s="10" t="s">
        <v>59</v>
      </c>
      <c r="U2749" s="22">
        <v>2844</v>
      </c>
      <c r="V2749" s="10">
        <v>7434</v>
      </c>
      <c r="W2749" s="22">
        <v>1.07</v>
      </c>
    </row>
    <row r="2750" spans="1:23" s="5" customFormat="1" x14ac:dyDescent="0.3">
      <c r="A2750" s="20">
        <v>2748</v>
      </c>
      <c r="C2750" s="11" t="s">
        <v>162</v>
      </c>
      <c r="E2750" s="10">
        <f t="shared" si="424"/>
        <v>45772850227.086739</v>
      </c>
      <c r="F2750" s="10">
        <v>5</v>
      </c>
      <c r="G2750" s="22">
        <f t="shared" si="421"/>
        <v>1.4951564642566372E+31</v>
      </c>
      <c r="H2750" s="22">
        <f t="shared" si="422"/>
        <v>46039091.518592998</v>
      </c>
      <c r="I2750" s="22">
        <f t="shared" si="423"/>
        <v>1.6486549381913872E+21</v>
      </c>
      <c r="J2750" s="10">
        <v>1</v>
      </c>
      <c r="K2750" s="10">
        <v>11</v>
      </c>
      <c r="L2750" s="10">
        <v>5</v>
      </c>
      <c r="M2750" s="10">
        <v>10000</v>
      </c>
      <c r="N2750" s="10">
        <v>10000</v>
      </c>
      <c r="O2750" s="10">
        <v>30</v>
      </c>
      <c r="P2750" s="10" t="b">
        <v>1</v>
      </c>
      <c r="Q2750" s="10">
        <v>0</v>
      </c>
      <c r="R2750" s="10" t="b">
        <v>0</v>
      </c>
      <c r="S2750" s="10">
        <v>101.000000000008</v>
      </c>
      <c r="T2750" s="10" t="s">
        <v>59</v>
      </c>
      <c r="U2750" s="22">
        <v>2845</v>
      </c>
      <c r="V2750" s="10">
        <v>7441</v>
      </c>
      <c r="W2750" s="22">
        <v>1.07</v>
      </c>
    </row>
    <row r="2751" spans="1:23" s="5" customFormat="1" x14ac:dyDescent="0.3">
      <c r="A2751" s="20">
        <v>2749</v>
      </c>
      <c r="C2751" s="11" t="s">
        <v>162</v>
      </c>
      <c r="E2751" s="10">
        <f t="shared" si="424"/>
        <v>45824504331.585388</v>
      </c>
      <c r="F2751" s="10">
        <v>5</v>
      </c>
      <c r="G2751" s="22">
        <f t="shared" si="421"/>
        <v>1.5000958745053989E+31</v>
      </c>
      <c r="H2751" s="22">
        <f t="shared" si="422"/>
        <v>46074837.691919051</v>
      </c>
      <c r="I2751" s="22">
        <f t="shared" si="423"/>
        <v>1.6523071927364503E+21</v>
      </c>
      <c r="J2751" s="10">
        <v>1</v>
      </c>
      <c r="K2751" s="10">
        <v>11</v>
      </c>
      <c r="L2751" s="10">
        <v>5</v>
      </c>
      <c r="M2751" s="10">
        <v>10000</v>
      </c>
      <c r="N2751" s="10">
        <v>10000</v>
      </c>
      <c r="O2751" s="10">
        <v>30</v>
      </c>
      <c r="P2751" s="10" t="b">
        <v>1</v>
      </c>
      <c r="Q2751" s="10">
        <v>0</v>
      </c>
      <c r="R2751" s="10" t="b">
        <v>0</v>
      </c>
      <c r="S2751" s="10">
        <v>101.000000000008</v>
      </c>
      <c r="T2751" s="10" t="s">
        <v>59</v>
      </c>
      <c r="U2751" s="22">
        <v>2846</v>
      </c>
      <c r="V2751" s="10">
        <v>7448</v>
      </c>
      <c r="W2751" s="22">
        <v>1.07</v>
      </c>
    </row>
    <row r="2752" spans="1:23" s="5" customFormat="1" x14ac:dyDescent="0.3">
      <c r="A2752" s="20">
        <v>2750</v>
      </c>
      <c r="C2752" s="11" t="s">
        <v>162</v>
      </c>
      <c r="E2752" s="10">
        <f t="shared" si="424"/>
        <v>45876197908.580605</v>
      </c>
      <c r="F2752" s="10">
        <v>5</v>
      </c>
      <c r="G2752" s="22">
        <f t="shared" si="421"/>
        <v>1.5050497972437793E+31</v>
      </c>
      <c r="H2752" s="22">
        <f t="shared" si="422"/>
        <v>46110598.650645144</v>
      </c>
      <c r="I2752" s="22">
        <f t="shared" si="423"/>
        <v>1.6559662053475552E+21</v>
      </c>
      <c r="J2752" s="10">
        <v>1</v>
      </c>
      <c r="K2752" s="10">
        <v>11</v>
      </c>
      <c r="L2752" s="10">
        <v>5</v>
      </c>
      <c r="M2752" s="10">
        <v>10000</v>
      </c>
      <c r="N2752" s="10">
        <v>10000</v>
      </c>
      <c r="O2752" s="10">
        <v>30</v>
      </c>
      <c r="P2752" s="10" t="b">
        <v>1</v>
      </c>
      <c r="Q2752" s="10">
        <v>0</v>
      </c>
      <c r="R2752" s="10" t="b">
        <v>0</v>
      </c>
      <c r="S2752" s="10">
        <v>101.000000000008</v>
      </c>
      <c r="T2752" s="10" t="s">
        <v>59</v>
      </c>
      <c r="U2752" s="22">
        <v>2847</v>
      </c>
      <c r="V2752" s="10">
        <v>7455</v>
      </c>
      <c r="W2752" s="22">
        <v>1.07</v>
      </c>
    </row>
    <row r="2753" spans="1:23" s="15" customFormat="1" x14ac:dyDescent="0.3">
      <c r="A2753" s="19">
        <v>2751</v>
      </c>
      <c r="C2753" s="17" t="s">
        <v>162</v>
      </c>
      <c r="E2753" s="16">
        <f t="shared" si="424"/>
        <v>45927930973.865997</v>
      </c>
      <c r="F2753" s="16">
        <v>5</v>
      </c>
      <c r="G2753" s="22">
        <f>A2753^9.08+A2753^4+100*A2753+100</f>
        <v>1.7004918731847225E+31</v>
      </c>
      <c r="H2753" s="18">
        <f t="shared" si="422"/>
        <v>46146374.395524435</v>
      </c>
      <c r="I2753" s="18">
        <f t="shared" si="423"/>
        <v>1.6596319860654313E+21</v>
      </c>
      <c r="J2753" s="16">
        <v>1</v>
      </c>
      <c r="K2753" s="16">
        <v>11</v>
      </c>
      <c r="L2753" s="16">
        <v>5</v>
      </c>
      <c r="M2753" s="16">
        <v>10000</v>
      </c>
      <c r="N2753" s="16">
        <v>10000</v>
      </c>
      <c r="O2753" s="16">
        <v>30</v>
      </c>
      <c r="P2753" s="16" t="b">
        <v>1</v>
      </c>
      <c r="Q2753" s="16">
        <v>0</v>
      </c>
      <c r="R2753" s="16" t="b">
        <v>0</v>
      </c>
      <c r="S2753" s="16">
        <v>101.000000000008</v>
      </c>
      <c r="T2753" s="16" t="s">
        <v>59</v>
      </c>
      <c r="U2753" s="18">
        <v>2848</v>
      </c>
      <c r="V2753" s="16">
        <v>7462</v>
      </c>
      <c r="W2753" s="18">
        <v>1.07</v>
      </c>
    </row>
    <row r="2754" spans="1:23" s="15" customFormat="1" x14ac:dyDescent="0.3">
      <c r="A2754" s="19">
        <v>2752</v>
      </c>
      <c r="C2754" s="17" t="s">
        <v>162</v>
      </c>
      <c r="E2754" s="16">
        <f t="shared" si="424"/>
        <v>45979703543.235344</v>
      </c>
      <c r="F2754" s="16">
        <v>5</v>
      </c>
      <c r="G2754" s="22">
        <f t="shared" ref="G2754:G2802" si="425">A2754^9.08+A2754^4+100*A2754+100</f>
        <v>1.7061127968032659E+31</v>
      </c>
      <c r="H2754" s="18">
        <f t="shared" si="422"/>
        <v>46182164.927309379</v>
      </c>
      <c r="I2754" s="18">
        <f t="shared" si="423"/>
        <v>1.6633045449420065E+21</v>
      </c>
      <c r="J2754" s="16">
        <v>1</v>
      </c>
      <c r="K2754" s="16">
        <v>11</v>
      </c>
      <c r="L2754" s="16">
        <v>5</v>
      </c>
      <c r="M2754" s="16">
        <v>10000</v>
      </c>
      <c r="N2754" s="16">
        <v>10000</v>
      </c>
      <c r="O2754" s="16">
        <v>30</v>
      </c>
      <c r="P2754" s="16" t="b">
        <v>1</v>
      </c>
      <c r="Q2754" s="16">
        <v>0</v>
      </c>
      <c r="R2754" s="16" t="b">
        <v>0</v>
      </c>
      <c r="S2754" s="16">
        <v>101.000000000008</v>
      </c>
      <c r="T2754" s="16" t="s">
        <v>59</v>
      </c>
      <c r="U2754" s="18">
        <v>2849</v>
      </c>
      <c r="V2754" s="16">
        <v>7469</v>
      </c>
      <c r="W2754" s="18">
        <v>1.07</v>
      </c>
    </row>
    <row r="2755" spans="1:23" s="15" customFormat="1" x14ac:dyDescent="0.3">
      <c r="A2755" s="19">
        <v>2753</v>
      </c>
      <c r="C2755" s="17" t="s">
        <v>162</v>
      </c>
      <c r="E2755" s="16">
        <f t="shared" si="424"/>
        <v>46031515632.483887</v>
      </c>
      <c r="F2755" s="16">
        <v>5</v>
      </c>
      <c r="G2755" s="22">
        <f t="shared" si="425"/>
        <v>1.7117502479648356E+31</v>
      </c>
      <c r="H2755" s="18">
        <f t="shared" si="422"/>
        <v>46217970.24675224</v>
      </c>
      <c r="I2755" s="18">
        <f t="shared" si="423"/>
        <v>1.6669838920405321E+21</v>
      </c>
      <c r="J2755" s="16">
        <v>1</v>
      </c>
      <c r="K2755" s="16">
        <v>11</v>
      </c>
      <c r="L2755" s="16">
        <v>5</v>
      </c>
      <c r="M2755" s="16">
        <v>10000</v>
      </c>
      <c r="N2755" s="16">
        <v>10000</v>
      </c>
      <c r="O2755" s="16">
        <v>30</v>
      </c>
      <c r="P2755" s="16" t="b">
        <v>1</v>
      </c>
      <c r="Q2755" s="16">
        <v>0</v>
      </c>
      <c r="R2755" s="16" t="b">
        <v>0</v>
      </c>
      <c r="S2755" s="16">
        <v>101.000000000008</v>
      </c>
      <c r="T2755" s="16" t="s">
        <v>59</v>
      </c>
      <c r="U2755" s="18">
        <v>2850</v>
      </c>
      <c r="V2755" s="16">
        <v>7476</v>
      </c>
      <c r="W2755" s="18">
        <v>1.07</v>
      </c>
    </row>
    <row r="2756" spans="1:23" s="15" customFormat="1" x14ac:dyDescent="0.3">
      <c r="A2756" s="19">
        <v>2754</v>
      </c>
      <c r="C2756" s="17" t="s">
        <v>162</v>
      </c>
      <c r="E2756" s="16">
        <f t="shared" si="424"/>
        <v>46083367257.406502</v>
      </c>
      <c r="F2756" s="16">
        <v>5</v>
      </c>
      <c r="G2756" s="22">
        <f t="shared" si="425"/>
        <v>1.7174042692364284E+31</v>
      </c>
      <c r="H2756" s="18">
        <f t="shared" si="422"/>
        <v>46253790.354605347</v>
      </c>
      <c r="I2756" s="18">
        <f t="shared" si="423"/>
        <v>1.6706700374355175E+21</v>
      </c>
      <c r="J2756" s="16">
        <v>1</v>
      </c>
      <c r="K2756" s="16">
        <v>11</v>
      </c>
      <c r="L2756" s="16">
        <v>5</v>
      </c>
      <c r="M2756" s="16">
        <v>10000</v>
      </c>
      <c r="N2756" s="16">
        <v>10000</v>
      </c>
      <c r="O2756" s="16">
        <v>30</v>
      </c>
      <c r="P2756" s="16" t="b">
        <v>1</v>
      </c>
      <c r="Q2756" s="16">
        <v>0</v>
      </c>
      <c r="R2756" s="16" t="b">
        <v>0</v>
      </c>
      <c r="S2756" s="16">
        <v>101.000000000008</v>
      </c>
      <c r="T2756" s="16" t="s">
        <v>59</v>
      </c>
      <c r="U2756" s="18">
        <v>2851</v>
      </c>
      <c r="V2756" s="16">
        <v>7483</v>
      </c>
      <c r="W2756" s="18">
        <v>1.07</v>
      </c>
    </row>
    <row r="2757" spans="1:23" s="15" customFormat="1" x14ac:dyDescent="0.3">
      <c r="A2757" s="19">
        <v>2755</v>
      </c>
      <c r="C2757" s="17" t="s">
        <v>162</v>
      </c>
      <c r="E2757" s="16">
        <f t="shared" si="424"/>
        <v>46135258433.799477</v>
      </c>
      <c r="F2757" s="16">
        <v>5</v>
      </c>
      <c r="G2757" s="22">
        <f t="shared" si="425"/>
        <v>1.7230749032791E+31</v>
      </c>
      <c r="H2757" s="18">
        <f t="shared" si="422"/>
        <v>46289625.251620792</v>
      </c>
      <c r="I2757" s="18">
        <f t="shared" si="423"/>
        <v>1.6743629912127386E+21</v>
      </c>
      <c r="J2757" s="16">
        <v>1</v>
      </c>
      <c r="K2757" s="16">
        <v>11</v>
      </c>
      <c r="L2757" s="16">
        <v>5</v>
      </c>
      <c r="M2757" s="16">
        <v>10000</v>
      </c>
      <c r="N2757" s="16">
        <v>10000</v>
      </c>
      <c r="O2757" s="16">
        <v>30</v>
      </c>
      <c r="P2757" s="16" t="b">
        <v>1</v>
      </c>
      <c r="Q2757" s="16">
        <v>0</v>
      </c>
      <c r="R2757" s="16" t="b">
        <v>0</v>
      </c>
      <c r="S2757" s="16">
        <v>101.000000000008</v>
      </c>
      <c r="T2757" s="16" t="s">
        <v>59</v>
      </c>
      <c r="U2757" s="18">
        <v>2852</v>
      </c>
      <c r="V2757" s="16">
        <v>7490</v>
      </c>
      <c r="W2757" s="18">
        <v>1.07</v>
      </c>
    </row>
    <row r="2758" spans="1:23" s="15" customFormat="1" x14ac:dyDescent="0.3">
      <c r="A2758" s="19">
        <v>2756</v>
      </c>
      <c r="C2758" s="17" t="s">
        <v>162</v>
      </c>
      <c r="E2758" s="16">
        <f t="shared" si="424"/>
        <v>46187189177.459183</v>
      </c>
      <c r="F2758" s="16">
        <v>5</v>
      </c>
      <c r="G2758" s="22">
        <f t="shared" si="425"/>
        <v>1.728762192848257E+31</v>
      </c>
      <c r="H2758" s="18">
        <f t="shared" si="422"/>
        <v>46325474.938549921</v>
      </c>
      <c r="I2758" s="18">
        <f t="shared" si="423"/>
        <v>1.6780627634692914E+21</v>
      </c>
      <c r="J2758" s="16">
        <v>1</v>
      </c>
      <c r="K2758" s="16">
        <v>11</v>
      </c>
      <c r="L2758" s="16">
        <v>5</v>
      </c>
      <c r="M2758" s="16">
        <v>10000</v>
      </c>
      <c r="N2758" s="16">
        <v>10000</v>
      </c>
      <c r="O2758" s="16">
        <v>30</v>
      </c>
      <c r="P2758" s="16" t="b">
        <v>1</v>
      </c>
      <c r="Q2758" s="16">
        <v>0</v>
      </c>
      <c r="R2758" s="16" t="b">
        <v>0</v>
      </c>
      <c r="S2758" s="16">
        <v>101.000000000008</v>
      </c>
      <c r="T2758" s="16" t="s">
        <v>59</v>
      </c>
      <c r="U2758" s="18">
        <v>2853</v>
      </c>
      <c r="V2758" s="16">
        <v>7497</v>
      </c>
      <c r="W2758" s="18">
        <v>1.07</v>
      </c>
    </row>
    <row r="2759" spans="1:23" s="15" customFormat="1" x14ac:dyDescent="0.3">
      <c r="A2759" s="19">
        <v>2757</v>
      </c>
      <c r="C2759" s="17" t="s">
        <v>162</v>
      </c>
      <c r="E2759" s="16">
        <f t="shared" si="424"/>
        <v>46239159504.182388</v>
      </c>
      <c r="F2759" s="16">
        <v>5</v>
      </c>
      <c r="G2759" s="22">
        <f t="shared" si="425"/>
        <v>1.7344661807937313E+31</v>
      </c>
      <c r="H2759" s="18">
        <f t="shared" si="422"/>
        <v>46361339.416144438</v>
      </c>
      <c r="I2759" s="18">
        <f t="shared" si="423"/>
        <v>1.6817693643135401E+21</v>
      </c>
      <c r="J2759" s="16">
        <v>1</v>
      </c>
      <c r="K2759" s="16">
        <v>11</v>
      </c>
      <c r="L2759" s="16">
        <v>5</v>
      </c>
      <c r="M2759" s="16">
        <v>10000</v>
      </c>
      <c r="N2759" s="16">
        <v>10000</v>
      </c>
      <c r="O2759" s="16">
        <v>30</v>
      </c>
      <c r="P2759" s="16" t="b">
        <v>1</v>
      </c>
      <c r="Q2759" s="16">
        <v>0</v>
      </c>
      <c r="R2759" s="16" t="b">
        <v>0</v>
      </c>
      <c r="S2759" s="16">
        <v>101.000000000008</v>
      </c>
      <c r="T2759" s="16" t="s">
        <v>59</v>
      </c>
      <c r="U2759" s="18">
        <v>2854</v>
      </c>
      <c r="V2759" s="16">
        <v>7504</v>
      </c>
      <c r="W2759" s="18">
        <v>1.07</v>
      </c>
    </row>
    <row r="2760" spans="1:23" s="15" customFormat="1" x14ac:dyDescent="0.3">
      <c r="A2760" s="19">
        <v>2758</v>
      </c>
      <c r="C2760" s="17" t="s">
        <v>162</v>
      </c>
      <c r="E2760" s="16">
        <f t="shared" si="424"/>
        <v>46291169429.766876</v>
      </c>
      <c r="F2760" s="16">
        <v>5</v>
      </c>
      <c r="G2760" s="22">
        <f t="shared" si="425"/>
        <v>1.7401869100599766E+31</v>
      </c>
      <c r="H2760" s="18">
        <f t="shared" si="422"/>
        <v>46397218.685155451</v>
      </c>
      <c r="I2760" s="18">
        <f t="shared" si="423"/>
        <v>1.6854828038652069E+21</v>
      </c>
      <c r="J2760" s="16">
        <v>1</v>
      </c>
      <c r="K2760" s="16">
        <v>11</v>
      </c>
      <c r="L2760" s="16">
        <v>5</v>
      </c>
      <c r="M2760" s="16">
        <v>10000</v>
      </c>
      <c r="N2760" s="16">
        <v>10000</v>
      </c>
      <c r="O2760" s="16">
        <v>30</v>
      </c>
      <c r="P2760" s="16" t="b">
        <v>1</v>
      </c>
      <c r="Q2760" s="16">
        <v>0</v>
      </c>
      <c r="R2760" s="16" t="b">
        <v>0</v>
      </c>
      <c r="S2760" s="16">
        <v>101.000000000008</v>
      </c>
      <c r="T2760" s="16" t="s">
        <v>59</v>
      </c>
      <c r="U2760" s="18">
        <v>2855</v>
      </c>
      <c r="V2760" s="16">
        <v>7511</v>
      </c>
      <c r="W2760" s="18">
        <v>1.07</v>
      </c>
    </row>
    <row r="2761" spans="1:23" s="15" customFormat="1" x14ac:dyDescent="0.3">
      <c r="A2761" s="19">
        <v>2759</v>
      </c>
      <c r="C2761" s="17" t="s">
        <v>162</v>
      </c>
      <c r="E2761" s="16">
        <f t="shared" si="424"/>
        <v>46343218970.010605</v>
      </c>
      <c r="F2761" s="16">
        <v>5</v>
      </c>
      <c r="G2761" s="22">
        <f t="shared" si="425"/>
        <v>1.7459244236863142E+31</v>
      </c>
      <c r="H2761" s="18">
        <f t="shared" si="422"/>
        <v>46433112.746333897</v>
      </c>
      <c r="I2761" s="18">
        <f t="shared" si="423"/>
        <v>1.6892030922552841E+21</v>
      </c>
      <c r="J2761" s="16">
        <v>1</v>
      </c>
      <c r="K2761" s="16">
        <v>11</v>
      </c>
      <c r="L2761" s="16">
        <v>5</v>
      </c>
      <c r="M2761" s="16">
        <v>10000</v>
      </c>
      <c r="N2761" s="16">
        <v>10000</v>
      </c>
      <c r="O2761" s="16">
        <v>30</v>
      </c>
      <c r="P2761" s="16" t="b">
        <v>1</v>
      </c>
      <c r="Q2761" s="16">
        <v>0</v>
      </c>
      <c r="R2761" s="16" t="b">
        <v>0</v>
      </c>
      <c r="S2761" s="16">
        <v>101.000000000008</v>
      </c>
      <c r="T2761" s="16" t="s">
        <v>59</v>
      </c>
      <c r="U2761" s="18">
        <v>2856</v>
      </c>
      <c r="V2761" s="16">
        <v>7518</v>
      </c>
      <c r="W2761" s="18">
        <v>1.07</v>
      </c>
    </row>
    <row r="2762" spans="1:23" s="15" customFormat="1" x14ac:dyDescent="0.3">
      <c r="A2762" s="19">
        <v>2760</v>
      </c>
      <c r="C2762" s="17" t="s">
        <v>162</v>
      </c>
      <c r="E2762" s="16">
        <f t="shared" si="424"/>
        <v>46395308140.71286</v>
      </c>
      <c r="F2762" s="16">
        <v>5</v>
      </c>
      <c r="G2762" s="22">
        <f t="shared" si="425"/>
        <v>1.7516787648069824E+31</v>
      </c>
      <c r="H2762" s="18">
        <f t="shared" si="422"/>
        <v>46469021.600430749</v>
      </c>
      <c r="I2762" s="18">
        <f t="shared" si="423"/>
        <v>1.6929302396261363E+21</v>
      </c>
      <c r="J2762" s="16">
        <v>1</v>
      </c>
      <c r="K2762" s="16">
        <v>11</v>
      </c>
      <c r="L2762" s="16">
        <v>5</v>
      </c>
      <c r="M2762" s="16">
        <v>10000</v>
      </c>
      <c r="N2762" s="16">
        <v>10000</v>
      </c>
      <c r="O2762" s="16">
        <v>30</v>
      </c>
      <c r="P2762" s="16" t="b">
        <v>1</v>
      </c>
      <c r="Q2762" s="16">
        <v>0</v>
      </c>
      <c r="R2762" s="16" t="b">
        <v>0</v>
      </c>
      <c r="S2762" s="16">
        <v>101.000000000008</v>
      </c>
      <c r="T2762" s="16" t="s">
        <v>59</v>
      </c>
      <c r="U2762" s="18">
        <v>2857</v>
      </c>
      <c r="V2762" s="16">
        <v>7525</v>
      </c>
      <c r="W2762" s="18">
        <v>1.07</v>
      </c>
    </row>
    <row r="2763" spans="1:23" s="15" customFormat="1" x14ac:dyDescent="0.3">
      <c r="A2763" s="19">
        <v>2761</v>
      </c>
      <c r="C2763" s="17" t="s">
        <v>162</v>
      </c>
      <c r="E2763" s="16">
        <f t="shared" si="424"/>
        <v>46447436957.672386</v>
      </c>
      <c r="F2763" s="16">
        <v>5</v>
      </c>
      <c r="G2763" s="22">
        <f t="shared" si="425"/>
        <v>1.7574499766514576E+31</v>
      </c>
      <c r="H2763" s="18">
        <f t="shared" si="422"/>
        <v>46504945.248196296</v>
      </c>
      <c r="I2763" s="18">
        <f t="shared" si="423"/>
        <v>1.6966642561314361E+21</v>
      </c>
      <c r="J2763" s="16">
        <v>1</v>
      </c>
      <c r="K2763" s="16">
        <v>11</v>
      </c>
      <c r="L2763" s="16">
        <v>5</v>
      </c>
      <c r="M2763" s="16">
        <v>10000</v>
      </c>
      <c r="N2763" s="16">
        <v>10000</v>
      </c>
      <c r="O2763" s="16">
        <v>30</v>
      </c>
      <c r="P2763" s="16" t="b">
        <v>1</v>
      </c>
      <c r="Q2763" s="16">
        <v>0</v>
      </c>
      <c r="R2763" s="16" t="b">
        <v>0</v>
      </c>
      <c r="S2763" s="16">
        <v>101.000000000008</v>
      </c>
      <c r="T2763" s="16" t="s">
        <v>59</v>
      </c>
      <c r="U2763" s="18">
        <v>2858</v>
      </c>
      <c r="V2763" s="16">
        <v>7532</v>
      </c>
      <c r="W2763" s="18">
        <v>1.07</v>
      </c>
    </row>
    <row r="2764" spans="1:23" s="15" customFormat="1" x14ac:dyDescent="0.3">
      <c r="A2764" s="19">
        <v>2762</v>
      </c>
      <c r="C2764" s="17" t="s">
        <v>162</v>
      </c>
      <c r="E2764" s="16">
        <f t="shared" si="424"/>
        <v>46499605436.689529</v>
      </c>
      <c r="F2764" s="16">
        <v>5</v>
      </c>
      <c r="G2764" s="22">
        <f t="shared" si="425"/>
        <v>1.7632381025444534E+31</v>
      </c>
      <c r="H2764" s="18">
        <f t="shared" si="422"/>
        <v>46540883.690381125</v>
      </c>
      <c r="I2764" s="18">
        <f t="shared" si="423"/>
        <v>1.7004051519361948E+21</v>
      </c>
      <c r="J2764" s="16">
        <v>1</v>
      </c>
      <c r="K2764" s="16">
        <v>11</v>
      </c>
      <c r="L2764" s="16">
        <v>5</v>
      </c>
      <c r="M2764" s="16">
        <v>10000</v>
      </c>
      <c r="N2764" s="16">
        <v>10000</v>
      </c>
      <c r="O2764" s="16">
        <v>30</v>
      </c>
      <c r="P2764" s="16" t="b">
        <v>1</v>
      </c>
      <c r="Q2764" s="16">
        <v>0</v>
      </c>
      <c r="R2764" s="16" t="b">
        <v>0</v>
      </c>
      <c r="S2764" s="16">
        <v>101.000000000008</v>
      </c>
      <c r="T2764" s="16" t="s">
        <v>59</v>
      </c>
      <c r="U2764" s="18">
        <v>2859</v>
      </c>
      <c r="V2764" s="16">
        <v>7539</v>
      </c>
      <c r="W2764" s="18">
        <v>1.07</v>
      </c>
    </row>
    <row r="2765" spans="1:23" s="15" customFormat="1" x14ac:dyDescent="0.3">
      <c r="A2765" s="19">
        <v>2763</v>
      </c>
      <c r="C2765" s="17" t="s">
        <v>162</v>
      </c>
      <c r="E2765" s="16">
        <f t="shared" si="424"/>
        <v>46551813593.564407</v>
      </c>
      <c r="F2765" s="16">
        <v>5</v>
      </c>
      <c r="G2765" s="22">
        <f t="shared" si="425"/>
        <v>1.769043185906293E+31</v>
      </c>
      <c r="H2765" s="18">
        <f t="shared" si="422"/>
        <v>46576836.927734822</v>
      </c>
      <c r="I2765" s="18">
        <f t="shared" si="423"/>
        <v>1.7041529372168054E+21</v>
      </c>
      <c r="J2765" s="16">
        <v>1</v>
      </c>
      <c r="K2765" s="16">
        <v>11</v>
      </c>
      <c r="L2765" s="16">
        <v>5</v>
      </c>
      <c r="M2765" s="16">
        <v>10000</v>
      </c>
      <c r="N2765" s="16">
        <v>10000</v>
      </c>
      <c r="O2765" s="16">
        <v>30</v>
      </c>
      <c r="P2765" s="16" t="b">
        <v>1</v>
      </c>
      <c r="Q2765" s="16">
        <v>0</v>
      </c>
      <c r="R2765" s="16" t="b">
        <v>0</v>
      </c>
      <c r="S2765" s="16">
        <v>101.000000000008</v>
      </c>
      <c r="T2765" s="16" t="s">
        <v>59</v>
      </c>
      <c r="U2765" s="18">
        <v>2860</v>
      </c>
      <c r="V2765" s="16">
        <v>7546</v>
      </c>
      <c r="W2765" s="18">
        <v>1.07</v>
      </c>
    </row>
    <row r="2766" spans="1:23" s="15" customFormat="1" x14ac:dyDescent="0.3">
      <c r="A2766" s="19">
        <v>2764</v>
      </c>
      <c r="C2766" s="17" t="s">
        <v>162</v>
      </c>
      <c r="E2766" s="16">
        <f t="shared" si="424"/>
        <v>46604061444.09819</v>
      </c>
      <c r="F2766" s="16">
        <v>5</v>
      </c>
      <c r="G2766" s="22">
        <f t="shared" si="425"/>
        <v>1.7748652702528824E+31</v>
      </c>
      <c r="H2766" s="18">
        <f t="shared" si="422"/>
        <v>46612804.961007565</v>
      </c>
      <c r="I2766" s="18">
        <f t="shared" si="423"/>
        <v>1.7079076221609768E+21</v>
      </c>
      <c r="J2766" s="16">
        <v>1</v>
      </c>
      <c r="K2766" s="16">
        <v>11</v>
      </c>
      <c r="L2766" s="16">
        <v>5</v>
      </c>
      <c r="M2766" s="16">
        <v>10000</v>
      </c>
      <c r="N2766" s="16">
        <v>10000</v>
      </c>
      <c r="O2766" s="16">
        <v>30</v>
      </c>
      <c r="P2766" s="16" t="b">
        <v>1</v>
      </c>
      <c r="Q2766" s="16">
        <v>0</v>
      </c>
      <c r="R2766" s="16" t="b">
        <v>0</v>
      </c>
      <c r="S2766" s="16">
        <v>101.000000000008</v>
      </c>
      <c r="T2766" s="16" t="s">
        <v>59</v>
      </c>
      <c r="U2766" s="18">
        <v>2861</v>
      </c>
      <c r="V2766" s="16">
        <v>7553</v>
      </c>
      <c r="W2766" s="18">
        <v>1.07</v>
      </c>
    </row>
    <row r="2767" spans="1:23" s="15" customFormat="1" x14ac:dyDescent="0.3">
      <c r="A2767" s="19">
        <v>2765</v>
      </c>
      <c r="C2767" s="17" t="s">
        <v>162</v>
      </c>
      <c r="E2767" s="16">
        <f t="shared" si="424"/>
        <v>46656349004.09259</v>
      </c>
      <c r="F2767" s="16">
        <v>5</v>
      </c>
      <c r="G2767" s="22">
        <f t="shared" si="425"/>
        <v>1.7807043991960858E+31</v>
      </c>
      <c r="H2767" s="18">
        <f t="shared" si="422"/>
        <v>46648787.790948972</v>
      </c>
      <c r="I2767" s="18">
        <f t="shared" si="423"/>
        <v>1.7116692169678633E+21</v>
      </c>
      <c r="J2767" s="16">
        <v>1</v>
      </c>
      <c r="K2767" s="16">
        <v>11</v>
      </c>
      <c r="L2767" s="16">
        <v>5</v>
      </c>
      <c r="M2767" s="16">
        <v>10000</v>
      </c>
      <c r="N2767" s="16">
        <v>10000</v>
      </c>
      <c r="O2767" s="16">
        <v>30</v>
      </c>
      <c r="P2767" s="16" t="b">
        <v>1</v>
      </c>
      <c r="Q2767" s="16">
        <v>0</v>
      </c>
      <c r="R2767" s="16" t="b">
        <v>0</v>
      </c>
      <c r="S2767" s="16">
        <v>101.000000000008</v>
      </c>
      <c r="T2767" s="16" t="s">
        <v>59</v>
      </c>
      <c r="U2767" s="18">
        <v>2862</v>
      </c>
      <c r="V2767" s="16">
        <v>7560</v>
      </c>
      <c r="W2767" s="18">
        <v>1.07</v>
      </c>
    </row>
    <row r="2768" spans="1:23" s="15" customFormat="1" x14ac:dyDescent="0.3">
      <c r="A2768" s="19">
        <v>2766</v>
      </c>
      <c r="C2768" s="17" t="s">
        <v>162</v>
      </c>
      <c r="E2768" s="16">
        <f t="shared" si="424"/>
        <v>46708676289.34967</v>
      </c>
      <c r="F2768" s="16">
        <v>5</v>
      </c>
      <c r="G2768" s="22">
        <f t="shared" si="425"/>
        <v>1.7865606164437475E+31</v>
      </c>
      <c r="H2768" s="18">
        <f t="shared" si="422"/>
        <v>46684785.418308079</v>
      </c>
      <c r="I2768" s="18">
        <f t="shared" si="423"/>
        <v>1.7154377318479002E+21</v>
      </c>
      <c r="J2768" s="16">
        <v>1</v>
      </c>
      <c r="K2768" s="16">
        <v>11</v>
      </c>
      <c r="L2768" s="16">
        <v>5</v>
      </c>
      <c r="M2768" s="16">
        <v>10000</v>
      </c>
      <c r="N2768" s="16">
        <v>10000</v>
      </c>
      <c r="O2768" s="16">
        <v>30</v>
      </c>
      <c r="P2768" s="16" t="b">
        <v>1</v>
      </c>
      <c r="Q2768" s="16">
        <v>0</v>
      </c>
      <c r="R2768" s="16" t="b">
        <v>0</v>
      </c>
      <c r="S2768" s="16">
        <v>101.000000000008</v>
      </c>
      <c r="T2768" s="16" t="s">
        <v>59</v>
      </c>
      <c r="U2768" s="18">
        <v>2863</v>
      </c>
      <c r="V2768" s="16">
        <v>7567</v>
      </c>
      <c r="W2768" s="18">
        <v>1.07</v>
      </c>
    </row>
    <row r="2769" spans="1:23" s="15" customFormat="1" x14ac:dyDescent="0.3">
      <c r="A2769" s="19">
        <v>2767</v>
      </c>
      <c r="C2769" s="17" t="s">
        <v>162</v>
      </c>
      <c r="E2769" s="16">
        <f t="shared" si="424"/>
        <v>46761043315.67218</v>
      </c>
      <c r="F2769" s="16">
        <v>5</v>
      </c>
      <c r="G2769" s="22">
        <f t="shared" si="425"/>
        <v>1.7924339657999931E+31</v>
      </c>
      <c r="H2769" s="18">
        <f t="shared" si="422"/>
        <v>46720797.843834184</v>
      </c>
      <c r="I2769" s="18">
        <f t="shared" si="423"/>
        <v>1.7192131770230062E+21</v>
      </c>
      <c r="J2769" s="16">
        <v>1</v>
      </c>
      <c r="K2769" s="16">
        <v>11</v>
      </c>
      <c r="L2769" s="16">
        <v>5</v>
      </c>
      <c r="M2769" s="16">
        <v>10000</v>
      </c>
      <c r="N2769" s="16">
        <v>10000</v>
      </c>
      <c r="O2769" s="16">
        <v>30</v>
      </c>
      <c r="P2769" s="16" t="b">
        <v>1</v>
      </c>
      <c r="Q2769" s="16">
        <v>0</v>
      </c>
      <c r="R2769" s="16" t="b">
        <v>0</v>
      </c>
      <c r="S2769" s="16">
        <v>101.000000000008</v>
      </c>
      <c r="T2769" s="16" t="s">
        <v>59</v>
      </c>
      <c r="U2769" s="18">
        <v>2864</v>
      </c>
      <c r="V2769" s="16">
        <v>7574</v>
      </c>
      <c r="W2769" s="18">
        <v>1.07</v>
      </c>
    </row>
    <row r="2770" spans="1:23" s="15" customFormat="1" x14ac:dyDescent="0.3">
      <c r="A2770" s="19">
        <v>2768</v>
      </c>
      <c r="C2770" s="17" t="s">
        <v>162</v>
      </c>
      <c r="E2770" s="16">
        <f t="shared" si="424"/>
        <v>46813450098.86348</v>
      </c>
      <c r="F2770" s="16">
        <v>5</v>
      </c>
      <c r="G2770" s="22">
        <f t="shared" si="425"/>
        <v>1.7983244911652268E+31</v>
      </c>
      <c r="H2770" s="18">
        <f t="shared" si="422"/>
        <v>46756825.068276271</v>
      </c>
      <c r="I2770" s="18">
        <f t="shared" si="423"/>
        <v>1.7229955627264317E+21</v>
      </c>
      <c r="J2770" s="16">
        <v>1</v>
      </c>
      <c r="K2770" s="16">
        <v>11</v>
      </c>
      <c r="L2770" s="16">
        <v>5</v>
      </c>
      <c r="M2770" s="16">
        <v>10000</v>
      </c>
      <c r="N2770" s="16">
        <v>10000</v>
      </c>
      <c r="O2770" s="16">
        <v>30</v>
      </c>
      <c r="P2770" s="16" t="b">
        <v>1</v>
      </c>
      <c r="Q2770" s="16">
        <v>0</v>
      </c>
      <c r="R2770" s="16" t="b">
        <v>0</v>
      </c>
      <c r="S2770" s="16">
        <v>101.000000000008</v>
      </c>
      <c r="T2770" s="16" t="s">
        <v>59</v>
      </c>
      <c r="U2770" s="18">
        <v>2865</v>
      </c>
      <c r="V2770" s="16">
        <v>7581</v>
      </c>
      <c r="W2770" s="18">
        <v>1.07</v>
      </c>
    </row>
    <row r="2771" spans="1:23" s="15" customFormat="1" x14ac:dyDescent="0.3">
      <c r="A2771" s="19">
        <v>2769</v>
      </c>
      <c r="C2771" s="17" t="s">
        <v>162</v>
      </c>
      <c r="E2771" s="16">
        <f t="shared" si="424"/>
        <v>46865896654.727417</v>
      </c>
      <c r="F2771" s="16">
        <v>5</v>
      </c>
      <c r="G2771" s="22">
        <f t="shared" si="425"/>
        <v>1.8042322365365336E+31</v>
      </c>
      <c r="H2771" s="18">
        <f t="shared" si="422"/>
        <v>46792867.092383064</v>
      </c>
      <c r="I2771" s="18">
        <f t="shared" si="423"/>
        <v>1.7267848992028513E+21</v>
      </c>
      <c r="J2771" s="16">
        <v>1</v>
      </c>
      <c r="K2771" s="16">
        <v>11</v>
      </c>
      <c r="L2771" s="16">
        <v>5</v>
      </c>
      <c r="M2771" s="16">
        <v>10000</v>
      </c>
      <c r="N2771" s="16">
        <v>10000</v>
      </c>
      <c r="O2771" s="16">
        <v>30</v>
      </c>
      <c r="P2771" s="16" t="b">
        <v>1</v>
      </c>
      <c r="Q2771" s="16">
        <v>0</v>
      </c>
      <c r="R2771" s="16" t="b">
        <v>0</v>
      </c>
      <c r="S2771" s="16">
        <v>101.000000000008</v>
      </c>
      <c r="T2771" s="16" t="s">
        <v>59</v>
      </c>
      <c r="U2771" s="18">
        <v>2866</v>
      </c>
      <c r="V2771" s="16">
        <v>7588</v>
      </c>
      <c r="W2771" s="18">
        <v>1.07</v>
      </c>
    </row>
    <row r="2772" spans="1:23" s="15" customFormat="1" x14ac:dyDescent="0.3">
      <c r="A2772" s="19">
        <v>2770</v>
      </c>
      <c r="C2772" s="17" t="s">
        <v>162</v>
      </c>
      <c r="E2772" s="16">
        <f t="shared" si="424"/>
        <v>46918382999.068588</v>
      </c>
      <c r="F2772" s="16">
        <v>5</v>
      </c>
      <c r="G2772" s="22">
        <f t="shared" si="425"/>
        <v>1.8101572460077036E+31</v>
      </c>
      <c r="H2772" s="18">
        <f t="shared" si="422"/>
        <v>46828923.916902639</v>
      </c>
      <c r="I2772" s="18">
        <f t="shared" si="423"/>
        <v>1.7305811967083592E+21</v>
      </c>
      <c r="J2772" s="16">
        <v>1</v>
      </c>
      <c r="K2772" s="16">
        <v>11</v>
      </c>
      <c r="L2772" s="16">
        <v>5</v>
      </c>
      <c r="M2772" s="16">
        <v>10000</v>
      </c>
      <c r="N2772" s="16">
        <v>10000</v>
      </c>
      <c r="O2772" s="16">
        <v>30</v>
      </c>
      <c r="P2772" s="16" t="b">
        <v>1</v>
      </c>
      <c r="Q2772" s="16">
        <v>0</v>
      </c>
      <c r="R2772" s="16" t="b">
        <v>0</v>
      </c>
      <c r="S2772" s="16">
        <v>101.000000000008</v>
      </c>
      <c r="T2772" s="16" t="s">
        <v>59</v>
      </c>
      <c r="U2772" s="18">
        <v>2867</v>
      </c>
      <c r="V2772" s="16">
        <v>7595</v>
      </c>
      <c r="W2772" s="18">
        <v>1.07</v>
      </c>
    </row>
    <row r="2773" spans="1:23" s="15" customFormat="1" x14ac:dyDescent="0.3">
      <c r="A2773" s="19">
        <v>2771</v>
      </c>
      <c r="C2773" s="17" t="s">
        <v>162</v>
      </c>
      <c r="E2773" s="16">
        <f t="shared" si="424"/>
        <v>46970909147.691841</v>
      </c>
      <c r="F2773" s="16">
        <v>5</v>
      </c>
      <c r="G2773" s="22">
        <f t="shared" si="425"/>
        <v>1.8160995637694044E+31</v>
      </c>
      <c r="H2773" s="18">
        <f t="shared" si="422"/>
        <v>46864995.542583413</v>
      </c>
      <c r="I2773" s="18">
        <f t="shared" si="423"/>
        <v>1.7343844655104511E+21</v>
      </c>
      <c r="J2773" s="16">
        <v>1</v>
      </c>
      <c r="K2773" s="16">
        <v>11</v>
      </c>
      <c r="L2773" s="16">
        <v>5</v>
      </c>
      <c r="M2773" s="16">
        <v>10000</v>
      </c>
      <c r="N2773" s="16">
        <v>10000</v>
      </c>
      <c r="O2773" s="16">
        <v>30</v>
      </c>
      <c r="P2773" s="16" t="b">
        <v>1</v>
      </c>
      <c r="Q2773" s="16">
        <v>0</v>
      </c>
      <c r="R2773" s="16" t="b">
        <v>0</v>
      </c>
      <c r="S2773" s="16">
        <v>101.000000000008</v>
      </c>
      <c r="T2773" s="16" t="s">
        <v>59</v>
      </c>
      <c r="U2773" s="18">
        <v>2868</v>
      </c>
      <c r="V2773" s="16">
        <v>7602</v>
      </c>
      <c r="W2773" s="18">
        <v>1.07</v>
      </c>
    </row>
    <row r="2774" spans="1:23" s="15" customFormat="1" x14ac:dyDescent="0.3">
      <c r="A2774" s="19">
        <v>2772</v>
      </c>
      <c r="C2774" s="17" t="s">
        <v>162</v>
      </c>
      <c r="E2774" s="16">
        <f t="shared" si="424"/>
        <v>47023475116.402748</v>
      </c>
      <c r="F2774" s="16">
        <v>5</v>
      </c>
      <c r="G2774" s="22">
        <f t="shared" si="425"/>
        <v>1.822059234109513E+31</v>
      </c>
      <c r="H2774" s="18">
        <f t="shared" si="422"/>
        <v>46901081.970173314</v>
      </c>
      <c r="I2774" s="18">
        <f t="shared" si="423"/>
        <v>1.738194715888093E+21</v>
      </c>
      <c r="J2774" s="16">
        <v>1</v>
      </c>
      <c r="K2774" s="16">
        <v>11</v>
      </c>
      <c r="L2774" s="16">
        <v>5</v>
      </c>
      <c r="M2774" s="16">
        <v>10000</v>
      </c>
      <c r="N2774" s="16">
        <v>10000</v>
      </c>
      <c r="O2774" s="16">
        <v>30</v>
      </c>
      <c r="P2774" s="16" t="b">
        <v>1</v>
      </c>
      <c r="Q2774" s="16">
        <v>0</v>
      </c>
      <c r="R2774" s="16" t="b">
        <v>0</v>
      </c>
      <c r="S2774" s="16">
        <v>101.000000000008</v>
      </c>
      <c r="T2774" s="16" t="s">
        <v>59</v>
      </c>
      <c r="U2774" s="18">
        <v>2869</v>
      </c>
      <c r="V2774" s="16">
        <v>7609</v>
      </c>
      <c r="W2774" s="18">
        <v>1.07</v>
      </c>
    </row>
    <row r="2775" spans="1:23" s="15" customFormat="1" x14ac:dyDescent="0.3">
      <c r="A2775" s="19">
        <v>2773</v>
      </c>
      <c r="C2775" s="17" t="s">
        <v>162</v>
      </c>
      <c r="E2775" s="16">
        <f t="shared" si="424"/>
        <v>47076080921.007744</v>
      </c>
      <c r="F2775" s="16">
        <v>5</v>
      </c>
      <c r="G2775" s="22">
        <f t="shared" si="425"/>
        <v>1.8280363014130852E+31</v>
      </c>
      <c r="H2775" s="18">
        <f t="shared" si="422"/>
        <v>46937183.200420089</v>
      </c>
      <c r="I2775" s="18">
        <f t="shared" si="423"/>
        <v>1.7420119581316533E+21</v>
      </c>
      <c r="J2775" s="16">
        <v>1</v>
      </c>
      <c r="K2775" s="16">
        <v>11</v>
      </c>
      <c r="L2775" s="16">
        <v>5</v>
      </c>
      <c r="M2775" s="16">
        <v>10000</v>
      </c>
      <c r="N2775" s="16">
        <v>10000</v>
      </c>
      <c r="O2775" s="16">
        <v>30</v>
      </c>
      <c r="P2775" s="16" t="b">
        <v>1</v>
      </c>
      <c r="Q2775" s="16">
        <v>0</v>
      </c>
      <c r="R2775" s="16" t="b">
        <v>0</v>
      </c>
      <c r="S2775" s="16">
        <v>101.000000000008</v>
      </c>
      <c r="T2775" s="16" t="s">
        <v>59</v>
      </c>
      <c r="U2775" s="18">
        <v>2870</v>
      </c>
      <c r="V2775" s="16">
        <v>7616</v>
      </c>
      <c r="W2775" s="18">
        <v>1.07</v>
      </c>
    </row>
    <row r="2776" spans="1:23" s="15" customFormat="1" x14ac:dyDescent="0.3">
      <c r="A2776" s="19">
        <v>2774</v>
      </c>
      <c r="C2776" s="17" t="s">
        <v>162</v>
      </c>
      <c r="E2776" s="16">
        <f t="shared" si="424"/>
        <v>47128726577.313293</v>
      </c>
      <c r="F2776" s="16">
        <v>5</v>
      </c>
      <c r="G2776" s="22">
        <f t="shared" si="425"/>
        <v>1.8340308101626851E+31</v>
      </c>
      <c r="H2776" s="18">
        <f t="shared" si="422"/>
        <v>46973299.234071098</v>
      </c>
      <c r="I2776" s="18">
        <f t="shared" si="423"/>
        <v>1.7458362025429366E+21</v>
      </c>
      <c r="J2776" s="16">
        <v>1</v>
      </c>
      <c r="K2776" s="16">
        <v>11</v>
      </c>
      <c r="L2776" s="16">
        <v>5</v>
      </c>
      <c r="M2776" s="16">
        <v>10000</v>
      </c>
      <c r="N2776" s="16">
        <v>10000</v>
      </c>
      <c r="O2776" s="16">
        <v>30</v>
      </c>
      <c r="P2776" s="16" t="b">
        <v>1</v>
      </c>
      <c r="Q2776" s="16">
        <v>0</v>
      </c>
      <c r="R2776" s="16" t="b">
        <v>0</v>
      </c>
      <c r="S2776" s="16">
        <v>101.000000000008</v>
      </c>
      <c r="T2776" s="16" t="s">
        <v>59</v>
      </c>
      <c r="U2776" s="18">
        <v>2871</v>
      </c>
      <c r="V2776" s="16">
        <v>7623</v>
      </c>
      <c r="W2776" s="18">
        <v>1.07</v>
      </c>
    </row>
    <row r="2777" spans="1:23" s="15" customFormat="1" x14ac:dyDescent="0.3">
      <c r="A2777" s="19">
        <v>2775</v>
      </c>
      <c r="C2777" s="17" t="s">
        <v>162</v>
      </c>
      <c r="E2777" s="16">
        <f t="shared" si="424"/>
        <v>47181412101.127007</v>
      </c>
      <c r="F2777" s="16">
        <v>5</v>
      </c>
      <c r="G2777" s="22">
        <f t="shared" si="425"/>
        <v>1.8400428049385114E+31</v>
      </c>
      <c r="H2777" s="18">
        <f t="shared" si="422"/>
        <v>47009430.071873687</v>
      </c>
      <c r="I2777" s="18">
        <f t="shared" si="423"/>
        <v>1.7496674594352752E+21</v>
      </c>
      <c r="J2777" s="16">
        <v>1</v>
      </c>
      <c r="K2777" s="16">
        <v>11</v>
      </c>
      <c r="L2777" s="16">
        <v>5</v>
      </c>
      <c r="M2777" s="16">
        <v>10000</v>
      </c>
      <c r="N2777" s="16">
        <v>10000</v>
      </c>
      <c r="O2777" s="16">
        <v>30</v>
      </c>
      <c r="P2777" s="16" t="b">
        <v>1</v>
      </c>
      <c r="Q2777" s="16">
        <v>0</v>
      </c>
      <c r="R2777" s="16" t="b">
        <v>0</v>
      </c>
      <c r="S2777" s="16">
        <v>101.000000000008</v>
      </c>
      <c r="T2777" s="16" t="s">
        <v>59</v>
      </c>
      <c r="U2777" s="18">
        <v>2872</v>
      </c>
      <c r="V2777" s="16">
        <v>7630</v>
      </c>
      <c r="W2777" s="18">
        <v>1.07</v>
      </c>
    </row>
    <row r="2778" spans="1:23" s="15" customFormat="1" x14ac:dyDescent="0.3">
      <c r="A2778" s="19">
        <v>2776</v>
      </c>
      <c r="C2778" s="17" t="s">
        <v>162</v>
      </c>
      <c r="E2778" s="16">
        <f t="shared" si="424"/>
        <v>47234137508.256462</v>
      </c>
      <c r="F2778" s="16">
        <v>5</v>
      </c>
      <c r="G2778" s="22">
        <f t="shared" si="425"/>
        <v>1.8460723304185994E+31</v>
      </c>
      <c r="H2778" s="18">
        <f t="shared" si="422"/>
        <v>47045575.714575119</v>
      </c>
      <c r="I2778" s="18">
        <f t="shared" si="423"/>
        <v>1.7535057391333768E+21</v>
      </c>
      <c r="J2778" s="16">
        <v>1</v>
      </c>
      <c r="K2778" s="16">
        <v>11</v>
      </c>
      <c r="L2778" s="16">
        <v>5</v>
      </c>
      <c r="M2778" s="16">
        <v>10000</v>
      </c>
      <c r="N2778" s="16">
        <v>10000</v>
      </c>
      <c r="O2778" s="16">
        <v>30</v>
      </c>
      <c r="P2778" s="16" t="b">
        <v>1</v>
      </c>
      <c r="Q2778" s="16">
        <v>0</v>
      </c>
      <c r="R2778" s="16" t="b">
        <v>0</v>
      </c>
      <c r="S2778" s="16">
        <v>101.000000000008</v>
      </c>
      <c r="T2778" s="16" t="s">
        <v>59</v>
      </c>
      <c r="U2778" s="18">
        <v>2873</v>
      </c>
      <c r="V2778" s="16">
        <v>7637</v>
      </c>
      <c r="W2778" s="18">
        <v>1.07</v>
      </c>
    </row>
    <row r="2779" spans="1:23" s="15" customFormat="1" x14ac:dyDescent="0.3">
      <c r="A2779" s="19">
        <v>2777</v>
      </c>
      <c r="C2779" s="17" t="s">
        <v>162</v>
      </c>
      <c r="E2779" s="16">
        <f t="shared" si="424"/>
        <v>47286902814.510201</v>
      </c>
      <c r="F2779" s="16">
        <v>5</v>
      </c>
      <c r="G2779" s="22">
        <f t="shared" si="425"/>
        <v>1.8521194313788926E+31</v>
      </c>
      <c r="H2779" s="18">
        <f t="shared" si="422"/>
        <v>47081736.162921771</v>
      </c>
      <c r="I2779" s="18">
        <f t="shared" si="423"/>
        <v>1.7573510519734539E+21</v>
      </c>
      <c r="J2779" s="16">
        <v>1</v>
      </c>
      <c r="K2779" s="16">
        <v>11</v>
      </c>
      <c r="L2779" s="16">
        <v>5</v>
      </c>
      <c r="M2779" s="16">
        <v>10000</v>
      </c>
      <c r="N2779" s="16">
        <v>10000</v>
      </c>
      <c r="O2779" s="16">
        <v>30</v>
      </c>
      <c r="P2779" s="16" t="b">
        <v>1</v>
      </c>
      <c r="Q2779" s="16">
        <v>0</v>
      </c>
      <c r="R2779" s="16" t="b">
        <v>0</v>
      </c>
      <c r="S2779" s="16">
        <v>101.000000000008</v>
      </c>
      <c r="T2779" s="16" t="s">
        <v>59</v>
      </c>
      <c r="U2779" s="18">
        <v>2874</v>
      </c>
      <c r="V2779" s="16">
        <v>7644</v>
      </c>
      <c r="W2779" s="18">
        <v>1.07</v>
      </c>
    </row>
    <row r="2780" spans="1:23" s="15" customFormat="1" x14ac:dyDescent="0.3">
      <c r="A2780" s="19">
        <v>2778</v>
      </c>
      <c r="C2780" s="17" t="s">
        <v>162</v>
      </c>
      <c r="E2780" s="16">
        <f t="shared" si="424"/>
        <v>47339708035.697525</v>
      </c>
      <c r="F2780" s="16">
        <v>5</v>
      </c>
      <c r="G2780" s="22">
        <f t="shared" si="425"/>
        <v>1.8581841526936567E+31</v>
      </c>
      <c r="H2780" s="18">
        <f t="shared" si="422"/>
        <v>47117911.417660579</v>
      </c>
      <c r="I2780" s="18">
        <f t="shared" si="423"/>
        <v>1.7612034083032578E+21</v>
      </c>
      <c r="J2780" s="16">
        <v>1</v>
      </c>
      <c r="K2780" s="16">
        <v>11</v>
      </c>
      <c r="L2780" s="16">
        <v>5</v>
      </c>
      <c r="M2780" s="16">
        <v>10000</v>
      </c>
      <c r="N2780" s="16">
        <v>10000</v>
      </c>
      <c r="O2780" s="16">
        <v>30</v>
      </c>
      <c r="P2780" s="16" t="b">
        <v>1</v>
      </c>
      <c r="Q2780" s="16">
        <v>0</v>
      </c>
      <c r="R2780" s="16" t="b">
        <v>0</v>
      </c>
      <c r="S2780" s="16">
        <v>101.000000000008</v>
      </c>
      <c r="T2780" s="16" t="s">
        <v>59</v>
      </c>
      <c r="U2780" s="18">
        <v>2875</v>
      </c>
      <c r="V2780" s="16">
        <v>7651</v>
      </c>
      <c r="W2780" s="18">
        <v>1.07</v>
      </c>
    </row>
    <row r="2781" spans="1:23" s="15" customFormat="1" x14ac:dyDescent="0.3">
      <c r="A2781" s="19">
        <v>2779</v>
      </c>
      <c r="C2781" s="17" t="s">
        <v>162</v>
      </c>
      <c r="E2781" s="16">
        <f t="shared" si="424"/>
        <v>47392553187.627464</v>
      </c>
      <c r="F2781" s="16">
        <v>5</v>
      </c>
      <c r="G2781" s="22">
        <f t="shared" si="425"/>
        <v>1.8642665393353677E+31</v>
      </c>
      <c r="H2781" s="18">
        <f t="shared" si="422"/>
        <v>47154101.479537547</v>
      </c>
      <c r="I2781" s="18">
        <f t="shared" si="423"/>
        <v>1.7650628184819342E+21</v>
      </c>
      <c r="J2781" s="16">
        <v>1</v>
      </c>
      <c r="K2781" s="16">
        <v>11</v>
      </c>
      <c r="L2781" s="16">
        <v>5</v>
      </c>
      <c r="M2781" s="16">
        <v>10000</v>
      </c>
      <c r="N2781" s="16">
        <v>10000</v>
      </c>
      <c r="O2781" s="16">
        <v>30</v>
      </c>
      <c r="P2781" s="16" t="b">
        <v>1</v>
      </c>
      <c r="Q2781" s="16">
        <v>0</v>
      </c>
      <c r="R2781" s="16" t="b">
        <v>0</v>
      </c>
      <c r="S2781" s="16">
        <v>101.000000000008</v>
      </c>
      <c r="T2781" s="16" t="s">
        <v>59</v>
      </c>
      <c r="U2781" s="18">
        <v>2876</v>
      </c>
      <c r="V2781" s="16">
        <v>7658</v>
      </c>
      <c r="W2781" s="18">
        <v>1.07</v>
      </c>
    </row>
    <row r="2782" spans="1:23" s="15" customFormat="1" x14ac:dyDescent="0.3">
      <c r="A2782" s="19">
        <v>2780</v>
      </c>
      <c r="C2782" s="17" t="s">
        <v>162</v>
      </c>
      <c r="E2782" s="16">
        <f t="shared" si="424"/>
        <v>47445438286.110619</v>
      </c>
      <c r="F2782" s="16">
        <v>5</v>
      </c>
      <c r="G2782" s="22">
        <f t="shared" si="425"/>
        <v>1.8703666363751519E+31</v>
      </c>
      <c r="H2782" s="18">
        <f t="shared" si="422"/>
        <v>47190306.349299081</v>
      </c>
      <c r="I2782" s="18">
        <f t="shared" si="423"/>
        <v>1.7689292928802066E+21</v>
      </c>
      <c r="J2782" s="16">
        <v>1</v>
      </c>
      <c r="K2782" s="16">
        <v>11</v>
      </c>
      <c r="L2782" s="16">
        <v>5</v>
      </c>
      <c r="M2782" s="16">
        <v>10000</v>
      </c>
      <c r="N2782" s="16">
        <v>10000</v>
      </c>
      <c r="O2782" s="16">
        <v>30</v>
      </c>
      <c r="P2782" s="16" t="b">
        <v>1</v>
      </c>
      <c r="Q2782" s="16">
        <v>0</v>
      </c>
      <c r="R2782" s="16" t="b">
        <v>0</v>
      </c>
      <c r="S2782" s="16">
        <v>101.000000000008</v>
      </c>
      <c r="T2782" s="16" t="s">
        <v>59</v>
      </c>
      <c r="U2782" s="18">
        <v>2877</v>
      </c>
      <c r="V2782" s="16">
        <v>7665</v>
      </c>
      <c r="W2782" s="18">
        <v>1.07</v>
      </c>
    </row>
    <row r="2783" spans="1:23" s="15" customFormat="1" x14ac:dyDescent="0.3">
      <c r="A2783" s="19">
        <v>2781</v>
      </c>
      <c r="C2783" s="17" t="s">
        <v>162</v>
      </c>
      <c r="E2783" s="16">
        <f t="shared" si="424"/>
        <v>47498363346.957596</v>
      </c>
      <c r="F2783" s="16">
        <v>5</v>
      </c>
      <c r="G2783" s="22">
        <f t="shared" si="425"/>
        <v>1.8764844889827543E+31</v>
      </c>
      <c r="H2783" s="18">
        <f t="shared" si="422"/>
        <v>47226526.027690768</v>
      </c>
      <c r="I2783" s="18">
        <f t="shared" si="423"/>
        <v>1.7728028418802697E+21</v>
      </c>
      <c r="J2783" s="16">
        <v>1</v>
      </c>
      <c r="K2783" s="16">
        <v>11</v>
      </c>
      <c r="L2783" s="16">
        <v>5</v>
      </c>
      <c r="M2783" s="16">
        <v>10000</v>
      </c>
      <c r="N2783" s="16">
        <v>10000</v>
      </c>
      <c r="O2783" s="16">
        <v>30</v>
      </c>
      <c r="P2783" s="16" t="b">
        <v>1</v>
      </c>
      <c r="Q2783" s="16">
        <v>0</v>
      </c>
      <c r="R2783" s="16" t="b">
        <v>0</v>
      </c>
      <c r="S2783" s="16">
        <v>101.000000000008</v>
      </c>
      <c r="T2783" s="16" t="s">
        <v>59</v>
      </c>
      <c r="U2783" s="18">
        <v>2878</v>
      </c>
      <c r="V2783" s="16">
        <v>7672</v>
      </c>
      <c r="W2783" s="18">
        <v>1.07</v>
      </c>
    </row>
    <row r="2784" spans="1:23" s="15" customFormat="1" x14ac:dyDescent="0.3">
      <c r="A2784" s="19">
        <v>2782</v>
      </c>
      <c r="C2784" s="17" t="s">
        <v>162</v>
      </c>
      <c r="E2784" s="16">
        <f t="shared" si="424"/>
        <v>47551328385.979706</v>
      </c>
      <c r="F2784" s="16">
        <v>5</v>
      </c>
      <c r="G2784" s="22">
        <f t="shared" si="425"/>
        <v>1.8826201424268735E+31</v>
      </c>
      <c r="H2784" s="18">
        <f t="shared" si="422"/>
        <v>47262760.515458554</v>
      </c>
      <c r="I2784" s="18">
        <f t="shared" si="423"/>
        <v>1.7766834758758346E+21</v>
      </c>
      <c r="J2784" s="16">
        <v>1</v>
      </c>
      <c r="K2784" s="16">
        <v>11</v>
      </c>
      <c r="L2784" s="16">
        <v>5</v>
      </c>
      <c r="M2784" s="16">
        <v>10000</v>
      </c>
      <c r="N2784" s="16">
        <v>10000</v>
      </c>
      <c r="O2784" s="16">
        <v>30</v>
      </c>
      <c r="P2784" s="16" t="b">
        <v>1</v>
      </c>
      <c r="Q2784" s="16">
        <v>0</v>
      </c>
      <c r="R2784" s="16" t="b">
        <v>0</v>
      </c>
      <c r="S2784" s="16">
        <v>101.000000000008</v>
      </c>
      <c r="T2784" s="16" t="s">
        <v>59</v>
      </c>
      <c r="U2784" s="18">
        <v>2879</v>
      </c>
      <c r="V2784" s="16">
        <v>7679</v>
      </c>
      <c r="W2784" s="18">
        <v>1.07</v>
      </c>
    </row>
    <row r="2785" spans="1:23" s="15" customFormat="1" x14ac:dyDescent="0.3">
      <c r="A2785" s="19">
        <v>2783</v>
      </c>
      <c r="C2785" s="17" t="s">
        <v>162</v>
      </c>
      <c r="E2785" s="16">
        <f t="shared" si="424"/>
        <v>47604333418.988731</v>
      </c>
      <c r="F2785" s="16">
        <v>5</v>
      </c>
      <c r="G2785" s="22">
        <f t="shared" si="425"/>
        <v>1.8887736420753154E+31</v>
      </c>
      <c r="H2785" s="18">
        <f t="shared" si="422"/>
        <v>47299009.813347727</v>
      </c>
      <c r="I2785" s="18">
        <f t="shared" si="423"/>
        <v>1.7805712052721353E+21</v>
      </c>
      <c r="J2785" s="16">
        <v>1</v>
      </c>
      <c r="K2785" s="16">
        <v>11</v>
      </c>
      <c r="L2785" s="16">
        <v>5</v>
      </c>
      <c r="M2785" s="16">
        <v>10000</v>
      </c>
      <c r="N2785" s="16">
        <v>10000</v>
      </c>
      <c r="O2785" s="16">
        <v>30</v>
      </c>
      <c r="P2785" s="16" t="b">
        <v>1</v>
      </c>
      <c r="Q2785" s="16">
        <v>0</v>
      </c>
      <c r="R2785" s="16" t="b">
        <v>0</v>
      </c>
      <c r="S2785" s="16">
        <v>101.000000000008</v>
      </c>
      <c r="T2785" s="16" t="s">
        <v>59</v>
      </c>
      <c r="U2785" s="18">
        <v>2880</v>
      </c>
      <c r="V2785" s="16">
        <v>7686</v>
      </c>
      <c r="W2785" s="18">
        <v>1.07</v>
      </c>
    </row>
    <row r="2786" spans="1:23" s="15" customFormat="1" x14ac:dyDescent="0.3">
      <c r="A2786" s="19">
        <v>2784</v>
      </c>
      <c r="C2786" s="17" t="s">
        <v>162</v>
      </c>
      <c r="E2786" s="16">
        <f t="shared" si="424"/>
        <v>47657378461.797272</v>
      </c>
      <c r="F2786" s="16">
        <v>5</v>
      </c>
      <c r="G2786" s="22">
        <f t="shared" si="425"/>
        <v>1.8949450333950645E+31</v>
      </c>
      <c r="H2786" s="18">
        <f t="shared" si="422"/>
        <v>47335273.922103405</v>
      </c>
      <c r="I2786" s="18">
        <f t="shared" si="423"/>
        <v>1.7844660404859746E+21</v>
      </c>
      <c r="J2786" s="16">
        <v>1</v>
      </c>
      <c r="K2786" s="16">
        <v>11</v>
      </c>
      <c r="L2786" s="16">
        <v>5</v>
      </c>
      <c r="M2786" s="16">
        <v>10000</v>
      </c>
      <c r="N2786" s="16">
        <v>10000</v>
      </c>
      <c r="O2786" s="16">
        <v>30</v>
      </c>
      <c r="P2786" s="16" t="b">
        <v>1</v>
      </c>
      <c r="Q2786" s="16">
        <v>0</v>
      </c>
      <c r="R2786" s="16" t="b">
        <v>0</v>
      </c>
      <c r="S2786" s="16">
        <v>101.000000000008</v>
      </c>
      <c r="T2786" s="16" t="s">
        <v>59</v>
      </c>
      <c r="U2786" s="18">
        <v>2881</v>
      </c>
      <c r="V2786" s="16">
        <v>7693</v>
      </c>
      <c r="W2786" s="18">
        <v>1.07</v>
      </c>
    </row>
    <row r="2787" spans="1:23" s="15" customFormat="1" x14ac:dyDescent="0.3">
      <c r="A2787" s="19">
        <v>2785</v>
      </c>
      <c r="C2787" s="17" t="s">
        <v>162</v>
      </c>
      <c r="E2787" s="16">
        <f t="shared" si="424"/>
        <v>47710463530.21801</v>
      </c>
      <c r="F2787" s="16">
        <v>5</v>
      </c>
      <c r="G2787" s="22">
        <f t="shared" si="425"/>
        <v>1.9011343619525964E+31</v>
      </c>
      <c r="H2787" s="18">
        <f t="shared" si="422"/>
        <v>47371552.842470504</v>
      </c>
      <c r="I2787" s="18">
        <f t="shared" si="423"/>
        <v>1.7883679919456424E+21</v>
      </c>
      <c r="J2787" s="16">
        <v>1</v>
      </c>
      <c r="K2787" s="16">
        <v>11</v>
      </c>
      <c r="L2787" s="16">
        <v>5</v>
      </c>
      <c r="M2787" s="16">
        <v>10000</v>
      </c>
      <c r="N2787" s="16">
        <v>10000</v>
      </c>
      <c r="O2787" s="16">
        <v>30</v>
      </c>
      <c r="P2787" s="16" t="b">
        <v>1</v>
      </c>
      <c r="Q2787" s="16">
        <v>0</v>
      </c>
      <c r="R2787" s="16" t="b">
        <v>0</v>
      </c>
      <c r="S2787" s="16">
        <v>101.000000000008</v>
      </c>
      <c r="T2787" s="16" t="s">
        <v>59</v>
      </c>
      <c r="U2787" s="18">
        <v>2882</v>
      </c>
      <c r="V2787" s="16">
        <v>7700</v>
      </c>
      <c r="W2787" s="18">
        <v>1.07</v>
      </c>
    </row>
    <row r="2788" spans="1:23" s="15" customFormat="1" x14ac:dyDescent="0.3">
      <c r="A2788" s="19">
        <v>2786</v>
      </c>
      <c r="C2788" s="17" t="s">
        <v>162</v>
      </c>
      <c r="E2788" s="16">
        <f t="shared" si="424"/>
        <v>47763588640.064751</v>
      </c>
      <c r="F2788" s="16">
        <v>5</v>
      </c>
      <c r="G2788" s="22">
        <f t="shared" si="425"/>
        <v>1.9073416734139763E+31</v>
      </c>
      <c r="H2788" s="18">
        <f t="shared" si="422"/>
        <v>47407846.575193755</v>
      </c>
      <c r="I2788" s="18">
        <f t="shared" si="423"/>
        <v>1.7922770700910102E+21</v>
      </c>
      <c r="J2788" s="16">
        <v>1</v>
      </c>
      <c r="K2788" s="16">
        <v>11</v>
      </c>
      <c r="L2788" s="16">
        <v>5</v>
      </c>
      <c r="M2788" s="16">
        <v>10000</v>
      </c>
      <c r="N2788" s="16">
        <v>10000</v>
      </c>
      <c r="O2788" s="16">
        <v>30</v>
      </c>
      <c r="P2788" s="16" t="b">
        <v>1</v>
      </c>
      <c r="Q2788" s="16">
        <v>0</v>
      </c>
      <c r="R2788" s="16" t="b">
        <v>0</v>
      </c>
      <c r="S2788" s="16">
        <v>101.000000000008</v>
      </c>
      <c r="T2788" s="16" t="s">
        <v>59</v>
      </c>
      <c r="U2788" s="18">
        <v>2883</v>
      </c>
      <c r="V2788" s="16">
        <v>7707</v>
      </c>
      <c r="W2788" s="18">
        <v>1.07</v>
      </c>
    </row>
    <row r="2789" spans="1:23" s="15" customFormat="1" x14ac:dyDescent="0.3">
      <c r="A2789" s="19">
        <v>2787</v>
      </c>
      <c r="C2789" s="17" t="s">
        <v>162</v>
      </c>
      <c r="E2789" s="16">
        <f t="shared" si="424"/>
        <v>47816753807.15152</v>
      </c>
      <c r="F2789" s="16">
        <v>5</v>
      </c>
      <c r="G2789" s="22">
        <f t="shared" si="425"/>
        <v>1.9135670135451198E+31</v>
      </c>
      <c r="H2789" s="18">
        <f t="shared" si="422"/>
        <v>47444155.121017829</v>
      </c>
      <c r="I2789" s="18">
        <f t="shared" si="423"/>
        <v>1.7961932853735271E+21</v>
      </c>
      <c r="J2789" s="16">
        <v>1</v>
      </c>
      <c r="K2789" s="16">
        <v>11</v>
      </c>
      <c r="L2789" s="16">
        <v>5</v>
      </c>
      <c r="M2789" s="16">
        <v>10000</v>
      </c>
      <c r="N2789" s="16">
        <v>10000</v>
      </c>
      <c r="O2789" s="16">
        <v>30</v>
      </c>
      <c r="P2789" s="16" t="b">
        <v>1</v>
      </c>
      <c r="Q2789" s="16">
        <v>0</v>
      </c>
      <c r="R2789" s="16" t="b">
        <v>0</v>
      </c>
      <c r="S2789" s="16">
        <v>101.000000000008</v>
      </c>
      <c r="T2789" s="16" t="s">
        <v>59</v>
      </c>
      <c r="U2789" s="18">
        <v>2884</v>
      </c>
      <c r="V2789" s="16">
        <v>7714</v>
      </c>
      <c r="W2789" s="18">
        <v>1.07</v>
      </c>
    </row>
    <row r="2790" spans="1:23" s="15" customFormat="1" x14ac:dyDescent="0.3">
      <c r="A2790" s="19">
        <v>2788</v>
      </c>
      <c r="C2790" s="17" t="s">
        <v>162</v>
      </c>
      <c r="E2790" s="16">
        <f t="shared" si="424"/>
        <v>47869959047.293243</v>
      </c>
      <c r="F2790" s="16">
        <v>5</v>
      </c>
      <c r="G2790" s="22">
        <f t="shared" si="425"/>
        <v>1.9198104282119186E+31</v>
      </c>
      <c r="H2790" s="18">
        <f t="shared" si="422"/>
        <v>47480478.480686992</v>
      </c>
      <c r="I2790" s="18">
        <f t="shared" si="423"/>
        <v>1.8001166482561887E+21</v>
      </c>
      <c r="J2790" s="16">
        <v>1</v>
      </c>
      <c r="K2790" s="16">
        <v>11</v>
      </c>
      <c r="L2790" s="16">
        <v>5</v>
      </c>
      <c r="M2790" s="16">
        <v>10000</v>
      </c>
      <c r="N2790" s="16">
        <v>10000</v>
      </c>
      <c r="O2790" s="16">
        <v>30</v>
      </c>
      <c r="P2790" s="16" t="b">
        <v>1</v>
      </c>
      <c r="Q2790" s="16">
        <v>0</v>
      </c>
      <c r="R2790" s="16" t="b">
        <v>0</v>
      </c>
      <c r="S2790" s="16">
        <v>101.000000000008</v>
      </c>
      <c r="T2790" s="16" t="s">
        <v>59</v>
      </c>
      <c r="U2790" s="18">
        <v>2885</v>
      </c>
      <c r="V2790" s="16">
        <v>7721</v>
      </c>
      <c r="W2790" s="18">
        <v>1.07</v>
      </c>
    </row>
    <row r="2791" spans="1:23" s="15" customFormat="1" x14ac:dyDescent="0.3">
      <c r="A2791" s="19">
        <v>2789</v>
      </c>
      <c r="C2791" s="17" t="s">
        <v>162</v>
      </c>
      <c r="E2791" s="16">
        <f t="shared" si="424"/>
        <v>47923204376.304863</v>
      </c>
      <c r="F2791" s="16">
        <v>5</v>
      </c>
      <c r="G2791" s="22">
        <f t="shared" si="425"/>
        <v>1.9260719633803933E+31</v>
      </c>
      <c r="H2791" s="18">
        <f t="shared" si="422"/>
        <v>47516816.654944941</v>
      </c>
      <c r="I2791" s="18">
        <f t="shared" si="423"/>
        <v>1.8040471692135555E+21</v>
      </c>
      <c r="J2791" s="16">
        <v>1</v>
      </c>
      <c r="K2791" s="16">
        <v>11</v>
      </c>
      <c r="L2791" s="16">
        <v>5</v>
      </c>
      <c r="M2791" s="16">
        <v>10000</v>
      </c>
      <c r="N2791" s="16">
        <v>10000</v>
      </c>
      <c r="O2791" s="16">
        <v>30</v>
      </c>
      <c r="P2791" s="16" t="b">
        <v>1</v>
      </c>
      <c r="Q2791" s="16">
        <v>0</v>
      </c>
      <c r="R2791" s="16" t="b">
        <v>0</v>
      </c>
      <c r="S2791" s="16">
        <v>101.000000000008</v>
      </c>
      <c r="T2791" s="16" t="s">
        <v>59</v>
      </c>
      <c r="U2791" s="18">
        <v>2886</v>
      </c>
      <c r="V2791" s="16">
        <v>7728</v>
      </c>
      <c r="W2791" s="18">
        <v>1.07</v>
      </c>
    </row>
    <row r="2792" spans="1:23" s="15" customFormat="1" x14ac:dyDescent="0.3">
      <c r="A2792" s="19">
        <v>2790</v>
      </c>
      <c r="C2792" s="17" t="s">
        <v>162</v>
      </c>
      <c r="E2792" s="16">
        <f t="shared" si="424"/>
        <v>47976489810.002319</v>
      </c>
      <c r="F2792" s="16">
        <v>5</v>
      </c>
      <c r="G2792" s="22">
        <f t="shared" si="425"/>
        <v>1.9323516651169267E+31</v>
      </c>
      <c r="H2792" s="18">
        <f t="shared" si="422"/>
        <v>47553169.644535787</v>
      </c>
      <c r="I2792" s="18">
        <f t="shared" si="423"/>
        <v>1.807984858731786E+21</v>
      </c>
      <c r="J2792" s="16">
        <v>1</v>
      </c>
      <c r="K2792" s="16">
        <v>11</v>
      </c>
      <c r="L2792" s="16">
        <v>5</v>
      </c>
      <c r="M2792" s="16">
        <v>10000</v>
      </c>
      <c r="N2792" s="16">
        <v>10000</v>
      </c>
      <c r="O2792" s="16">
        <v>30</v>
      </c>
      <c r="P2792" s="16" t="b">
        <v>1</v>
      </c>
      <c r="Q2792" s="16">
        <v>0</v>
      </c>
      <c r="R2792" s="16" t="b">
        <v>0</v>
      </c>
      <c r="S2792" s="16">
        <v>101.000000000008</v>
      </c>
      <c r="T2792" s="16" t="s">
        <v>59</v>
      </c>
      <c r="U2792" s="18">
        <v>2887</v>
      </c>
      <c r="V2792" s="16">
        <v>7735</v>
      </c>
      <c r="W2792" s="18">
        <v>1.07</v>
      </c>
    </row>
    <row r="2793" spans="1:23" s="15" customFormat="1" x14ac:dyDescent="0.3">
      <c r="A2793" s="19">
        <v>2791</v>
      </c>
      <c r="C2793" s="17" t="s">
        <v>162</v>
      </c>
      <c r="E2793" s="16">
        <f t="shared" si="424"/>
        <v>48029815364.20224</v>
      </c>
      <c r="F2793" s="16">
        <v>5</v>
      </c>
      <c r="G2793" s="22">
        <f t="shared" si="425"/>
        <v>1.9386495795884738E+31</v>
      </c>
      <c r="H2793" s="18">
        <f t="shared" si="422"/>
        <v>47589537.450203009</v>
      </c>
      <c r="I2793" s="18">
        <f t="shared" si="423"/>
        <v>1.8119297273086455E+21</v>
      </c>
      <c r="J2793" s="16">
        <v>1</v>
      </c>
      <c r="K2793" s="16">
        <v>11</v>
      </c>
      <c r="L2793" s="16">
        <v>5</v>
      </c>
      <c r="M2793" s="16">
        <v>10000</v>
      </c>
      <c r="N2793" s="16">
        <v>10000</v>
      </c>
      <c r="O2793" s="16">
        <v>30</v>
      </c>
      <c r="P2793" s="16" t="b">
        <v>1</v>
      </c>
      <c r="Q2793" s="16">
        <v>0</v>
      </c>
      <c r="R2793" s="16" t="b">
        <v>0</v>
      </c>
      <c r="S2793" s="16">
        <v>101.000000000008</v>
      </c>
      <c r="T2793" s="16" t="s">
        <v>59</v>
      </c>
      <c r="U2793" s="18">
        <v>2888</v>
      </c>
      <c r="V2793" s="16">
        <v>7742</v>
      </c>
      <c r="W2793" s="18">
        <v>1.07</v>
      </c>
    </row>
    <row r="2794" spans="1:23" s="15" customFormat="1" x14ac:dyDescent="0.3">
      <c r="A2794" s="19">
        <v>2792</v>
      </c>
      <c r="C2794" s="17" t="s">
        <v>162</v>
      </c>
      <c r="E2794" s="16">
        <f t="shared" si="424"/>
        <v>48083181054.721191</v>
      </c>
      <c r="F2794" s="16">
        <v>5</v>
      </c>
      <c r="G2794" s="22">
        <f t="shared" si="425"/>
        <v>1.9449657530626866E+31</v>
      </c>
      <c r="H2794" s="18">
        <f t="shared" si="422"/>
        <v>47625920.072689988</v>
      </c>
      <c r="I2794" s="18">
        <f t="shared" si="423"/>
        <v>1.8158817854534855E+21</v>
      </c>
      <c r="J2794" s="16">
        <v>1</v>
      </c>
      <c r="K2794" s="16">
        <v>11</v>
      </c>
      <c r="L2794" s="16">
        <v>5</v>
      </c>
      <c r="M2794" s="16">
        <v>10000</v>
      </c>
      <c r="N2794" s="16">
        <v>10000</v>
      </c>
      <c r="O2794" s="16">
        <v>30</v>
      </c>
      <c r="P2794" s="16" t="b">
        <v>1</v>
      </c>
      <c r="Q2794" s="16">
        <v>0</v>
      </c>
      <c r="R2794" s="16" t="b">
        <v>0</v>
      </c>
      <c r="S2794" s="16">
        <v>101.000000000008</v>
      </c>
      <c r="T2794" s="16" t="s">
        <v>59</v>
      </c>
      <c r="U2794" s="18">
        <v>2889</v>
      </c>
      <c r="V2794" s="16">
        <v>7749</v>
      </c>
      <c r="W2794" s="18">
        <v>1.07</v>
      </c>
    </row>
    <row r="2795" spans="1:23" s="15" customFormat="1" x14ac:dyDescent="0.3">
      <c r="A2795" s="19">
        <v>2793</v>
      </c>
      <c r="C2795" s="17" t="s">
        <v>162</v>
      </c>
      <c r="E2795" s="16">
        <f t="shared" si="424"/>
        <v>48136586897.377014</v>
      </c>
      <c r="F2795" s="16">
        <v>5</v>
      </c>
      <c r="G2795" s="22">
        <f t="shared" si="425"/>
        <v>1.9513002319080672E+31</v>
      </c>
      <c r="H2795" s="18">
        <f t="shared" ref="H2795:H2802" si="426">(A2795^2.14+50+50*A2795)*2</f>
        <v>47662317.512739792</v>
      </c>
      <c r="I2795" s="18">
        <f t="shared" ref="I2795:I2802" si="427">(A2795^6.082+A2795^4+1000*A2795+100)*2</f>
        <v>1.8198410436872768E+21</v>
      </c>
      <c r="J2795" s="16">
        <v>1</v>
      </c>
      <c r="K2795" s="16">
        <v>11</v>
      </c>
      <c r="L2795" s="16">
        <v>5</v>
      </c>
      <c r="M2795" s="16">
        <v>10000</v>
      </c>
      <c r="N2795" s="16">
        <v>10000</v>
      </c>
      <c r="O2795" s="16">
        <v>30</v>
      </c>
      <c r="P2795" s="16" t="b">
        <v>1</v>
      </c>
      <c r="Q2795" s="16">
        <v>0</v>
      </c>
      <c r="R2795" s="16" t="b">
        <v>0</v>
      </c>
      <c r="S2795" s="16">
        <v>101.000000000008</v>
      </c>
      <c r="T2795" s="16" t="s">
        <v>59</v>
      </c>
      <c r="U2795" s="18">
        <v>2890</v>
      </c>
      <c r="V2795" s="16">
        <v>7756</v>
      </c>
      <c r="W2795" s="18">
        <v>1.07</v>
      </c>
    </row>
    <row r="2796" spans="1:23" s="15" customFormat="1" x14ac:dyDescent="0.3">
      <c r="A2796" s="19">
        <v>2794</v>
      </c>
      <c r="C2796" s="17" t="s">
        <v>162</v>
      </c>
      <c r="E2796" s="16">
        <f t="shared" ref="E2796:E2859" si="428">A2796^3.0999</f>
        <v>48190032907.987671</v>
      </c>
      <c r="F2796" s="16">
        <v>5</v>
      </c>
      <c r="G2796" s="22">
        <f t="shared" si="425"/>
        <v>1.9576530625942879E+31</v>
      </c>
      <c r="H2796" s="18">
        <f t="shared" si="426"/>
        <v>47698729.771095343</v>
      </c>
      <c r="I2796" s="18">
        <f t="shared" si="427"/>
        <v>1.8238075125425918E+21</v>
      </c>
      <c r="J2796" s="16">
        <v>1</v>
      </c>
      <c r="K2796" s="16">
        <v>11</v>
      </c>
      <c r="L2796" s="16">
        <v>5</v>
      </c>
      <c r="M2796" s="16">
        <v>10000</v>
      </c>
      <c r="N2796" s="16">
        <v>10000</v>
      </c>
      <c r="O2796" s="16">
        <v>30</v>
      </c>
      <c r="P2796" s="16" t="b">
        <v>1</v>
      </c>
      <c r="Q2796" s="16">
        <v>0</v>
      </c>
      <c r="R2796" s="16" t="b">
        <v>0</v>
      </c>
      <c r="S2796" s="16">
        <v>101.000000000008</v>
      </c>
      <c r="T2796" s="16" t="s">
        <v>59</v>
      </c>
      <c r="U2796" s="18">
        <v>2891</v>
      </c>
      <c r="V2796" s="16">
        <v>7763</v>
      </c>
      <c r="W2796" s="18">
        <v>1.07</v>
      </c>
    </row>
    <row r="2797" spans="1:23" s="15" customFormat="1" x14ac:dyDescent="0.3">
      <c r="A2797" s="19">
        <v>2795</v>
      </c>
      <c r="C2797" s="17" t="s">
        <v>162</v>
      </c>
      <c r="E2797" s="16">
        <f t="shared" si="428"/>
        <v>48243519102.371834</v>
      </c>
      <c r="F2797" s="16">
        <v>5</v>
      </c>
      <c r="G2797" s="22">
        <f t="shared" si="425"/>
        <v>1.9640242916922342E+31</v>
      </c>
      <c r="H2797" s="18">
        <f t="shared" si="426"/>
        <v>47735156.848499231</v>
      </c>
      <c r="I2797" s="18">
        <f t="shared" si="427"/>
        <v>1.8277812025636629E+21</v>
      </c>
      <c r="J2797" s="16">
        <v>1</v>
      </c>
      <c r="K2797" s="16">
        <v>11</v>
      </c>
      <c r="L2797" s="16">
        <v>5</v>
      </c>
      <c r="M2797" s="16">
        <v>10000</v>
      </c>
      <c r="N2797" s="16">
        <v>10000</v>
      </c>
      <c r="O2797" s="16">
        <v>30</v>
      </c>
      <c r="P2797" s="16" t="b">
        <v>1</v>
      </c>
      <c r="Q2797" s="16">
        <v>0</v>
      </c>
      <c r="R2797" s="16" t="b">
        <v>0</v>
      </c>
      <c r="S2797" s="16">
        <v>101.000000000008</v>
      </c>
      <c r="T2797" s="16" t="s">
        <v>59</v>
      </c>
      <c r="U2797" s="18">
        <v>2892</v>
      </c>
      <c r="V2797" s="16">
        <v>7770</v>
      </c>
      <c r="W2797" s="18">
        <v>1.07</v>
      </c>
    </row>
    <row r="2798" spans="1:23" s="15" customFormat="1" x14ac:dyDescent="0.3">
      <c r="A2798" s="19">
        <v>2796</v>
      </c>
      <c r="C2798" s="17" t="s">
        <v>162</v>
      </c>
      <c r="E2798" s="16">
        <f t="shared" si="428"/>
        <v>48297045496.348907</v>
      </c>
      <c r="F2798" s="16">
        <v>5</v>
      </c>
      <c r="G2798" s="22">
        <f t="shared" si="425"/>
        <v>1.9704139658742414E+31</v>
      </c>
      <c r="H2798" s="18">
        <f t="shared" si="426"/>
        <v>47771598.74569387</v>
      </c>
      <c r="I2798" s="18">
        <f t="shared" si="427"/>
        <v>1.8317621243063503E+21</v>
      </c>
      <c r="J2798" s="16">
        <v>1</v>
      </c>
      <c r="K2798" s="16">
        <v>11</v>
      </c>
      <c r="L2798" s="16">
        <v>5</v>
      </c>
      <c r="M2798" s="16">
        <v>10000</v>
      </c>
      <c r="N2798" s="16">
        <v>10000</v>
      </c>
      <c r="O2798" s="16">
        <v>30</v>
      </c>
      <c r="P2798" s="16" t="b">
        <v>1</v>
      </c>
      <c r="Q2798" s="16">
        <v>0</v>
      </c>
      <c r="R2798" s="16" t="b">
        <v>0</v>
      </c>
      <c r="S2798" s="16">
        <v>101.000000000008</v>
      </c>
      <c r="T2798" s="16" t="s">
        <v>59</v>
      </c>
      <c r="U2798" s="18">
        <v>2893</v>
      </c>
      <c r="V2798" s="16">
        <v>7777</v>
      </c>
      <c r="W2798" s="18">
        <v>1.07</v>
      </c>
    </row>
    <row r="2799" spans="1:23" s="15" customFormat="1" x14ac:dyDescent="0.3">
      <c r="A2799" s="19">
        <v>2797</v>
      </c>
      <c r="C2799" s="17" t="s">
        <v>162</v>
      </c>
      <c r="E2799" s="16">
        <f t="shared" si="428"/>
        <v>48350612105.738312</v>
      </c>
      <c r="F2799" s="16">
        <v>5</v>
      </c>
      <c r="G2799" s="22">
        <f t="shared" si="425"/>
        <v>1.9768221319143335E+31</v>
      </c>
      <c r="H2799" s="18">
        <f t="shared" si="426"/>
        <v>47808055.46342165</v>
      </c>
      <c r="I2799" s="18">
        <f t="shared" si="427"/>
        <v>1.8357502883381363E+21</v>
      </c>
      <c r="J2799" s="16">
        <v>1</v>
      </c>
      <c r="K2799" s="16">
        <v>11</v>
      </c>
      <c r="L2799" s="16">
        <v>5</v>
      </c>
      <c r="M2799" s="16">
        <v>10000</v>
      </c>
      <c r="N2799" s="16">
        <v>10000</v>
      </c>
      <c r="O2799" s="16">
        <v>30</v>
      </c>
      <c r="P2799" s="16" t="b">
        <v>1</v>
      </c>
      <c r="Q2799" s="16">
        <v>0</v>
      </c>
      <c r="R2799" s="16" t="b">
        <v>0</v>
      </c>
      <c r="S2799" s="16">
        <v>101.000000000008</v>
      </c>
      <c r="T2799" s="16" t="s">
        <v>59</v>
      </c>
      <c r="U2799" s="18">
        <v>2894</v>
      </c>
      <c r="V2799" s="16">
        <v>7784</v>
      </c>
      <c r="W2799" s="18">
        <v>1.07</v>
      </c>
    </row>
    <row r="2800" spans="1:23" s="15" customFormat="1" x14ac:dyDescent="0.3">
      <c r="A2800" s="19">
        <v>2798</v>
      </c>
      <c r="C2800" s="17" t="s">
        <v>162</v>
      </c>
      <c r="E2800" s="16">
        <f t="shared" si="428"/>
        <v>48404218946.360657</v>
      </c>
      <c r="F2800" s="16">
        <v>5</v>
      </c>
      <c r="G2800" s="22">
        <f t="shared" si="425"/>
        <v>1.9832488366883213E+31</v>
      </c>
      <c r="H2800" s="18">
        <f t="shared" si="426"/>
        <v>47844527.002424255</v>
      </c>
      <c r="I2800" s="18">
        <f t="shared" si="427"/>
        <v>1.8397457052381977E+21</v>
      </c>
      <c r="J2800" s="16">
        <v>1</v>
      </c>
      <c r="K2800" s="16">
        <v>11</v>
      </c>
      <c r="L2800" s="16">
        <v>5</v>
      </c>
      <c r="M2800" s="16">
        <v>10000</v>
      </c>
      <c r="N2800" s="16">
        <v>10000</v>
      </c>
      <c r="O2800" s="16">
        <v>30</v>
      </c>
      <c r="P2800" s="16" t="b">
        <v>1</v>
      </c>
      <c r="Q2800" s="16">
        <v>0</v>
      </c>
      <c r="R2800" s="16" t="b">
        <v>0</v>
      </c>
      <c r="S2800" s="16">
        <v>101.000000000008</v>
      </c>
      <c r="T2800" s="16" t="s">
        <v>59</v>
      </c>
      <c r="U2800" s="18">
        <v>2895</v>
      </c>
      <c r="V2800" s="16">
        <v>7791</v>
      </c>
      <c r="W2800" s="18">
        <v>1.07</v>
      </c>
    </row>
    <row r="2801" spans="1:23" s="15" customFormat="1" x14ac:dyDescent="0.3">
      <c r="A2801" s="19">
        <v>2799</v>
      </c>
      <c r="C2801" s="17" t="s">
        <v>162</v>
      </c>
      <c r="E2801" s="16">
        <f t="shared" si="428"/>
        <v>48457866034.037048</v>
      </c>
      <c r="F2801" s="16">
        <v>5</v>
      </c>
      <c r="G2801" s="22">
        <f t="shared" si="425"/>
        <v>1.9896941271740129E+31</v>
      </c>
      <c r="H2801" s="18">
        <f t="shared" si="426"/>
        <v>47881013.363443807</v>
      </c>
      <c r="I2801" s="18">
        <f t="shared" si="427"/>
        <v>1.8437483855973479E+21</v>
      </c>
      <c r="J2801" s="16">
        <v>1</v>
      </c>
      <c r="K2801" s="16">
        <v>11</v>
      </c>
      <c r="L2801" s="16">
        <v>5</v>
      </c>
      <c r="M2801" s="16">
        <v>10000</v>
      </c>
      <c r="N2801" s="16">
        <v>10000</v>
      </c>
      <c r="O2801" s="16">
        <v>30</v>
      </c>
      <c r="P2801" s="16" t="b">
        <v>1</v>
      </c>
      <c r="Q2801" s="16">
        <v>0</v>
      </c>
      <c r="R2801" s="16" t="b">
        <v>0</v>
      </c>
      <c r="S2801" s="16">
        <v>101.000000000008</v>
      </c>
      <c r="T2801" s="16" t="s">
        <v>59</v>
      </c>
      <c r="U2801" s="18">
        <v>2896</v>
      </c>
      <c r="V2801" s="16">
        <v>7798</v>
      </c>
      <c r="W2801" s="18">
        <v>1.07</v>
      </c>
    </row>
    <row r="2802" spans="1:23" s="15" customFormat="1" x14ac:dyDescent="0.3">
      <c r="A2802" s="20">
        <v>2800</v>
      </c>
      <c r="C2802" s="17" t="s">
        <v>162</v>
      </c>
      <c r="E2802" s="16">
        <f t="shared" si="428"/>
        <v>48511553384.588524</v>
      </c>
      <c r="F2802" s="16">
        <v>5</v>
      </c>
      <c r="G2802" s="22">
        <f t="shared" si="425"/>
        <v>1.9961580504513961E+31</v>
      </c>
      <c r="H2802" s="18">
        <f t="shared" si="426"/>
        <v>47917514.547221549</v>
      </c>
      <c r="I2802" s="18">
        <f t="shared" si="427"/>
        <v>1.8477583400180565E+21</v>
      </c>
      <c r="J2802" s="16">
        <v>1</v>
      </c>
      <c r="K2802" s="16">
        <v>11</v>
      </c>
      <c r="L2802" s="16">
        <v>5</v>
      </c>
      <c r="M2802" s="16">
        <v>10000</v>
      </c>
      <c r="N2802" s="16">
        <v>10000</v>
      </c>
      <c r="O2802" s="16">
        <v>30</v>
      </c>
      <c r="P2802" s="16" t="b">
        <v>1</v>
      </c>
      <c r="Q2802" s="16">
        <v>0</v>
      </c>
      <c r="R2802" s="16" t="b">
        <v>0</v>
      </c>
      <c r="S2802" s="16">
        <v>101.000000000008</v>
      </c>
      <c r="T2802" s="16" t="s">
        <v>59</v>
      </c>
      <c r="U2802" s="18">
        <v>2897</v>
      </c>
      <c r="V2802" s="16">
        <v>7805</v>
      </c>
      <c r="W2802" s="18">
        <v>1.07</v>
      </c>
    </row>
    <row r="2803" spans="1:23" s="5" customFormat="1" x14ac:dyDescent="0.3">
      <c r="A2803" s="20">
        <v>2801</v>
      </c>
      <c r="C2803" s="11" t="s">
        <v>165</v>
      </c>
      <c r="E2803" s="16">
        <f t="shared" si="428"/>
        <v>48565281013.83744</v>
      </c>
      <c r="F2803" s="10">
        <v>5</v>
      </c>
      <c r="G2803" s="22">
        <f>A2803^9.1+A2803^4+100*A2803+100</f>
        <v>2.34719564276757E+31</v>
      </c>
      <c r="H2803" s="22">
        <f t="shared" ref="H2803:H2866" si="429">(A2803^2.14+50+50*A2803)*2</f>
        <v>47954030.554498792</v>
      </c>
      <c r="I2803" s="22">
        <f t="shared" ref="I2803:I2866" si="430">(A2803^6.082+A2803^4+1000*A2803+100)*2</f>
        <v>1.851775579114522E+21</v>
      </c>
      <c r="J2803" s="10">
        <v>1</v>
      </c>
      <c r="K2803" s="10">
        <v>11</v>
      </c>
      <c r="L2803" s="10">
        <v>5</v>
      </c>
      <c r="M2803" s="10">
        <v>10000</v>
      </c>
      <c r="N2803" s="10">
        <v>10000</v>
      </c>
      <c r="O2803" s="10">
        <v>30</v>
      </c>
      <c r="P2803" s="10" t="b">
        <v>1</v>
      </c>
      <c r="Q2803" s="10">
        <v>0</v>
      </c>
      <c r="R2803" s="10" t="b">
        <v>0</v>
      </c>
      <c r="S2803" s="10">
        <v>101.000000000008</v>
      </c>
      <c r="T2803" s="10" t="s">
        <v>59</v>
      </c>
      <c r="U2803" s="22">
        <v>2898</v>
      </c>
      <c r="V2803" s="10">
        <v>7812</v>
      </c>
      <c r="W2803" s="22">
        <v>1.07</v>
      </c>
    </row>
    <row r="2804" spans="1:23" s="5" customFormat="1" x14ac:dyDescent="0.3">
      <c r="A2804" s="20">
        <v>2802</v>
      </c>
      <c r="C2804" s="11" t="s">
        <v>165</v>
      </c>
      <c r="E2804" s="16">
        <f t="shared" si="428"/>
        <v>48619048937.606224</v>
      </c>
      <c r="F2804" s="10">
        <v>5</v>
      </c>
      <c r="G2804" s="22">
        <f t="shared" ref="G2804:G2852" si="431">A2804^9.1+A2804^4+100*A2804+100</f>
        <v>2.3548323405151555E+31</v>
      </c>
      <c r="H2804" s="22">
        <f t="shared" si="429"/>
        <v>47990561.386016585</v>
      </c>
      <c r="I2804" s="22">
        <f t="shared" si="430"/>
        <v>1.8558001135125875E+21</v>
      </c>
      <c r="J2804" s="10">
        <v>1</v>
      </c>
      <c r="K2804" s="10">
        <v>11</v>
      </c>
      <c r="L2804" s="10">
        <v>5</v>
      </c>
      <c r="M2804" s="10">
        <v>10000</v>
      </c>
      <c r="N2804" s="10">
        <v>10000</v>
      </c>
      <c r="O2804" s="10">
        <v>30</v>
      </c>
      <c r="P2804" s="10" t="b">
        <v>1</v>
      </c>
      <c r="Q2804" s="10">
        <v>0</v>
      </c>
      <c r="R2804" s="10" t="b">
        <v>0</v>
      </c>
      <c r="S2804" s="10">
        <v>101.000000000008</v>
      </c>
      <c r="T2804" s="10" t="s">
        <v>59</v>
      </c>
      <c r="U2804" s="22">
        <v>2899</v>
      </c>
      <c r="V2804" s="10">
        <v>7819</v>
      </c>
      <c r="W2804" s="22">
        <v>1.07</v>
      </c>
    </row>
    <row r="2805" spans="1:23" s="5" customFormat="1" x14ac:dyDescent="0.3">
      <c r="A2805" s="20">
        <v>2803</v>
      </c>
      <c r="C2805" s="11" t="s">
        <v>164</v>
      </c>
      <c r="E2805" s="16">
        <f t="shared" si="428"/>
        <v>48672857171.718391</v>
      </c>
      <c r="F2805" s="10">
        <v>5</v>
      </c>
      <c r="G2805" s="22">
        <f t="shared" si="431"/>
        <v>2.362491146307805E+31</v>
      </c>
      <c r="H2805" s="22">
        <f t="shared" si="429"/>
        <v>48027107.042515874</v>
      </c>
      <c r="I2805" s="22">
        <f t="shared" si="430"/>
        <v>1.85983195384984E+21</v>
      </c>
      <c r="J2805" s="10">
        <v>1</v>
      </c>
      <c r="K2805" s="10">
        <v>11</v>
      </c>
      <c r="L2805" s="10">
        <v>5</v>
      </c>
      <c r="M2805" s="10">
        <v>10000</v>
      </c>
      <c r="N2805" s="10">
        <v>10000</v>
      </c>
      <c r="O2805" s="10">
        <v>30</v>
      </c>
      <c r="P2805" s="10" t="b">
        <v>1</v>
      </c>
      <c r="Q2805" s="10">
        <v>0</v>
      </c>
      <c r="R2805" s="10" t="b">
        <v>0</v>
      </c>
      <c r="S2805" s="10">
        <v>101.000000000008</v>
      </c>
      <c r="T2805" s="10" t="s">
        <v>59</v>
      </c>
      <c r="U2805" s="22">
        <v>2900</v>
      </c>
      <c r="V2805" s="10">
        <v>7826</v>
      </c>
      <c r="W2805" s="22">
        <v>1.07</v>
      </c>
    </row>
    <row r="2806" spans="1:23" s="5" customFormat="1" x14ac:dyDescent="0.3">
      <c r="A2806" s="20">
        <v>2804</v>
      </c>
      <c r="C2806" s="11" t="s">
        <v>164</v>
      </c>
      <c r="E2806" s="16">
        <f t="shared" si="428"/>
        <v>48726705731.997337</v>
      </c>
      <c r="F2806" s="10">
        <v>5</v>
      </c>
      <c r="G2806" s="22">
        <f t="shared" si="431"/>
        <v>2.3701721162261488E+31</v>
      </c>
      <c r="H2806" s="22">
        <f t="shared" si="429"/>
        <v>48063667.524737164</v>
      </c>
      <c r="I2806" s="22">
        <f t="shared" si="430"/>
        <v>1.8638711107755243E+21</v>
      </c>
      <c r="J2806" s="10">
        <v>1</v>
      </c>
      <c r="K2806" s="10">
        <v>11</v>
      </c>
      <c r="L2806" s="10">
        <v>5</v>
      </c>
      <c r="M2806" s="10">
        <v>10000</v>
      </c>
      <c r="N2806" s="10">
        <v>10000</v>
      </c>
      <c r="O2806" s="10">
        <v>30</v>
      </c>
      <c r="P2806" s="10" t="b">
        <v>1</v>
      </c>
      <c r="Q2806" s="10">
        <v>0</v>
      </c>
      <c r="R2806" s="10" t="b">
        <v>0</v>
      </c>
      <c r="S2806" s="10">
        <v>101.000000000008</v>
      </c>
      <c r="T2806" s="10" t="s">
        <v>59</v>
      </c>
      <c r="U2806" s="22">
        <v>2901</v>
      </c>
      <c r="V2806" s="10">
        <v>7833</v>
      </c>
      <c r="W2806" s="22">
        <v>1.07</v>
      </c>
    </row>
    <row r="2807" spans="1:23" s="5" customFormat="1" x14ac:dyDescent="0.3">
      <c r="A2807" s="20">
        <v>2805</v>
      </c>
      <c r="C2807" s="11" t="s">
        <v>164</v>
      </c>
      <c r="E2807" s="16">
        <f t="shared" si="428"/>
        <v>48780594634.267471</v>
      </c>
      <c r="F2807" s="10">
        <v>5</v>
      </c>
      <c r="G2807" s="22">
        <f t="shared" si="431"/>
        <v>2.3778753064730706E+31</v>
      </c>
      <c r="H2807" s="22">
        <f t="shared" si="429"/>
        <v>48100242.83342097</v>
      </c>
      <c r="I2807" s="22">
        <f t="shared" si="430"/>
        <v>1.8679175949506167E+21</v>
      </c>
      <c r="J2807" s="10">
        <v>1</v>
      </c>
      <c r="K2807" s="10">
        <v>11</v>
      </c>
      <c r="L2807" s="10">
        <v>5</v>
      </c>
      <c r="M2807" s="10">
        <v>10000</v>
      </c>
      <c r="N2807" s="10">
        <v>10000</v>
      </c>
      <c r="O2807" s="10">
        <v>30</v>
      </c>
      <c r="P2807" s="10" t="b">
        <v>1</v>
      </c>
      <c r="Q2807" s="10">
        <v>0</v>
      </c>
      <c r="R2807" s="10" t="b">
        <v>0</v>
      </c>
      <c r="S2807" s="10">
        <v>101.000000000008</v>
      </c>
      <c r="T2807" s="10" t="s">
        <v>59</v>
      </c>
      <c r="U2807" s="22">
        <v>2902</v>
      </c>
      <c r="V2807" s="10">
        <v>7840</v>
      </c>
      <c r="W2807" s="22">
        <v>1.07</v>
      </c>
    </row>
    <row r="2808" spans="1:23" s="5" customFormat="1" x14ac:dyDescent="0.3">
      <c r="A2808" s="20">
        <v>2806</v>
      </c>
      <c r="C2808" s="11" t="s">
        <v>164</v>
      </c>
      <c r="E2808" s="16">
        <f t="shared" si="428"/>
        <v>48834523894.353928</v>
      </c>
      <c r="F2808" s="10">
        <v>5</v>
      </c>
      <c r="G2808" s="22">
        <f t="shared" si="431"/>
        <v>2.3856007733738258E+31</v>
      </c>
      <c r="H2808" s="22">
        <f t="shared" si="429"/>
        <v>48136832.969307333</v>
      </c>
      <c r="I2808" s="22">
        <f t="shared" si="430"/>
        <v>1.8719714170478592E+21</v>
      </c>
      <c r="J2808" s="10">
        <v>1</v>
      </c>
      <c r="K2808" s="10">
        <v>11</v>
      </c>
      <c r="L2808" s="10">
        <v>5</v>
      </c>
      <c r="M2808" s="10">
        <v>10000</v>
      </c>
      <c r="N2808" s="10">
        <v>10000</v>
      </c>
      <c r="O2808" s="10">
        <v>30</v>
      </c>
      <c r="P2808" s="10" t="b">
        <v>1</v>
      </c>
      <c r="Q2808" s="10">
        <v>0</v>
      </c>
      <c r="R2808" s="10" t="b">
        <v>0</v>
      </c>
      <c r="S2808" s="10">
        <v>101.000000000008</v>
      </c>
      <c r="T2808" s="10" t="s">
        <v>59</v>
      </c>
      <c r="U2808" s="22">
        <v>2903</v>
      </c>
      <c r="V2808" s="10">
        <v>7847</v>
      </c>
      <c r="W2808" s="22">
        <v>1.07</v>
      </c>
    </row>
    <row r="2809" spans="1:23" s="5" customFormat="1" x14ac:dyDescent="0.3">
      <c r="A2809" s="20">
        <v>2807</v>
      </c>
      <c r="C2809" s="11" t="s">
        <v>164</v>
      </c>
      <c r="E2809" s="16">
        <f t="shared" si="428"/>
        <v>48888493528.081779</v>
      </c>
      <c r="F2809" s="10">
        <v>5</v>
      </c>
      <c r="G2809" s="22">
        <f t="shared" si="431"/>
        <v>2.3933485733762611E+31</v>
      </c>
      <c r="H2809" s="22">
        <f t="shared" si="429"/>
        <v>48173437.933136128</v>
      </c>
      <c r="I2809" s="22">
        <f t="shared" si="430"/>
        <v>1.8760325877516597E+21</v>
      </c>
      <c r="J2809" s="10">
        <v>1</v>
      </c>
      <c r="K2809" s="10">
        <v>11</v>
      </c>
      <c r="L2809" s="10">
        <v>5</v>
      </c>
      <c r="M2809" s="10">
        <v>10000</v>
      </c>
      <c r="N2809" s="10">
        <v>10000</v>
      </c>
      <c r="O2809" s="10">
        <v>30</v>
      </c>
      <c r="P2809" s="10" t="b">
        <v>1</v>
      </c>
      <c r="Q2809" s="10">
        <v>0</v>
      </c>
      <c r="R2809" s="10" t="b">
        <v>0</v>
      </c>
      <c r="S2809" s="10">
        <v>101.000000000008</v>
      </c>
      <c r="T2809" s="10" t="s">
        <v>59</v>
      </c>
      <c r="U2809" s="22">
        <v>2904</v>
      </c>
      <c r="V2809" s="10">
        <v>7854</v>
      </c>
      <c r="W2809" s="22">
        <v>1.07</v>
      </c>
    </row>
    <row r="2810" spans="1:23" s="5" customFormat="1" x14ac:dyDescent="0.3">
      <c r="A2810" s="20">
        <v>2808</v>
      </c>
      <c r="C2810" s="11" t="s">
        <v>164</v>
      </c>
      <c r="E2810" s="16">
        <f t="shared" si="428"/>
        <v>48942503551.277092</v>
      </c>
      <c r="F2810" s="10">
        <v>5</v>
      </c>
      <c r="G2810" s="22">
        <f t="shared" si="431"/>
        <v>2.4011187630511713E+31</v>
      </c>
      <c r="H2810" s="22">
        <f t="shared" si="429"/>
        <v>48210057.725647047</v>
      </c>
      <c r="I2810" s="22">
        <f t="shared" si="430"/>
        <v>1.8801011177582061E+21</v>
      </c>
      <c r="J2810" s="10">
        <v>1</v>
      </c>
      <c r="K2810" s="10">
        <v>11</v>
      </c>
      <c r="L2810" s="10">
        <v>5</v>
      </c>
      <c r="M2810" s="10">
        <v>10000</v>
      </c>
      <c r="N2810" s="10">
        <v>10000</v>
      </c>
      <c r="O2810" s="10">
        <v>30</v>
      </c>
      <c r="P2810" s="10" t="b">
        <v>1</v>
      </c>
      <c r="Q2810" s="10">
        <v>0</v>
      </c>
      <c r="R2810" s="10" t="b">
        <v>0</v>
      </c>
      <c r="S2810" s="10">
        <v>101.000000000008</v>
      </c>
      <c r="T2810" s="10" t="s">
        <v>59</v>
      </c>
      <c r="U2810" s="22">
        <v>2905</v>
      </c>
      <c r="V2810" s="10">
        <v>7861</v>
      </c>
      <c r="W2810" s="22">
        <v>1.07</v>
      </c>
    </row>
    <row r="2811" spans="1:23" s="5" customFormat="1" x14ac:dyDescent="0.3">
      <c r="A2811" s="20">
        <v>2809</v>
      </c>
      <c r="C2811" s="11" t="s">
        <v>164</v>
      </c>
      <c r="E2811" s="16">
        <f t="shared" si="428"/>
        <v>48996553979.766739</v>
      </c>
      <c r="F2811" s="10">
        <v>5</v>
      </c>
      <c r="G2811" s="22">
        <f t="shared" si="431"/>
        <v>2.4089113990922798E+31</v>
      </c>
      <c r="H2811" s="22">
        <f t="shared" si="429"/>
        <v>48246692.347579777</v>
      </c>
      <c r="I2811" s="22">
        <f t="shared" si="430"/>
        <v>1.8841770177754324E+21</v>
      </c>
      <c r="J2811" s="10">
        <v>1</v>
      </c>
      <c r="K2811" s="10">
        <v>11</v>
      </c>
      <c r="L2811" s="10">
        <v>5</v>
      </c>
      <c r="M2811" s="10">
        <v>10000</v>
      </c>
      <c r="N2811" s="10">
        <v>10000</v>
      </c>
      <c r="O2811" s="10">
        <v>30</v>
      </c>
      <c r="P2811" s="10" t="b">
        <v>1</v>
      </c>
      <c r="Q2811" s="10">
        <v>0</v>
      </c>
      <c r="R2811" s="10" t="b">
        <v>0</v>
      </c>
      <c r="S2811" s="10">
        <v>101.000000000008</v>
      </c>
      <c r="T2811" s="10" t="s">
        <v>59</v>
      </c>
      <c r="U2811" s="22">
        <v>2906</v>
      </c>
      <c r="V2811" s="10">
        <v>7868</v>
      </c>
      <c r="W2811" s="22">
        <v>1.07</v>
      </c>
    </row>
    <row r="2812" spans="1:23" s="5" customFormat="1" x14ac:dyDescent="0.3">
      <c r="A2812" s="20">
        <v>2810</v>
      </c>
      <c r="C2812" s="11" t="s">
        <v>164</v>
      </c>
      <c r="E2812" s="16">
        <f t="shared" si="428"/>
        <v>49050644829.377319</v>
      </c>
      <c r="F2812" s="10">
        <v>5</v>
      </c>
      <c r="G2812" s="22">
        <f t="shared" si="431"/>
        <v>2.4167265383167338E+31</v>
      </c>
      <c r="H2812" s="22">
        <f t="shared" si="429"/>
        <v>48283341.799673282</v>
      </c>
      <c r="I2812" s="22">
        <f t="shared" si="430"/>
        <v>1.8882602985230405E+21</v>
      </c>
      <c r="J2812" s="10">
        <v>1</v>
      </c>
      <c r="K2812" s="10">
        <v>11</v>
      </c>
      <c r="L2812" s="10">
        <v>5</v>
      </c>
      <c r="M2812" s="10">
        <v>10000</v>
      </c>
      <c r="N2812" s="10">
        <v>10000</v>
      </c>
      <c r="O2812" s="10">
        <v>30</v>
      </c>
      <c r="P2812" s="10" t="b">
        <v>1</v>
      </c>
      <c r="Q2812" s="10">
        <v>0</v>
      </c>
      <c r="R2812" s="10" t="b">
        <v>0</v>
      </c>
      <c r="S2812" s="10">
        <v>101.000000000008</v>
      </c>
      <c r="T2812" s="10" t="s">
        <v>59</v>
      </c>
      <c r="U2812" s="22">
        <v>2907</v>
      </c>
      <c r="V2812" s="10">
        <v>7875</v>
      </c>
      <c r="W2812" s="22">
        <v>1.07</v>
      </c>
    </row>
    <row r="2813" spans="1:23" s="5" customFormat="1" x14ac:dyDescent="0.3">
      <c r="A2813" s="20">
        <v>2811</v>
      </c>
      <c r="C2813" s="11" t="s">
        <v>164</v>
      </c>
      <c r="E2813" s="16">
        <f t="shared" si="428"/>
        <v>49104776115.937035</v>
      </c>
      <c r="F2813" s="10">
        <v>5</v>
      </c>
      <c r="G2813" s="22">
        <f t="shared" si="431"/>
        <v>2.4245642376651192E+31</v>
      </c>
      <c r="H2813" s="22">
        <f t="shared" si="429"/>
        <v>48320006.082666814</v>
      </c>
      <c r="I2813" s="22">
        <f t="shared" si="430"/>
        <v>1.8923509707324937E+21</v>
      </c>
      <c r="J2813" s="10">
        <v>1</v>
      </c>
      <c r="K2813" s="10">
        <v>11</v>
      </c>
      <c r="L2813" s="10">
        <v>5</v>
      </c>
      <c r="M2813" s="10">
        <v>10000</v>
      </c>
      <c r="N2813" s="10">
        <v>10000</v>
      </c>
      <c r="O2813" s="10">
        <v>30</v>
      </c>
      <c r="P2813" s="10" t="b">
        <v>1</v>
      </c>
      <c r="Q2813" s="10">
        <v>0</v>
      </c>
      <c r="R2813" s="10" t="b">
        <v>0</v>
      </c>
      <c r="S2813" s="10">
        <v>101.000000000008</v>
      </c>
      <c r="T2813" s="10" t="s">
        <v>59</v>
      </c>
      <c r="U2813" s="22">
        <v>2908</v>
      </c>
      <c r="V2813" s="10">
        <v>7882</v>
      </c>
      <c r="W2813" s="22">
        <v>1.07</v>
      </c>
    </row>
    <row r="2814" spans="1:23" s="5" customFormat="1" x14ac:dyDescent="0.3">
      <c r="A2814" s="20">
        <v>2812</v>
      </c>
      <c r="C2814" s="11" t="s">
        <v>164</v>
      </c>
      <c r="E2814" s="16">
        <f t="shared" si="428"/>
        <v>49158947855.273804</v>
      </c>
      <c r="F2814" s="10">
        <v>5</v>
      </c>
      <c r="G2814" s="22">
        <f t="shared" si="431"/>
        <v>2.4324245542017861E+31</v>
      </c>
      <c r="H2814" s="22">
        <f t="shared" si="429"/>
        <v>48356685.197299063</v>
      </c>
      <c r="I2814" s="22">
        <f t="shared" si="430"/>
        <v>1.8964490451470099E+21</v>
      </c>
      <c r="J2814" s="10">
        <v>1</v>
      </c>
      <c r="K2814" s="10">
        <v>11</v>
      </c>
      <c r="L2814" s="10">
        <v>5</v>
      </c>
      <c r="M2814" s="10">
        <v>10000</v>
      </c>
      <c r="N2814" s="10">
        <v>10000</v>
      </c>
      <c r="O2814" s="10">
        <v>30</v>
      </c>
      <c r="P2814" s="10" t="b">
        <v>1</v>
      </c>
      <c r="Q2814" s="10">
        <v>0</v>
      </c>
      <c r="R2814" s="10" t="b">
        <v>0</v>
      </c>
      <c r="S2814" s="10">
        <v>101.000000000008</v>
      </c>
      <c r="T2814" s="10" t="s">
        <v>59</v>
      </c>
      <c r="U2814" s="22">
        <v>2909</v>
      </c>
      <c r="V2814" s="10">
        <v>7889</v>
      </c>
      <c r="W2814" s="22">
        <v>1.07</v>
      </c>
    </row>
    <row r="2815" spans="1:23" s="5" customFormat="1" x14ac:dyDescent="0.3">
      <c r="A2815" s="20">
        <v>2813</v>
      </c>
      <c r="C2815" s="11" t="s">
        <v>164</v>
      </c>
      <c r="E2815" s="16">
        <f t="shared" si="428"/>
        <v>49213160063.216576</v>
      </c>
      <c r="F2815" s="10">
        <v>5</v>
      </c>
      <c r="G2815" s="22">
        <f t="shared" si="431"/>
        <v>2.4403075451150347E+31</v>
      </c>
      <c r="H2815" s="22">
        <f t="shared" si="429"/>
        <v>48393379.14430847</v>
      </c>
      <c r="I2815" s="22">
        <f t="shared" si="430"/>
        <v>1.9005545325216085E+21</v>
      </c>
      <c r="J2815" s="10">
        <v>1</v>
      </c>
      <c r="K2815" s="10">
        <v>11</v>
      </c>
      <c r="L2815" s="10">
        <v>5</v>
      </c>
      <c r="M2815" s="10">
        <v>10000</v>
      </c>
      <c r="N2815" s="10">
        <v>10000</v>
      </c>
      <c r="O2815" s="10">
        <v>30</v>
      </c>
      <c r="P2815" s="10" t="b">
        <v>1</v>
      </c>
      <c r="Q2815" s="10">
        <v>0</v>
      </c>
      <c r="R2815" s="10" t="b">
        <v>0</v>
      </c>
      <c r="S2815" s="10">
        <v>101.000000000008</v>
      </c>
      <c r="T2815" s="10" t="s">
        <v>59</v>
      </c>
      <c r="U2815" s="22">
        <v>2910</v>
      </c>
      <c r="V2815" s="10">
        <v>7896</v>
      </c>
      <c r="W2815" s="22">
        <v>1.07</v>
      </c>
    </row>
    <row r="2816" spans="1:23" s="5" customFormat="1" x14ac:dyDescent="0.3">
      <c r="A2816" s="20">
        <v>2814</v>
      </c>
      <c r="C2816" s="11" t="s">
        <v>164</v>
      </c>
      <c r="E2816" s="16">
        <f t="shared" si="428"/>
        <v>49267412755.594833</v>
      </c>
      <c r="F2816" s="10">
        <v>5</v>
      </c>
      <c r="G2816" s="22">
        <f t="shared" si="431"/>
        <v>2.4482132677173726E+31</v>
      </c>
      <c r="H2816" s="22">
        <f t="shared" si="429"/>
        <v>48430087.924433723</v>
      </c>
      <c r="I2816" s="22">
        <f t="shared" si="430"/>
        <v>1.9046674436231332E+21</v>
      </c>
      <c r="J2816" s="10">
        <v>1</v>
      </c>
      <c r="K2816" s="10">
        <v>11</v>
      </c>
      <c r="L2816" s="10">
        <v>5</v>
      </c>
      <c r="M2816" s="10">
        <v>10000</v>
      </c>
      <c r="N2816" s="10">
        <v>10000</v>
      </c>
      <c r="O2816" s="10">
        <v>30</v>
      </c>
      <c r="P2816" s="10" t="b">
        <v>1</v>
      </c>
      <c r="Q2816" s="10">
        <v>0</v>
      </c>
      <c r="R2816" s="10" t="b">
        <v>0</v>
      </c>
      <c r="S2816" s="10">
        <v>101.000000000008</v>
      </c>
      <c r="T2816" s="10" t="s">
        <v>59</v>
      </c>
      <c r="U2816" s="22">
        <v>2911</v>
      </c>
      <c r="V2816" s="10">
        <v>7903</v>
      </c>
      <c r="W2816" s="22">
        <v>1.07</v>
      </c>
    </row>
    <row r="2817" spans="1:23" s="5" customFormat="1" x14ac:dyDescent="0.3">
      <c r="A2817" s="20">
        <v>2815</v>
      </c>
      <c r="C2817" s="11" t="s">
        <v>164</v>
      </c>
      <c r="E2817" s="16">
        <f t="shared" si="428"/>
        <v>49321705948.238205</v>
      </c>
      <c r="F2817" s="10">
        <v>5</v>
      </c>
      <c r="G2817" s="22">
        <f t="shared" si="431"/>
        <v>2.4561417794457714E+31</v>
      </c>
      <c r="H2817" s="22">
        <f t="shared" si="429"/>
        <v>48466811.538412735</v>
      </c>
      <c r="I2817" s="22">
        <f t="shared" si="430"/>
        <v>1.9087877892301762E+21</v>
      </c>
      <c r="J2817" s="10">
        <v>1</v>
      </c>
      <c r="K2817" s="10">
        <v>11</v>
      </c>
      <c r="L2817" s="10">
        <v>5</v>
      </c>
      <c r="M2817" s="10">
        <v>10000</v>
      </c>
      <c r="N2817" s="10">
        <v>10000</v>
      </c>
      <c r="O2817" s="10">
        <v>30</v>
      </c>
      <c r="P2817" s="10" t="b">
        <v>1</v>
      </c>
      <c r="Q2817" s="10">
        <v>0</v>
      </c>
      <c r="R2817" s="10" t="b">
        <v>0</v>
      </c>
      <c r="S2817" s="10">
        <v>101.000000000008</v>
      </c>
      <c r="T2817" s="10" t="s">
        <v>59</v>
      </c>
      <c r="U2817" s="22">
        <v>2912</v>
      </c>
      <c r="V2817" s="10">
        <v>7910</v>
      </c>
      <c r="W2817" s="22">
        <v>1.07</v>
      </c>
    </row>
    <row r="2818" spans="1:23" s="5" customFormat="1" x14ac:dyDescent="0.3">
      <c r="A2818" s="20">
        <v>2816</v>
      </c>
      <c r="C2818" s="11" t="s">
        <v>164</v>
      </c>
      <c r="E2818" s="16">
        <f t="shared" si="428"/>
        <v>49376039656.977478</v>
      </c>
      <c r="F2818" s="10">
        <v>5</v>
      </c>
      <c r="G2818" s="22">
        <f t="shared" si="431"/>
        <v>2.4640931378617519E+31</v>
      </c>
      <c r="H2818" s="22">
        <f t="shared" si="429"/>
        <v>48503549.986983113</v>
      </c>
      <c r="I2818" s="22">
        <f t="shared" si="430"/>
        <v>1.9129155801331941E+21</v>
      </c>
      <c r="J2818" s="10">
        <v>1</v>
      </c>
      <c r="K2818" s="10">
        <v>11</v>
      </c>
      <c r="L2818" s="10">
        <v>5</v>
      </c>
      <c r="M2818" s="10">
        <v>10000</v>
      </c>
      <c r="N2818" s="10">
        <v>10000</v>
      </c>
      <c r="O2818" s="10">
        <v>30</v>
      </c>
      <c r="P2818" s="10" t="b">
        <v>1</v>
      </c>
      <c r="Q2818" s="10">
        <v>0</v>
      </c>
      <c r="R2818" s="10" t="b">
        <v>0</v>
      </c>
      <c r="S2818" s="10">
        <v>101.000000000008</v>
      </c>
      <c r="T2818" s="10" t="s">
        <v>59</v>
      </c>
      <c r="U2818" s="22">
        <v>2913</v>
      </c>
      <c r="V2818" s="10">
        <v>7917</v>
      </c>
      <c r="W2818" s="22">
        <v>1.07</v>
      </c>
    </row>
    <row r="2819" spans="1:23" s="5" customFormat="1" x14ac:dyDescent="0.3">
      <c r="A2819" s="20">
        <v>2817</v>
      </c>
      <c r="C2819" s="11" t="s">
        <v>164</v>
      </c>
      <c r="E2819" s="16">
        <f t="shared" si="428"/>
        <v>49430413897.643723</v>
      </c>
      <c r="F2819" s="10">
        <v>5</v>
      </c>
      <c r="G2819" s="22">
        <f t="shared" si="431"/>
        <v>2.4720674006517792E+31</v>
      </c>
      <c r="H2819" s="22">
        <f t="shared" si="429"/>
        <v>48540303.270883039</v>
      </c>
      <c r="I2819" s="22">
        <f t="shared" si="430"/>
        <v>1.9170508271344206E+21</v>
      </c>
      <c r="J2819" s="10">
        <v>1</v>
      </c>
      <c r="K2819" s="10">
        <v>11</v>
      </c>
      <c r="L2819" s="10">
        <v>5</v>
      </c>
      <c r="M2819" s="10">
        <v>10000</v>
      </c>
      <c r="N2819" s="10">
        <v>10000</v>
      </c>
      <c r="O2819" s="10">
        <v>30</v>
      </c>
      <c r="P2819" s="10" t="b">
        <v>1</v>
      </c>
      <c r="Q2819" s="10">
        <v>0</v>
      </c>
      <c r="R2819" s="10" t="b">
        <v>0</v>
      </c>
      <c r="S2819" s="10">
        <v>101.000000000008</v>
      </c>
      <c r="T2819" s="10" t="s">
        <v>59</v>
      </c>
      <c r="U2819" s="22">
        <v>2914</v>
      </c>
      <c r="V2819" s="10">
        <v>7924</v>
      </c>
      <c r="W2819" s="22">
        <v>1.07</v>
      </c>
    </row>
    <row r="2820" spans="1:23" s="5" customFormat="1" x14ac:dyDescent="0.3">
      <c r="A2820" s="20">
        <v>2818</v>
      </c>
      <c r="C2820" s="11" t="s">
        <v>164</v>
      </c>
      <c r="E2820" s="16">
        <f t="shared" si="428"/>
        <v>49484828686.068268</v>
      </c>
      <c r="F2820" s="10">
        <v>5</v>
      </c>
      <c r="G2820" s="22">
        <f t="shared" si="431"/>
        <v>2.4800646256273477E+31</v>
      </c>
      <c r="H2820" s="22">
        <f t="shared" si="429"/>
        <v>48577071.390849501</v>
      </c>
      <c r="I2820" s="22">
        <f t="shared" si="430"/>
        <v>1.9211935410479272E+21</v>
      </c>
      <c r="J2820" s="10">
        <v>1</v>
      </c>
      <c r="K2820" s="10">
        <v>11</v>
      </c>
      <c r="L2820" s="10">
        <v>5</v>
      </c>
      <c r="M2820" s="10">
        <v>10000</v>
      </c>
      <c r="N2820" s="10">
        <v>10000</v>
      </c>
      <c r="O2820" s="10">
        <v>30</v>
      </c>
      <c r="P2820" s="10" t="b">
        <v>1</v>
      </c>
      <c r="Q2820" s="10">
        <v>0</v>
      </c>
      <c r="R2820" s="10" t="b">
        <v>0</v>
      </c>
      <c r="S2820" s="10">
        <v>101.000000000008</v>
      </c>
      <c r="T2820" s="10" t="s">
        <v>59</v>
      </c>
      <c r="U2820" s="22">
        <v>2915</v>
      </c>
      <c r="V2820" s="10">
        <v>7931</v>
      </c>
      <c r="W2820" s="22">
        <v>1.07</v>
      </c>
    </row>
    <row r="2821" spans="1:23" s="5" customFormat="1" x14ac:dyDescent="0.3">
      <c r="A2821" s="20">
        <v>2819</v>
      </c>
      <c r="C2821" s="11" t="s">
        <v>164</v>
      </c>
      <c r="E2821" s="16">
        <f t="shared" si="428"/>
        <v>49539284038.083557</v>
      </c>
      <c r="F2821" s="10">
        <v>5</v>
      </c>
      <c r="G2821" s="22">
        <f t="shared" si="431"/>
        <v>2.4880848707253444E+31</v>
      </c>
      <c r="H2821" s="22">
        <f t="shared" si="429"/>
        <v>48613854.347620048</v>
      </c>
      <c r="I2821" s="22">
        <f t="shared" si="430"/>
        <v>1.9253437326996451E+21</v>
      </c>
      <c r="J2821" s="10">
        <v>1</v>
      </c>
      <c r="K2821" s="10">
        <v>11</v>
      </c>
      <c r="L2821" s="10">
        <v>5</v>
      </c>
      <c r="M2821" s="10">
        <v>10000</v>
      </c>
      <c r="N2821" s="10">
        <v>10000</v>
      </c>
      <c r="O2821" s="10">
        <v>30</v>
      </c>
      <c r="P2821" s="10" t="b">
        <v>1</v>
      </c>
      <c r="Q2821" s="10">
        <v>0</v>
      </c>
      <c r="R2821" s="10" t="b">
        <v>0</v>
      </c>
      <c r="S2821" s="10">
        <v>101.000000000008</v>
      </c>
      <c r="T2821" s="10" t="s">
        <v>59</v>
      </c>
      <c r="U2821" s="22">
        <v>2916</v>
      </c>
      <c r="V2821" s="10">
        <v>7938</v>
      </c>
      <c r="W2821" s="22">
        <v>1.07</v>
      </c>
    </row>
    <row r="2822" spans="1:23" s="5" customFormat="1" x14ac:dyDescent="0.3">
      <c r="A2822" s="20">
        <v>2820</v>
      </c>
      <c r="C2822" s="11" t="s">
        <v>164</v>
      </c>
      <c r="E2822" s="16">
        <f t="shared" si="428"/>
        <v>49593779969.52224</v>
      </c>
      <c r="F2822" s="10">
        <v>5</v>
      </c>
      <c r="G2822" s="22">
        <f t="shared" si="431"/>
        <v>2.4961281940081677E+31</v>
      </c>
      <c r="H2822" s="22">
        <f t="shared" si="429"/>
        <v>48650652.141931504</v>
      </c>
      <c r="I2822" s="22">
        <f t="shared" si="430"/>
        <v>1.929501412927344E+21</v>
      </c>
      <c r="J2822" s="10">
        <v>1</v>
      </c>
      <c r="K2822" s="10">
        <v>11</v>
      </c>
      <c r="L2822" s="10">
        <v>5</v>
      </c>
      <c r="M2822" s="10">
        <v>10000</v>
      </c>
      <c r="N2822" s="10">
        <v>10000</v>
      </c>
      <c r="O2822" s="10">
        <v>30</v>
      </c>
      <c r="P2822" s="10" t="b">
        <v>1</v>
      </c>
      <c r="Q2822" s="10">
        <v>0</v>
      </c>
      <c r="R2822" s="10" t="b">
        <v>0</v>
      </c>
      <c r="S2822" s="10">
        <v>101.000000000008</v>
      </c>
      <c r="T2822" s="10" t="s">
        <v>59</v>
      </c>
      <c r="U2822" s="22">
        <v>2917</v>
      </c>
      <c r="V2822" s="10">
        <v>7945</v>
      </c>
      <c r="W2822" s="22">
        <v>1.07</v>
      </c>
    </row>
    <row r="2823" spans="1:23" s="5" customFormat="1" x14ac:dyDescent="0.3">
      <c r="A2823" s="20">
        <v>2821</v>
      </c>
      <c r="C2823" s="11" t="s">
        <v>164</v>
      </c>
      <c r="E2823" s="16">
        <f t="shared" si="428"/>
        <v>49648316496.217857</v>
      </c>
      <c r="F2823" s="10">
        <v>5</v>
      </c>
      <c r="G2823" s="22">
        <f t="shared" si="431"/>
        <v>2.504194653663987E+31</v>
      </c>
      <c r="H2823" s="22">
        <f t="shared" si="429"/>
        <v>48687464.77452071</v>
      </c>
      <c r="I2823" s="22">
        <f t="shared" si="430"/>
        <v>1.9336665925806394E+21</v>
      </c>
      <c r="J2823" s="10">
        <v>1</v>
      </c>
      <c r="K2823" s="10">
        <v>11</v>
      </c>
      <c r="L2823" s="10">
        <v>5</v>
      </c>
      <c r="M2823" s="10">
        <v>10000</v>
      </c>
      <c r="N2823" s="10">
        <v>10000</v>
      </c>
      <c r="O2823" s="10">
        <v>30</v>
      </c>
      <c r="P2823" s="10" t="b">
        <v>1</v>
      </c>
      <c r="Q2823" s="10">
        <v>0</v>
      </c>
      <c r="R2823" s="10" t="b">
        <v>0</v>
      </c>
      <c r="S2823" s="10">
        <v>101.000000000008</v>
      </c>
      <c r="T2823" s="10" t="s">
        <v>59</v>
      </c>
      <c r="U2823" s="22">
        <v>2918</v>
      </c>
      <c r="V2823" s="10">
        <v>7952</v>
      </c>
      <c r="W2823" s="22">
        <v>1.07</v>
      </c>
    </row>
    <row r="2824" spans="1:23" s="5" customFormat="1" x14ac:dyDescent="0.3">
      <c r="A2824" s="20">
        <v>2822</v>
      </c>
      <c r="C2824" s="11" t="s">
        <v>164</v>
      </c>
      <c r="E2824" s="16">
        <f t="shared" si="428"/>
        <v>49702893634.003967</v>
      </c>
      <c r="F2824" s="10">
        <v>5</v>
      </c>
      <c r="G2824" s="22">
        <f t="shared" si="431"/>
        <v>2.5122843080070388E+31</v>
      </c>
      <c r="H2824" s="22">
        <f t="shared" si="429"/>
        <v>48724292.24612429</v>
      </c>
      <c r="I2824" s="22">
        <f t="shared" si="430"/>
        <v>1.9378392825210145E+21</v>
      </c>
      <c r="J2824" s="10">
        <v>1</v>
      </c>
      <c r="K2824" s="10">
        <v>11</v>
      </c>
      <c r="L2824" s="10">
        <v>5</v>
      </c>
      <c r="M2824" s="10">
        <v>10000</v>
      </c>
      <c r="N2824" s="10">
        <v>10000</v>
      </c>
      <c r="O2824" s="10">
        <v>30</v>
      </c>
      <c r="P2824" s="10" t="b">
        <v>1</v>
      </c>
      <c r="Q2824" s="10">
        <v>0</v>
      </c>
      <c r="R2824" s="10" t="b">
        <v>0</v>
      </c>
      <c r="S2824" s="10">
        <v>101.000000000008</v>
      </c>
      <c r="T2824" s="10" t="s">
        <v>59</v>
      </c>
      <c r="U2824" s="22">
        <v>2919</v>
      </c>
      <c r="V2824" s="10">
        <v>7959</v>
      </c>
      <c r="W2824" s="22">
        <v>1.07</v>
      </c>
    </row>
    <row r="2825" spans="1:23" s="5" customFormat="1" x14ac:dyDescent="0.3">
      <c r="A2825" s="20">
        <v>2823</v>
      </c>
      <c r="C2825" s="11" t="s">
        <v>164</v>
      </c>
      <c r="E2825" s="16">
        <f t="shared" si="428"/>
        <v>49757511398.715126</v>
      </c>
      <c r="F2825" s="10">
        <v>5</v>
      </c>
      <c r="G2825" s="22">
        <f t="shared" si="431"/>
        <v>2.520397215477673E+31</v>
      </c>
      <c r="H2825" s="22">
        <f t="shared" si="429"/>
        <v>48761134.557478324</v>
      </c>
      <c r="I2825" s="22">
        <f t="shared" si="430"/>
        <v>1.9420194936218266E+21</v>
      </c>
      <c r="J2825" s="10">
        <v>1</v>
      </c>
      <c r="K2825" s="10">
        <v>11</v>
      </c>
      <c r="L2825" s="10">
        <v>5</v>
      </c>
      <c r="M2825" s="10">
        <v>10000</v>
      </c>
      <c r="N2825" s="10">
        <v>10000</v>
      </c>
      <c r="O2825" s="10">
        <v>30</v>
      </c>
      <c r="P2825" s="10" t="b">
        <v>1</v>
      </c>
      <c r="Q2825" s="10">
        <v>0</v>
      </c>
      <c r="R2825" s="10" t="b">
        <v>0</v>
      </c>
      <c r="S2825" s="10">
        <v>101.000000000008</v>
      </c>
      <c r="T2825" s="10" t="s">
        <v>59</v>
      </c>
      <c r="U2825" s="22">
        <v>2920</v>
      </c>
      <c r="V2825" s="10">
        <v>7966</v>
      </c>
      <c r="W2825" s="22">
        <v>1.07</v>
      </c>
    </row>
    <row r="2826" spans="1:23" s="5" customFormat="1" x14ac:dyDescent="0.3">
      <c r="A2826" s="20">
        <v>2824</v>
      </c>
      <c r="C2826" s="11" t="s">
        <v>164</v>
      </c>
      <c r="E2826" s="16">
        <f t="shared" si="428"/>
        <v>49812169806.186401</v>
      </c>
      <c r="F2826" s="10">
        <v>5</v>
      </c>
      <c r="G2826" s="22">
        <f t="shared" si="431"/>
        <v>2.528533434642755E+31</v>
      </c>
      <c r="H2826" s="22">
        <f t="shared" si="429"/>
        <v>48797991.709318995</v>
      </c>
      <c r="I2826" s="22">
        <f t="shared" si="430"/>
        <v>1.9462072367683008E+21</v>
      </c>
      <c r="J2826" s="10">
        <v>1</v>
      </c>
      <c r="K2826" s="10">
        <v>11</v>
      </c>
      <c r="L2826" s="10">
        <v>5</v>
      </c>
      <c r="M2826" s="10">
        <v>10000</v>
      </c>
      <c r="N2826" s="10">
        <v>10000</v>
      </c>
      <c r="O2826" s="10">
        <v>30</v>
      </c>
      <c r="P2826" s="10" t="b">
        <v>1</v>
      </c>
      <c r="Q2826" s="10">
        <v>0</v>
      </c>
      <c r="R2826" s="10" t="b">
        <v>0</v>
      </c>
      <c r="S2826" s="10">
        <v>101.000000000008</v>
      </c>
      <c r="T2826" s="10" t="s">
        <v>59</v>
      </c>
      <c r="U2826" s="22">
        <v>2921</v>
      </c>
      <c r="V2826" s="10">
        <v>7973</v>
      </c>
      <c r="W2826" s="22">
        <v>1.07</v>
      </c>
    </row>
    <row r="2827" spans="1:23" s="5" customFormat="1" x14ac:dyDescent="0.3">
      <c r="A2827" s="20">
        <v>2825</v>
      </c>
      <c r="C2827" s="11" t="s">
        <v>164</v>
      </c>
      <c r="E2827" s="16">
        <f t="shared" si="428"/>
        <v>49866868872.25312</v>
      </c>
      <c r="F2827" s="10">
        <v>5</v>
      </c>
      <c r="G2827" s="22">
        <f t="shared" si="431"/>
        <v>2.5366930241959311E+31</v>
      </c>
      <c r="H2827" s="22">
        <f t="shared" si="429"/>
        <v>48834863.702382088</v>
      </c>
      <c r="I2827" s="22">
        <f t="shared" si="430"/>
        <v>1.950402522857591E+21</v>
      </c>
      <c r="J2827" s="10">
        <v>1</v>
      </c>
      <c r="K2827" s="10">
        <v>11</v>
      </c>
      <c r="L2827" s="10">
        <v>5</v>
      </c>
      <c r="M2827" s="10">
        <v>10000</v>
      </c>
      <c r="N2827" s="10">
        <v>10000</v>
      </c>
      <c r="O2827" s="10">
        <v>30</v>
      </c>
      <c r="P2827" s="10" t="b">
        <v>1</v>
      </c>
      <c r="Q2827" s="10">
        <v>0</v>
      </c>
      <c r="R2827" s="10" t="b">
        <v>0</v>
      </c>
      <c r="S2827" s="10">
        <v>101.000000000008</v>
      </c>
      <c r="T2827" s="10" t="s">
        <v>59</v>
      </c>
      <c r="U2827" s="22">
        <v>2922</v>
      </c>
      <c r="V2827" s="10">
        <v>7980</v>
      </c>
      <c r="W2827" s="22">
        <v>1.07</v>
      </c>
    </row>
    <row r="2828" spans="1:23" s="5" customFormat="1" x14ac:dyDescent="0.3">
      <c r="A2828" s="20">
        <v>2826</v>
      </c>
      <c r="C2828" s="11" t="s">
        <v>164</v>
      </c>
      <c r="E2828" s="16">
        <f t="shared" si="428"/>
        <v>49921608612.751595</v>
      </c>
      <c r="F2828" s="10">
        <v>5</v>
      </c>
      <c r="G2828" s="22">
        <f t="shared" si="431"/>
        <v>2.5448760429576369E+31</v>
      </c>
      <c r="H2828" s="22">
        <f t="shared" si="429"/>
        <v>48871750.537403464</v>
      </c>
      <c r="I2828" s="22">
        <f t="shared" si="430"/>
        <v>1.9546053627987202E+21</v>
      </c>
      <c r="J2828" s="10">
        <v>1</v>
      </c>
      <c r="K2828" s="10">
        <v>11</v>
      </c>
      <c r="L2828" s="10">
        <v>5</v>
      </c>
      <c r="M2828" s="10">
        <v>10000</v>
      </c>
      <c r="N2828" s="10">
        <v>10000</v>
      </c>
      <c r="O2828" s="10">
        <v>30</v>
      </c>
      <c r="P2828" s="10" t="b">
        <v>1</v>
      </c>
      <c r="Q2828" s="10">
        <v>0</v>
      </c>
      <c r="R2828" s="10" t="b">
        <v>0</v>
      </c>
      <c r="S2828" s="10">
        <v>101.000000000008</v>
      </c>
      <c r="T2828" s="10" t="s">
        <v>59</v>
      </c>
      <c r="U2828" s="22">
        <v>2923</v>
      </c>
      <c r="V2828" s="10">
        <v>7987</v>
      </c>
      <c r="W2828" s="22">
        <v>1.07</v>
      </c>
    </row>
    <row r="2829" spans="1:23" s="5" customFormat="1" x14ac:dyDescent="0.3">
      <c r="A2829" s="20">
        <v>2827</v>
      </c>
      <c r="C2829" s="11" t="s">
        <v>164</v>
      </c>
      <c r="E2829" s="16">
        <f t="shared" si="428"/>
        <v>49976389043.518547</v>
      </c>
      <c r="F2829" s="10">
        <v>5</v>
      </c>
      <c r="G2829" s="22">
        <f t="shared" si="431"/>
        <v>2.5530825498755025E+31</v>
      </c>
      <c r="H2829" s="22">
        <f t="shared" si="429"/>
        <v>48908652.215118393</v>
      </c>
      <c r="I2829" s="22">
        <f t="shared" si="430"/>
        <v>1.9588157675126005E+21</v>
      </c>
      <c r="J2829" s="10">
        <v>1</v>
      </c>
      <c r="K2829" s="10">
        <v>11</v>
      </c>
      <c r="L2829" s="10">
        <v>5</v>
      </c>
      <c r="M2829" s="10">
        <v>10000</v>
      </c>
      <c r="N2829" s="10">
        <v>10000</v>
      </c>
      <c r="O2829" s="10">
        <v>30</v>
      </c>
      <c r="P2829" s="10" t="b">
        <v>1</v>
      </c>
      <c r="Q2829" s="10">
        <v>0</v>
      </c>
      <c r="R2829" s="10" t="b">
        <v>0</v>
      </c>
      <c r="S2829" s="10">
        <v>101.000000000008</v>
      </c>
      <c r="T2829" s="10" t="s">
        <v>59</v>
      </c>
      <c r="U2829" s="22">
        <v>2924</v>
      </c>
      <c r="V2829" s="10">
        <v>7994</v>
      </c>
      <c r="W2829" s="22">
        <v>1.07</v>
      </c>
    </row>
    <row r="2830" spans="1:23" s="5" customFormat="1" x14ac:dyDescent="0.3">
      <c r="A2830" s="20">
        <v>2828</v>
      </c>
      <c r="C2830" s="11" t="s">
        <v>164</v>
      </c>
      <c r="E2830" s="16">
        <f t="shared" si="428"/>
        <v>50031210180.390739</v>
      </c>
      <c r="F2830" s="10">
        <v>5</v>
      </c>
      <c r="G2830" s="22">
        <f t="shared" si="431"/>
        <v>2.5613126040245448E+31</v>
      </c>
      <c r="H2830" s="22">
        <f t="shared" si="429"/>
        <v>48945568.736262001</v>
      </c>
      <c r="I2830" s="22">
        <f t="shared" si="430"/>
        <v>1.9630337479321096E+21</v>
      </c>
      <c r="J2830" s="10">
        <v>1</v>
      </c>
      <c r="K2830" s="10">
        <v>11</v>
      </c>
      <c r="L2830" s="10">
        <v>5</v>
      </c>
      <c r="M2830" s="10">
        <v>10000</v>
      </c>
      <c r="N2830" s="10">
        <v>10000</v>
      </c>
      <c r="O2830" s="10">
        <v>30</v>
      </c>
      <c r="P2830" s="10" t="b">
        <v>1</v>
      </c>
      <c r="Q2830" s="10">
        <v>0</v>
      </c>
      <c r="R2830" s="10" t="b">
        <v>0</v>
      </c>
      <c r="S2830" s="10">
        <v>101.000000000008</v>
      </c>
      <c r="T2830" s="10" t="s">
        <v>59</v>
      </c>
      <c r="U2830" s="22">
        <v>2925</v>
      </c>
      <c r="V2830" s="10">
        <v>8001</v>
      </c>
      <c r="W2830" s="22">
        <v>1.07</v>
      </c>
    </row>
    <row r="2831" spans="1:23" s="5" customFormat="1" x14ac:dyDescent="0.3">
      <c r="A2831" s="20">
        <v>2829</v>
      </c>
      <c r="C2831" s="11" t="s">
        <v>164</v>
      </c>
      <c r="E2831" s="16">
        <f t="shared" si="428"/>
        <v>50086072039.206749</v>
      </c>
      <c r="F2831" s="10">
        <v>5</v>
      </c>
      <c r="G2831" s="22">
        <f t="shared" si="431"/>
        <v>2.5695662646073937E+31</v>
      </c>
      <c r="H2831" s="22">
        <f t="shared" si="429"/>
        <v>48982500.101569682</v>
      </c>
      <c r="I2831" s="22">
        <f t="shared" si="430"/>
        <v>1.9672593150020275E+21</v>
      </c>
      <c r="J2831" s="10">
        <v>1</v>
      </c>
      <c r="K2831" s="10">
        <v>11</v>
      </c>
      <c r="L2831" s="10">
        <v>5</v>
      </c>
      <c r="M2831" s="10">
        <v>10000</v>
      </c>
      <c r="N2831" s="10">
        <v>10000</v>
      </c>
      <c r="O2831" s="10">
        <v>30</v>
      </c>
      <c r="P2831" s="10" t="b">
        <v>1</v>
      </c>
      <c r="Q2831" s="10">
        <v>0</v>
      </c>
      <c r="R2831" s="10" t="b">
        <v>0</v>
      </c>
      <c r="S2831" s="10">
        <v>101.000000000008</v>
      </c>
      <c r="T2831" s="10" t="s">
        <v>59</v>
      </c>
      <c r="U2831" s="22">
        <v>2926</v>
      </c>
      <c r="V2831" s="10">
        <v>8008</v>
      </c>
      <c r="W2831" s="22">
        <v>1.07</v>
      </c>
    </row>
    <row r="2832" spans="1:23" s="5" customFormat="1" x14ac:dyDescent="0.3">
      <c r="A2832" s="20">
        <v>2830</v>
      </c>
      <c r="C2832" s="11" t="s">
        <v>164</v>
      </c>
      <c r="E2832" s="16">
        <f t="shared" si="428"/>
        <v>50140974635.804245</v>
      </c>
      <c r="F2832" s="10">
        <v>5</v>
      </c>
      <c r="G2832" s="22">
        <f t="shared" si="431"/>
        <v>2.5778435909544835E+31</v>
      </c>
      <c r="H2832" s="22">
        <f t="shared" si="429"/>
        <v>49019446.311775617</v>
      </c>
      <c r="I2832" s="22">
        <f t="shared" si="430"/>
        <v>1.9714924796790464E+21</v>
      </c>
      <c r="J2832" s="10">
        <v>1</v>
      </c>
      <c r="K2832" s="10">
        <v>11</v>
      </c>
      <c r="L2832" s="10">
        <v>5</v>
      </c>
      <c r="M2832" s="10">
        <v>10000</v>
      </c>
      <c r="N2832" s="10">
        <v>10000</v>
      </c>
      <c r="O2832" s="10">
        <v>30</v>
      </c>
      <c r="P2832" s="10" t="b">
        <v>1</v>
      </c>
      <c r="Q2832" s="10">
        <v>0</v>
      </c>
      <c r="R2832" s="10" t="b">
        <v>0</v>
      </c>
      <c r="S2832" s="10">
        <v>101.000000000008</v>
      </c>
      <c r="T2832" s="10" t="s">
        <v>59</v>
      </c>
      <c r="U2832" s="22">
        <v>2927</v>
      </c>
      <c r="V2832" s="10">
        <v>8015</v>
      </c>
      <c r="W2832" s="22">
        <v>1.07</v>
      </c>
    </row>
    <row r="2833" spans="1:23" s="5" customFormat="1" x14ac:dyDescent="0.3">
      <c r="A2833" s="20">
        <v>2831</v>
      </c>
      <c r="C2833" s="11" t="s">
        <v>164</v>
      </c>
      <c r="E2833" s="16">
        <f t="shared" si="428"/>
        <v>50195917986.022484</v>
      </c>
      <c r="F2833" s="10">
        <v>5</v>
      </c>
      <c r="G2833" s="22">
        <f t="shared" si="431"/>
        <v>2.5861446425243531E+31</v>
      </c>
      <c r="H2833" s="22">
        <f t="shared" si="429"/>
        <v>49056407.367614545</v>
      </c>
      <c r="I2833" s="22">
        <f t="shared" si="430"/>
        <v>1.9757332529318304E+21</v>
      </c>
      <c r="J2833" s="10">
        <v>1</v>
      </c>
      <c r="K2833" s="10">
        <v>11</v>
      </c>
      <c r="L2833" s="10">
        <v>5</v>
      </c>
      <c r="M2833" s="10">
        <v>10000</v>
      </c>
      <c r="N2833" s="10">
        <v>10000</v>
      </c>
      <c r="O2833" s="10">
        <v>30</v>
      </c>
      <c r="P2833" s="10" t="b">
        <v>1</v>
      </c>
      <c r="Q2833" s="10">
        <v>0</v>
      </c>
      <c r="R2833" s="10" t="b">
        <v>0</v>
      </c>
      <c r="S2833" s="10">
        <v>101.000000000008</v>
      </c>
      <c r="T2833" s="10" t="s">
        <v>59</v>
      </c>
      <c r="U2833" s="22">
        <v>2928</v>
      </c>
      <c r="V2833" s="10">
        <v>8022</v>
      </c>
      <c r="W2833" s="22">
        <v>1.07</v>
      </c>
    </row>
    <row r="2834" spans="1:23" s="5" customFormat="1" x14ac:dyDescent="0.3">
      <c r="A2834" s="20">
        <v>2832</v>
      </c>
      <c r="C2834" s="11" t="s">
        <v>164</v>
      </c>
      <c r="E2834" s="16">
        <f t="shared" si="428"/>
        <v>50250902105.700844</v>
      </c>
      <c r="F2834" s="10">
        <v>5</v>
      </c>
      <c r="G2834" s="22">
        <f t="shared" si="431"/>
        <v>2.5944694789038364E+31</v>
      </c>
      <c r="H2834" s="22">
        <f t="shared" si="429"/>
        <v>49093383.269820884</v>
      </c>
      <c r="I2834" s="22">
        <f t="shared" si="430"/>
        <v>1.9799816457409984E+21</v>
      </c>
      <c r="J2834" s="10">
        <v>1</v>
      </c>
      <c r="K2834" s="10">
        <v>11</v>
      </c>
      <c r="L2834" s="10">
        <v>5</v>
      </c>
      <c r="M2834" s="10">
        <v>10000</v>
      </c>
      <c r="N2834" s="10">
        <v>10000</v>
      </c>
      <c r="O2834" s="10">
        <v>30</v>
      </c>
      <c r="P2834" s="10" t="b">
        <v>1</v>
      </c>
      <c r="Q2834" s="10">
        <v>0</v>
      </c>
      <c r="R2834" s="10" t="b">
        <v>0</v>
      </c>
      <c r="S2834" s="10">
        <v>101.000000000008</v>
      </c>
      <c r="T2834" s="10" t="s">
        <v>59</v>
      </c>
      <c r="U2834" s="22">
        <v>2929</v>
      </c>
      <c r="V2834" s="10">
        <v>8029</v>
      </c>
      <c r="W2834" s="22">
        <v>1.07</v>
      </c>
    </row>
    <row r="2835" spans="1:23" s="5" customFormat="1" x14ac:dyDescent="0.3">
      <c r="A2835" s="20">
        <v>2833</v>
      </c>
      <c r="C2835" s="11" t="s">
        <v>164</v>
      </c>
      <c r="E2835" s="16">
        <f t="shared" si="428"/>
        <v>50305927010.679382</v>
      </c>
      <c r="F2835" s="10">
        <v>5</v>
      </c>
      <c r="G2835" s="22">
        <f t="shared" si="431"/>
        <v>2.6028181598082934E+31</v>
      </c>
      <c r="H2835" s="22">
        <f t="shared" si="429"/>
        <v>49130374.019128494</v>
      </c>
      <c r="I2835" s="22">
        <f t="shared" si="430"/>
        <v>1.9842376690991133E+21</v>
      </c>
      <c r="J2835" s="10">
        <v>1</v>
      </c>
      <c r="K2835" s="10">
        <v>11</v>
      </c>
      <c r="L2835" s="10">
        <v>5</v>
      </c>
      <c r="M2835" s="10">
        <v>10000</v>
      </c>
      <c r="N2835" s="10">
        <v>10000</v>
      </c>
      <c r="O2835" s="10">
        <v>30</v>
      </c>
      <c r="P2835" s="10" t="b">
        <v>1</v>
      </c>
      <c r="Q2835" s="10">
        <v>0</v>
      </c>
      <c r="R2835" s="10" t="b">
        <v>0</v>
      </c>
      <c r="S2835" s="10">
        <v>101.000000000008</v>
      </c>
      <c r="T2835" s="10" t="s">
        <v>59</v>
      </c>
      <c r="U2835" s="22">
        <v>2930</v>
      </c>
      <c r="V2835" s="10">
        <v>8036</v>
      </c>
      <c r="W2835" s="22">
        <v>1.07</v>
      </c>
    </row>
    <row r="2836" spans="1:23" s="5" customFormat="1" x14ac:dyDescent="0.3">
      <c r="A2836" s="20">
        <v>2834</v>
      </c>
      <c r="C2836" s="11" t="s">
        <v>164</v>
      </c>
      <c r="E2836" s="16">
        <f t="shared" si="428"/>
        <v>50360992716.798569</v>
      </c>
      <c r="F2836" s="10">
        <v>5</v>
      </c>
      <c r="G2836" s="22">
        <f t="shared" si="431"/>
        <v>2.6111907450818359E+31</v>
      </c>
      <c r="H2836" s="22">
        <f t="shared" si="429"/>
        <v>49167379.616271593</v>
      </c>
      <c r="I2836" s="22">
        <f t="shared" si="430"/>
        <v>1.9885013340107065E+21</v>
      </c>
      <c r="J2836" s="10">
        <v>1</v>
      </c>
      <c r="K2836" s="10">
        <v>11</v>
      </c>
      <c r="L2836" s="10">
        <v>5</v>
      </c>
      <c r="M2836" s="10">
        <v>10000</v>
      </c>
      <c r="N2836" s="10">
        <v>10000</v>
      </c>
      <c r="O2836" s="10">
        <v>30</v>
      </c>
      <c r="P2836" s="10" t="b">
        <v>1</v>
      </c>
      <c r="Q2836" s="10">
        <v>0</v>
      </c>
      <c r="R2836" s="10" t="b">
        <v>0</v>
      </c>
      <c r="S2836" s="10">
        <v>101.000000000008</v>
      </c>
      <c r="T2836" s="10" t="s">
        <v>59</v>
      </c>
      <c r="U2836" s="22">
        <v>2931</v>
      </c>
      <c r="V2836" s="10">
        <v>8043</v>
      </c>
      <c r="W2836" s="22">
        <v>1.07</v>
      </c>
    </row>
    <row r="2837" spans="1:23" s="5" customFormat="1" x14ac:dyDescent="0.3">
      <c r="A2837" s="20">
        <v>2835</v>
      </c>
      <c r="C2837" s="11" t="s">
        <v>164</v>
      </c>
      <c r="E2837" s="16">
        <f t="shared" si="428"/>
        <v>50416099239.899689</v>
      </c>
      <c r="F2837" s="10">
        <v>5</v>
      </c>
      <c r="G2837" s="22">
        <f t="shared" si="431"/>
        <v>2.61958729469752E+31</v>
      </c>
      <c r="H2837" s="22">
        <f t="shared" si="429"/>
        <v>49204400.061983317</v>
      </c>
      <c r="I2837" s="22">
        <f t="shared" si="430"/>
        <v>1.9927726514922974E+21</v>
      </c>
      <c r="J2837" s="10">
        <v>1</v>
      </c>
      <c r="K2837" s="10">
        <v>11</v>
      </c>
      <c r="L2837" s="10">
        <v>5</v>
      </c>
      <c r="M2837" s="10">
        <v>10000</v>
      </c>
      <c r="N2837" s="10">
        <v>10000</v>
      </c>
      <c r="O2837" s="10">
        <v>30</v>
      </c>
      <c r="P2837" s="10" t="b">
        <v>1</v>
      </c>
      <c r="Q2837" s="10">
        <v>0</v>
      </c>
      <c r="R2837" s="10" t="b">
        <v>0</v>
      </c>
      <c r="S2837" s="10">
        <v>101.000000000008</v>
      </c>
      <c r="T2837" s="10" t="s">
        <v>59</v>
      </c>
      <c r="U2837" s="22">
        <v>2932</v>
      </c>
      <c r="V2837" s="10">
        <v>8050</v>
      </c>
      <c r="W2837" s="22">
        <v>1.07</v>
      </c>
    </row>
    <row r="2838" spans="1:23" s="5" customFormat="1" x14ac:dyDescent="0.3">
      <c r="A2838" s="20">
        <v>2836</v>
      </c>
      <c r="C2838" s="11" t="s">
        <v>164</v>
      </c>
      <c r="E2838" s="16">
        <f t="shared" si="428"/>
        <v>50471246595.824425</v>
      </c>
      <c r="F2838" s="10">
        <v>5</v>
      </c>
      <c r="G2838" s="22">
        <f t="shared" si="431"/>
        <v>2.628007868757762E+31</v>
      </c>
      <c r="H2838" s="22">
        <f t="shared" si="429"/>
        <v>49241435.35699746</v>
      </c>
      <c r="I2838" s="22">
        <f t="shared" si="430"/>
        <v>1.9970516325724022E+21</v>
      </c>
      <c r="J2838" s="10">
        <v>1</v>
      </c>
      <c r="K2838" s="10">
        <v>11</v>
      </c>
      <c r="L2838" s="10">
        <v>5</v>
      </c>
      <c r="M2838" s="10">
        <v>10000</v>
      </c>
      <c r="N2838" s="10">
        <v>10000</v>
      </c>
      <c r="O2838" s="10">
        <v>30</v>
      </c>
      <c r="P2838" s="10" t="b">
        <v>1</v>
      </c>
      <c r="Q2838" s="10">
        <v>0</v>
      </c>
      <c r="R2838" s="10" t="b">
        <v>0</v>
      </c>
      <c r="S2838" s="10">
        <v>101.000000000008</v>
      </c>
      <c r="T2838" s="10" t="s">
        <v>59</v>
      </c>
      <c r="U2838" s="22">
        <v>2933</v>
      </c>
      <c r="V2838" s="10">
        <v>8057</v>
      </c>
      <c r="W2838" s="22">
        <v>1.07</v>
      </c>
    </row>
    <row r="2839" spans="1:23" s="5" customFormat="1" x14ac:dyDescent="0.3">
      <c r="A2839" s="20">
        <v>2837</v>
      </c>
      <c r="C2839" s="11" t="s">
        <v>164</v>
      </c>
      <c r="E2839" s="16">
        <f t="shared" si="428"/>
        <v>50526434800.414848</v>
      </c>
      <c r="F2839" s="10">
        <v>5</v>
      </c>
      <c r="G2839" s="22">
        <f t="shared" si="431"/>
        <v>2.6364525274943442E+31</v>
      </c>
      <c r="H2839" s="22">
        <f t="shared" si="429"/>
        <v>49278485.502047218</v>
      </c>
      <c r="I2839" s="22">
        <f t="shared" si="430"/>
        <v>2.0013382882914958E+21</v>
      </c>
      <c r="J2839" s="10">
        <v>1</v>
      </c>
      <c r="K2839" s="10">
        <v>11</v>
      </c>
      <c r="L2839" s="10">
        <v>5</v>
      </c>
      <c r="M2839" s="10">
        <v>10000</v>
      </c>
      <c r="N2839" s="10">
        <v>10000</v>
      </c>
      <c r="O2839" s="10">
        <v>30</v>
      </c>
      <c r="P2839" s="10" t="b">
        <v>1</v>
      </c>
      <c r="Q2839" s="10">
        <v>0</v>
      </c>
      <c r="R2839" s="10" t="b">
        <v>0</v>
      </c>
      <c r="S2839" s="10">
        <v>101.000000000008</v>
      </c>
      <c r="T2839" s="10" t="s">
        <v>59</v>
      </c>
      <c r="U2839" s="22">
        <v>2934</v>
      </c>
      <c r="V2839" s="10">
        <v>8064</v>
      </c>
      <c r="W2839" s="22">
        <v>1.07</v>
      </c>
    </row>
    <row r="2840" spans="1:23" s="5" customFormat="1" x14ac:dyDescent="0.3">
      <c r="A2840" s="20">
        <v>2838</v>
      </c>
      <c r="C2840" s="11" t="s">
        <v>164</v>
      </c>
      <c r="E2840" s="16">
        <f t="shared" si="428"/>
        <v>50581663869.514099</v>
      </c>
      <c r="F2840" s="10">
        <v>5</v>
      </c>
      <c r="G2840" s="22">
        <f t="shared" si="431"/>
        <v>2.6449213312687561E+31</v>
      </c>
      <c r="H2840" s="22">
        <f t="shared" si="429"/>
        <v>49315550.497865215</v>
      </c>
      <c r="I2840" s="22">
        <f t="shared" si="430"/>
        <v>2.0056326297020934E+21</v>
      </c>
      <c r="J2840" s="10">
        <v>1</v>
      </c>
      <c r="K2840" s="10">
        <v>11</v>
      </c>
      <c r="L2840" s="10">
        <v>5</v>
      </c>
      <c r="M2840" s="10">
        <v>10000</v>
      </c>
      <c r="N2840" s="10">
        <v>10000</v>
      </c>
      <c r="O2840" s="10">
        <v>30</v>
      </c>
      <c r="P2840" s="10" t="b">
        <v>1</v>
      </c>
      <c r="Q2840" s="10">
        <v>0</v>
      </c>
      <c r="R2840" s="10" t="b">
        <v>0</v>
      </c>
      <c r="S2840" s="10">
        <v>101.000000000008</v>
      </c>
      <c r="T2840" s="10" t="s">
        <v>59</v>
      </c>
      <c r="U2840" s="22">
        <v>2935</v>
      </c>
      <c r="V2840" s="10">
        <v>8071</v>
      </c>
      <c r="W2840" s="22">
        <v>1.07</v>
      </c>
    </row>
    <row r="2841" spans="1:23" s="5" customFormat="1" x14ac:dyDescent="0.3">
      <c r="A2841" s="20">
        <v>2839</v>
      </c>
      <c r="C2841" s="11" t="s">
        <v>164</v>
      </c>
      <c r="E2841" s="16">
        <f t="shared" si="428"/>
        <v>50636933818.965515</v>
      </c>
      <c r="F2841" s="10">
        <v>5</v>
      </c>
      <c r="G2841" s="22">
        <f t="shared" si="431"/>
        <v>2.6534143405723886E+31</v>
      </c>
      <c r="H2841" s="22">
        <f t="shared" si="429"/>
        <v>49352630.345184676</v>
      </c>
      <c r="I2841" s="22">
        <f t="shared" si="430"/>
        <v>2.0099346678687271E+21</v>
      </c>
      <c r="J2841" s="10">
        <v>1</v>
      </c>
      <c r="K2841" s="10">
        <v>11</v>
      </c>
      <c r="L2841" s="10">
        <v>5</v>
      </c>
      <c r="M2841" s="10">
        <v>10000</v>
      </c>
      <c r="N2841" s="10">
        <v>10000</v>
      </c>
      <c r="O2841" s="10">
        <v>30</v>
      </c>
      <c r="P2841" s="10" t="b">
        <v>1</v>
      </c>
      <c r="Q2841" s="10">
        <v>0</v>
      </c>
      <c r="R2841" s="10" t="b">
        <v>0</v>
      </c>
      <c r="S2841" s="10">
        <v>101.000000000008</v>
      </c>
      <c r="T2841" s="10" t="s">
        <v>59</v>
      </c>
      <c r="U2841" s="22">
        <v>2936</v>
      </c>
      <c r="V2841" s="10">
        <v>8078</v>
      </c>
      <c r="W2841" s="22">
        <v>1.07</v>
      </c>
    </row>
    <row r="2842" spans="1:23" s="5" customFormat="1" x14ac:dyDescent="0.3">
      <c r="A2842" s="20">
        <v>2840</v>
      </c>
      <c r="C2842" s="11" t="s">
        <v>164</v>
      </c>
      <c r="E2842" s="16">
        <f t="shared" si="428"/>
        <v>50692244664.612732</v>
      </c>
      <c r="F2842" s="10">
        <v>5</v>
      </c>
      <c r="G2842" s="22">
        <f t="shared" si="431"/>
        <v>2.6619316160268759E+31</v>
      </c>
      <c r="H2842" s="22">
        <f t="shared" si="429"/>
        <v>49389725.044737689</v>
      </c>
      <c r="I2842" s="22">
        <f t="shared" si="430"/>
        <v>2.014244413867911E+21</v>
      </c>
      <c r="J2842" s="10">
        <v>1</v>
      </c>
      <c r="K2842" s="10">
        <v>11</v>
      </c>
      <c r="L2842" s="10">
        <v>5</v>
      </c>
      <c r="M2842" s="10">
        <v>10000</v>
      </c>
      <c r="N2842" s="10">
        <v>10000</v>
      </c>
      <c r="O2842" s="10">
        <v>30</v>
      </c>
      <c r="P2842" s="10" t="b">
        <v>1</v>
      </c>
      <c r="Q2842" s="10">
        <v>0</v>
      </c>
      <c r="R2842" s="10" t="b">
        <v>0</v>
      </c>
      <c r="S2842" s="10">
        <v>101.000000000008</v>
      </c>
      <c r="T2842" s="10" t="s">
        <v>59</v>
      </c>
      <c r="U2842" s="22">
        <v>2937</v>
      </c>
      <c r="V2842" s="10">
        <v>8085</v>
      </c>
      <c r="W2842" s="22">
        <v>1.07</v>
      </c>
    </row>
    <row r="2843" spans="1:23" s="5" customFormat="1" x14ac:dyDescent="0.3">
      <c r="A2843" s="20">
        <v>2841</v>
      </c>
      <c r="C2843" s="11" t="s">
        <v>164</v>
      </c>
      <c r="E2843" s="16">
        <f t="shared" si="428"/>
        <v>50747596422.300415</v>
      </c>
      <c r="F2843" s="10">
        <v>5</v>
      </c>
      <c r="G2843" s="22">
        <f t="shared" si="431"/>
        <v>2.6704732183841386E+31</v>
      </c>
      <c r="H2843" s="22">
        <f t="shared" si="429"/>
        <v>49426834.597256579</v>
      </c>
      <c r="I2843" s="22">
        <f t="shared" si="430"/>
        <v>2.0185618787882338E+21</v>
      </c>
      <c r="J2843" s="10">
        <v>1</v>
      </c>
      <c r="K2843" s="10">
        <v>11</v>
      </c>
      <c r="L2843" s="10">
        <v>5</v>
      </c>
      <c r="M2843" s="10">
        <v>10000</v>
      </c>
      <c r="N2843" s="10">
        <v>10000</v>
      </c>
      <c r="O2843" s="10">
        <v>30</v>
      </c>
      <c r="P2843" s="10" t="b">
        <v>1</v>
      </c>
      <c r="Q2843" s="10">
        <v>0</v>
      </c>
      <c r="R2843" s="10" t="b">
        <v>0</v>
      </c>
      <c r="S2843" s="10">
        <v>101.000000000008</v>
      </c>
      <c r="T2843" s="10" t="s">
        <v>59</v>
      </c>
      <c r="U2843" s="22">
        <v>2938</v>
      </c>
      <c r="V2843" s="10">
        <v>8092</v>
      </c>
      <c r="W2843" s="22">
        <v>1.07</v>
      </c>
    </row>
    <row r="2844" spans="1:23" s="5" customFormat="1" x14ac:dyDescent="0.3">
      <c r="A2844" s="20">
        <v>2842</v>
      </c>
      <c r="C2844" s="11" t="s">
        <v>164</v>
      </c>
      <c r="E2844" s="16">
        <f t="shared" si="428"/>
        <v>50802989107.873695</v>
      </c>
      <c r="F2844" s="10">
        <v>5</v>
      </c>
      <c r="G2844" s="22">
        <f t="shared" si="431"/>
        <v>2.6790392085268046E+31</v>
      </c>
      <c r="H2844" s="22">
        <f t="shared" si="429"/>
        <v>49463959.003473707</v>
      </c>
      <c r="I2844" s="22">
        <f t="shared" si="430"/>
        <v>2.0228870737302955E+21</v>
      </c>
      <c r="J2844" s="10">
        <v>1</v>
      </c>
      <c r="K2844" s="10">
        <v>11</v>
      </c>
      <c r="L2844" s="10">
        <v>5</v>
      </c>
      <c r="M2844" s="10">
        <v>10000</v>
      </c>
      <c r="N2844" s="10">
        <v>10000</v>
      </c>
      <c r="O2844" s="10">
        <v>30</v>
      </c>
      <c r="P2844" s="10" t="b">
        <v>1</v>
      </c>
      <c r="Q2844" s="10">
        <v>0</v>
      </c>
      <c r="R2844" s="10" t="b">
        <v>0</v>
      </c>
      <c r="S2844" s="10">
        <v>101.000000000008</v>
      </c>
      <c r="T2844" s="10" t="s">
        <v>59</v>
      </c>
      <c r="U2844" s="22">
        <v>2939</v>
      </c>
      <c r="V2844" s="10">
        <v>8099</v>
      </c>
      <c r="W2844" s="22">
        <v>1.07</v>
      </c>
    </row>
    <row r="2845" spans="1:23" s="5" customFormat="1" x14ac:dyDescent="0.3">
      <c r="A2845" s="20">
        <v>2843</v>
      </c>
      <c r="C2845" s="11" t="s">
        <v>164</v>
      </c>
      <c r="E2845" s="16">
        <f t="shared" si="428"/>
        <v>50858422737.178146</v>
      </c>
      <c r="F2845" s="10">
        <v>5</v>
      </c>
      <c r="G2845" s="22">
        <f t="shared" si="431"/>
        <v>2.6876296474683628E+31</v>
      </c>
      <c r="H2845" s="22">
        <f t="shared" si="429"/>
        <v>49501098.264120787</v>
      </c>
      <c r="I2845" s="22">
        <f t="shared" si="430"/>
        <v>2.0272200098067561E+21</v>
      </c>
      <c r="J2845" s="10">
        <v>1</v>
      </c>
      <c r="K2845" s="10">
        <v>11</v>
      </c>
      <c r="L2845" s="10">
        <v>5</v>
      </c>
      <c r="M2845" s="10">
        <v>10000</v>
      </c>
      <c r="N2845" s="10">
        <v>10000</v>
      </c>
      <c r="O2845" s="10">
        <v>30</v>
      </c>
      <c r="P2845" s="10" t="b">
        <v>1</v>
      </c>
      <c r="Q2845" s="10">
        <v>0</v>
      </c>
      <c r="R2845" s="10" t="b">
        <v>0</v>
      </c>
      <c r="S2845" s="10">
        <v>101.000000000008</v>
      </c>
      <c r="T2845" s="10" t="s">
        <v>59</v>
      </c>
      <c r="U2845" s="22">
        <v>2940</v>
      </c>
      <c r="V2845" s="10">
        <v>8106</v>
      </c>
      <c r="W2845" s="22">
        <v>1.07</v>
      </c>
    </row>
    <row r="2846" spans="1:23" s="5" customFormat="1" x14ac:dyDescent="0.3">
      <c r="A2846" s="20">
        <v>2844</v>
      </c>
      <c r="C2846" s="11" t="s">
        <v>164</v>
      </c>
      <c r="E2846" s="16">
        <f t="shared" si="428"/>
        <v>50913897326.059769</v>
      </c>
      <c r="F2846" s="10">
        <v>5</v>
      </c>
      <c r="G2846" s="22">
        <f t="shared" si="431"/>
        <v>2.6962445963533229E+31</v>
      </c>
      <c r="H2846" s="22">
        <f t="shared" si="429"/>
        <v>49538252.379929557</v>
      </c>
      <c r="I2846" s="22">
        <f t="shared" si="430"/>
        <v>2.0315606981423436E+21</v>
      </c>
      <c r="J2846" s="10">
        <v>1</v>
      </c>
      <c r="K2846" s="10">
        <v>11</v>
      </c>
      <c r="L2846" s="10">
        <v>5</v>
      </c>
      <c r="M2846" s="10">
        <v>10000</v>
      </c>
      <c r="N2846" s="10">
        <v>10000</v>
      </c>
      <c r="O2846" s="10">
        <v>30</v>
      </c>
      <c r="P2846" s="10" t="b">
        <v>1</v>
      </c>
      <c r="Q2846" s="10">
        <v>0</v>
      </c>
      <c r="R2846" s="10" t="b">
        <v>0</v>
      </c>
      <c r="S2846" s="10">
        <v>101.000000000008</v>
      </c>
      <c r="T2846" s="10" t="s">
        <v>59</v>
      </c>
      <c r="U2846" s="22">
        <v>2941</v>
      </c>
      <c r="V2846" s="10">
        <v>8113</v>
      </c>
      <c r="W2846" s="22">
        <v>1.07</v>
      </c>
    </row>
    <row r="2847" spans="1:23" s="5" customFormat="1" x14ac:dyDescent="0.3">
      <c r="A2847" s="20">
        <v>2845</v>
      </c>
      <c r="C2847" s="11" t="s">
        <v>164</v>
      </c>
      <c r="E2847" s="16">
        <f t="shared" si="428"/>
        <v>50969412890.365486</v>
      </c>
      <c r="F2847" s="10">
        <v>5</v>
      </c>
      <c r="G2847" s="22">
        <f t="shared" si="431"/>
        <v>2.704884116457633E+31</v>
      </c>
      <c r="H2847" s="22">
        <f t="shared" si="429"/>
        <v>49575421.351631232</v>
      </c>
      <c r="I2847" s="22">
        <f t="shared" si="430"/>
        <v>2.0359091498738335E+21</v>
      </c>
      <c r="J2847" s="10">
        <v>1</v>
      </c>
      <c r="K2847" s="10">
        <v>11</v>
      </c>
      <c r="L2847" s="10">
        <v>5</v>
      </c>
      <c r="M2847" s="10">
        <v>10000</v>
      </c>
      <c r="N2847" s="10">
        <v>10000</v>
      </c>
      <c r="O2847" s="10">
        <v>30</v>
      </c>
      <c r="P2847" s="10" t="b">
        <v>1</v>
      </c>
      <c r="Q2847" s="10">
        <v>0</v>
      </c>
      <c r="R2847" s="10" t="b">
        <v>0</v>
      </c>
      <c r="S2847" s="10">
        <v>101.000000000008</v>
      </c>
      <c r="T2847" s="10" t="s">
        <v>59</v>
      </c>
      <c r="U2847" s="22">
        <v>2942</v>
      </c>
      <c r="V2847" s="10">
        <v>8120</v>
      </c>
      <c r="W2847" s="22">
        <v>1.07</v>
      </c>
    </row>
    <row r="2848" spans="1:23" s="5" customFormat="1" x14ac:dyDescent="0.3">
      <c r="A2848" s="20">
        <v>2846</v>
      </c>
      <c r="C2848" s="11" t="s">
        <v>164</v>
      </c>
      <c r="E2848" s="16">
        <f t="shared" si="428"/>
        <v>51024969445.942627</v>
      </c>
      <c r="F2848" s="10">
        <v>5</v>
      </c>
      <c r="G2848" s="22">
        <f t="shared" si="431"/>
        <v>2.7135482691887261E+31</v>
      </c>
      <c r="H2848" s="22">
        <f t="shared" si="429"/>
        <v>49612605.179957032</v>
      </c>
      <c r="I2848" s="22">
        <f t="shared" si="430"/>
        <v>2.0402653761500831E+21</v>
      </c>
      <c r="J2848" s="10">
        <v>1</v>
      </c>
      <c r="K2848" s="10">
        <v>11</v>
      </c>
      <c r="L2848" s="10">
        <v>5</v>
      </c>
      <c r="M2848" s="10">
        <v>10000</v>
      </c>
      <c r="N2848" s="10">
        <v>10000</v>
      </c>
      <c r="O2848" s="10">
        <v>30</v>
      </c>
      <c r="P2848" s="10" t="b">
        <v>1</v>
      </c>
      <c r="Q2848" s="10">
        <v>0</v>
      </c>
      <c r="R2848" s="10" t="b">
        <v>0</v>
      </c>
      <c r="S2848" s="10">
        <v>101.000000000008</v>
      </c>
      <c r="T2848" s="10" t="s">
        <v>59</v>
      </c>
      <c r="U2848" s="22">
        <v>2943</v>
      </c>
      <c r="V2848" s="10">
        <v>8127</v>
      </c>
      <c r="W2848" s="22">
        <v>1.07</v>
      </c>
    </row>
    <row r="2849" spans="1:23" s="5" customFormat="1" x14ac:dyDescent="0.3">
      <c r="A2849" s="20">
        <v>2847</v>
      </c>
      <c r="C2849" s="11" t="s">
        <v>164</v>
      </c>
      <c r="E2849" s="16">
        <f t="shared" si="428"/>
        <v>51080567008.63868</v>
      </c>
      <c r="F2849" s="10">
        <v>5</v>
      </c>
      <c r="G2849" s="22">
        <f t="shared" si="431"/>
        <v>2.7222371160859034E+31</v>
      </c>
      <c r="H2849" s="22">
        <f t="shared" si="429"/>
        <v>49649803.865637973</v>
      </c>
      <c r="I2849" s="22">
        <f t="shared" si="430"/>
        <v>2.0446293881320395E+21</v>
      </c>
      <c r="J2849" s="10">
        <v>1</v>
      </c>
      <c r="K2849" s="10">
        <v>11</v>
      </c>
      <c r="L2849" s="10">
        <v>5</v>
      </c>
      <c r="M2849" s="10">
        <v>10000</v>
      </c>
      <c r="N2849" s="10">
        <v>10000</v>
      </c>
      <c r="O2849" s="10">
        <v>30</v>
      </c>
      <c r="P2849" s="10" t="b">
        <v>1</v>
      </c>
      <c r="Q2849" s="10">
        <v>0</v>
      </c>
      <c r="R2849" s="10" t="b">
        <v>0</v>
      </c>
      <c r="S2849" s="10">
        <v>101.000000000008</v>
      </c>
      <c r="T2849" s="10" t="s">
        <v>59</v>
      </c>
      <c r="U2849" s="22">
        <v>2944</v>
      </c>
      <c r="V2849" s="10">
        <v>8134</v>
      </c>
      <c r="W2849" s="22">
        <v>1.07</v>
      </c>
    </row>
    <row r="2850" spans="1:23" s="5" customFormat="1" x14ac:dyDescent="0.3">
      <c r="A2850" s="20">
        <v>2848</v>
      </c>
      <c r="C2850" s="11" t="s">
        <v>164</v>
      </c>
      <c r="E2850" s="16">
        <f t="shared" si="428"/>
        <v>51136205594.302391</v>
      </c>
      <c r="F2850" s="10">
        <v>5</v>
      </c>
      <c r="G2850" s="22">
        <f t="shared" si="431"/>
        <v>2.7309507188204519E+31</v>
      </c>
      <c r="H2850" s="22">
        <f t="shared" si="429"/>
        <v>49687017.409405053</v>
      </c>
      <c r="I2850" s="22">
        <f t="shared" si="430"/>
        <v>2.0490011969927473E+21</v>
      </c>
      <c r="J2850" s="10">
        <v>1</v>
      </c>
      <c r="K2850" s="10">
        <v>11</v>
      </c>
      <c r="L2850" s="10">
        <v>5</v>
      </c>
      <c r="M2850" s="10">
        <v>10000</v>
      </c>
      <c r="N2850" s="10">
        <v>10000</v>
      </c>
      <c r="O2850" s="10">
        <v>30</v>
      </c>
      <c r="P2850" s="10" t="b">
        <v>1</v>
      </c>
      <c r="Q2850" s="10">
        <v>0</v>
      </c>
      <c r="R2850" s="10" t="b">
        <v>0</v>
      </c>
      <c r="S2850" s="10">
        <v>101.000000000008</v>
      </c>
      <c r="T2850" s="10" t="s">
        <v>59</v>
      </c>
      <c r="U2850" s="22">
        <v>2945</v>
      </c>
      <c r="V2850" s="10">
        <v>8141</v>
      </c>
      <c r="W2850" s="22">
        <v>1.07</v>
      </c>
    </row>
    <row r="2851" spans="1:23" s="5" customFormat="1" x14ac:dyDescent="0.3">
      <c r="A2851" s="20">
        <v>2849</v>
      </c>
      <c r="C2851" s="11" t="s">
        <v>164</v>
      </c>
      <c r="E2851" s="16">
        <f t="shared" si="428"/>
        <v>51191885218.782639</v>
      </c>
      <c r="F2851" s="10">
        <v>5</v>
      </c>
      <c r="G2851" s="22">
        <f t="shared" si="431"/>
        <v>2.7396891391959967E+31</v>
      </c>
      <c r="H2851" s="22">
        <f t="shared" si="429"/>
        <v>49724245.811988339</v>
      </c>
      <c r="I2851" s="22">
        <f t="shared" si="430"/>
        <v>2.0533808139173259E+21</v>
      </c>
      <c r="J2851" s="10">
        <v>1</v>
      </c>
      <c r="K2851" s="10">
        <v>11</v>
      </c>
      <c r="L2851" s="10">
        <v>5</v>
      </c>
      <c r="M2851" s="10">
        <v>10000</v>
      </c>
      <c r="N2851" s="10">
        <v>10000</v>
      </c>
      <c r="O2851" s="10">
        <v>30</v>
      </c>
      <c r="P2851" s="10" t="b">
        <v>1</v>
      </c>
      <c r="Q2851" s="10">
        <v>0</v>
      </c>
      <c r="R2851" s="10" t="b">
        <v>0</v>
      </c>
      <c r="S2851" s="10">
        <v>101.000000000008</v>
      </c>
      <c r="T2851" s="10" t="s">
        <v>59</v>
      </c>
      <c r="U2851" s="22">
        <v>2946</v>
      </c>
      <c r="V2851" s="10">
        <v>8148</v>
      </c>
      <c r="W2851" s="22">
        <v>1.07</v>
      </c>
    </row>
    <row r="2852" spans="1:23" s="5" customFormat="1" x14ac:dyDescent="0.3">
      <c r="A2852" s="20">
        <v>2850</v>
      </c>
      <c r="C2852" s="11" t="s">
        <v>164</v>
      </c>
      <c r="E2852" s="16">
        <f t="shared" si="428"/>
        <v>51247605897.928772</v>
      </c>
      <c r="F2852" s="10">
        <v>5</v>
      </c>
      <c r="G2852" s="22">
        <f t="shared" si="431"/>
        <v>2.7484524391486552E+31</v>
      </c>
      <c r="H2852" s="22">
        <f t="shared" si="429"/>
        <v>49761489.074118383</v>
      </c>
      <c r="I2852" s="22">
        <f t="shared" si="430"/>
        <v>2.0577682501030359E+21</v>
      </c>
      <c r="J2852" s="10">
        <v>1</v>
      </c>
      <c r="K2852" s="10">
        <v>11</v>
      </c>
      <c r="L2852" s="10">
        <v>5</v>
      </c>
      <c r="M2852" s="10">
        <v>10000</v>
      </c>
      <c r="N2852" s="10">
        <v>10000</v>
      </c>
      <c r="O2852" s="10">
        <v>30</v>
      </c>
      <c r="P2852" s="10" t="b">
        <v>1</v>
      </c>
      <c r="Q2852" s="10">
        <v>0</v>
      </c>
      <c r="R2852" s="10" t="b">
        <v>0</v>
      </c>
      <c r="S2852" s="10">
        <v>101.000000000008</v>
      </c>
      <c r="T2852" s="10" t="s">
        <v>59</v>
      </c>
      <c r="U2852" s="22">
        <v>2947</v>
      </c>
      <c r="V2852" s="10">
        <v>8155</v>
      </c>
      <c r="W2852" s="22">
        <v>1.07</v>
      </c>
    </row>
    <row r="2853" spans="1:23" x14ac:dyDescent="0.3">
      <c r="A2853" s="19">
        <v>2851</v>
      </c>
      <c r="C2853" s="17" t="s">
        <v>164</v>
      </c>
      <c r="E2853" s="16">
        <f t="shared" si="428"/>
        <v>51303367647.590973</v>
      </c>
      <c r="F2853" s="16">
        <v>5</v>
      </c>
      <c r="G2853" s="22">
        <f>A2853^9.12+A2853^4+100*A2853+100</f>
        <v>3.2327686202873532E+31</v>
      </c>
      <c r="H2853" s="18">
        <f t="shared" si="429"/>
        <v>49798747.196525477</v>
      </c>
      <c r="I2853" s="18">
        <f t="shared" si="430"/>
        <v>2.0621635167592566E+21</v>
      </c>
      <c r="J2853" s="16">
        <v>1</v>
      </c>
      <c r="K2853" s="16">
        <v>11</v>
      </c>
      <c r="L2853" s="16">
        <v>5</v>
      </c>
      <c r="M2853" s="16">
        <v>10000</v>
      </c>
      <c r="N2853" s="16">
        <v>10000</v>
      </c>
      <c r="O2853" s="16">
        <v>30</v>
      </c>
      <c r="P2853" s="16" t="b">
        <v>1</v>
      </c>
      <c r="Q2853" s="16">
        <v>0</v>
      </c>
      <c r="R2853" s="16" t="b">
        <v>0</v>
      </c>
      <c r="S2853" s="16">
        <v>101.000000000008</v>
      </c>
      <c r="T2853" s="16" t="s">
        <v>59</v>
      </c>
      <c r="U2853" s="18">
        <v>2948</v>
      </c>
      <c r="V2853" s="16">
        <v>8162</v>
      </c>
      <c r="W2853" s="18">
        <v>1.07</v>
      </c>
    </row>
    <row r="2854" spans="1:23" x14ac:dyDescent="0.3">
      <c r="A2854" s="19">
        <v>2852</v>
      </c>
      <c r="C2854" s="17" t="s">
        <v>164</v>
      </c>
      <c r="E2854" s="16">
        <f t="shared" si="428"/>
        <v>51359170483.61985</v>
      </c>
      <c r="F2854" s="16">
        <v>5</v>
      </c>
      <c r="G2854" s="22">
        <f t="shared" ref="G2854:G2902" si="432">A2854^9.12+A2854^4+100*A2854+100</f>
        <v>3.2431245901873694E+31</v>
      </c>
      <c r="H2854" s="18">
        <f t="shared" si="429"/>
        <v>49836020.179939136</v>
      </c>
      <c r="I2854" s="18">
        <f t="shared" si="430"/>
        <v>2.0665666251074642E+21</v>
      </c>
      <c r="J2854" s="16">
        <v>1</v>
      </c>
      <c r="K2854" s="16">
        <v>11</v>
      </c>
      <c r="L2854" s="16">
        <v>5</v>
      </c>
      <c r="M2854" s="16">
        <v>10000</v>
      </c>
      <c r="N2854" s="16">
        <v>10000</v>
      </c>
      <c r="O2854" s="16">
        <v>30</v>
      </c>
      <c r="P2854" s="16" t="b">
        <v>1</v>
      </c>
      <c r="Q2854" s="16">
        <v>0</v>
      </c>
      <c r="R2854" s="16" t="b">
        <v>0</v>
      </c>
      <c r="S2854" s="16">
        <v>101.000000000008</v>
      </c>
      <c r="T2854" s="16" t="s">
        <v>59</v>
      </c>
      <c r="U2854" s="18">
        <v>2949</v>
      </c>
      <c r="V2854" s="16">
        <v>8169</v>
      </c>
      <c r="W2854" s="18">
        <v>1.07</v>
      </c>
    </row>
    <row r="2855" spans="1:23" x14ac:dyDescent="0.3">
      <c r="A2855" s="19">
        <v>2853</v>
      </c>
      <c r="C2855" s="17" t="s">
        <v>164</v>
      </c>
      <c r="E2855" s="16">
        <f t="shared" si="428"/>
        <v>51415014421.866447</v>
      </c>
      <c r="F2855" s="16">
        <v>5</v>
      </c>
      <c r="G2855" s="22">
        <f t="shared" si="432"/>
        <v>3.2535100868377599E+31</v>
      </c>
      <c r="H2855" s="18">
        <f t="shared" si="429"/>
        <v>49873308.025089122</v>
      </c>
      <c r="I2855" s="18">
        <f t="shared" si="430"/>
        <v>2.0709775863812829E+21</v>
      </c>
      <c r="J2855" s="16">
        <v>1</v>
      </c>
      <c r="K2855" s="16">
        <v>11</v>
      </c>
      <c r="L2855" s="16">
        <v>5</v>
      </c>
      <c r="M2855" s="16">
        <v>10000</v>
      </c>
      <c r="N2855" s="16">
        <v>10000</v>
      </c>
      <c r="O2855" s="16">
        <v>30</v>
      </c>
      <c r="P2855" s="16" t="b">
        <v>1</v>
      </c>
      <c r="Q2855" s="16">
        <v>0</v>
      </c>
      <c r="R2855" s="16" t="b">
        <v>0</v>
      </c>
      <c r="S2855" s="16">
        <v>101.000000000008</v>
      </c>
      <c r="T2855" s="16" t="s">
        <v>59</v>
      </c>
      <c r="U2855" s="18">
        <v>2950</v>
      </c>
      <c r="V2855" s="16">
        <v>8176</v>
      </c>
      <c r="W2855" s="18">
        <v>1.07</v>
      </c>
    </row>
    <row r="2856" spans="1:23" x14ac:dyDescent="0.3">
      <c r="A2856" s="19">
        <v>2854</v>
      </c>
      <c r="C2856" s="17" t="s">
        <v>164</v>
      </c>
      <c r="E2856" s="16">
        <f t="shared" si="428"/>
        <v>51470899478.182732</v>
      </c>
      <c r="F2856" s="16">
        <v>5</v>
      </c>
      <c r="G2856" s="22">
        <f t="shared" si="432"/>
        <v>3.2639251840309829E+31</v>
      </c>
      <c r="H2856" s="18">
        <f t="shared" si="429"/>
        <v>49910610.732704915</v>
      </c>
      <c r="I2856" s="18">
        <f t="shared" si="430"/>
        <v>2.0753964118265215E+21</v>
      </c>
      <c r="J2856" s="16">
        <v>1</v>
      </c>
      <c r="K2856" s="16">
        <v>11</v>
      </c>
      <c r="L2856" s="16">
        <v>5</v>
      </c>
      <c r="M2856" s="16">
        <v>10000</v>
      </c>
      <c r="N2856" s="16">
        <v>10000</v>
      </c>
      <c r="O2856" s="16">
        <v>30</v>
      </c>
      <c r="P2856" s="16" t="b">
        <v>1</v>
      </c>
      <c r="Q2856" s="16">
        <v>0</v>
      </c>
      <c r="R2856" s="16" t="b">
        <v>0</v>
      </c>
      <c r="S2856" s="16">
        <v>101.000000000008</v>
      </c>
      <c r="T2856" s="16" t="s">
        <v>59</v>
      </c>
      <c r="U2856" s="18">
        <v>2951</v>
      </c>
      <c r="V2856" s="16">
        <v>8183</v>
      </c>
      <c r="W2856" s="18">
        <v>1.07</v>
      </c>
    </row>
    <row r="2857" spans="1:23" x14ac:dyDescent="0.3">
      <c r="A2857" s="19">
        <v>2855</v>
      </c>
      <c r="C2857" s="17" t="s">
        <v>164</v>
      </c>
      <c r="E2857" s="16">
        <f t="shared" si="428"/>
        <v>51526825668.420876</v>
      </c>
      <c r="F2857" s="16">
        <v>5</v>
      </c>
      <c r="G2857" s="22">
        <f t="shared" si="432"/>
        <v>3.2743699557180109E+31</v>
      </c>
      <c r="H2857" s="18">
        <f t="shared" si="429"/>
        <v>49947928.30351571</v>
      </c>
      <c r="I2857" s="18">
        <f t="shared" si="430"/>
        <v>2.0798231127011075E+21</v>
      </c>
      <c r="J2857" s="16">
        <v>1</v>
      </c>
      <c r="K2857" s="16">
        <v>11</v>
      </c>
      <c r="L2857" s="16">
        <v>5</v>
      </c>
      <c r="M2857" s="16">
        <v>10000</v>
      </c>
      <c r="N2857" s="16">
        <v>10000</v>
      </c>
      <c r="O2857" s="16">
        <v>30</v>
      </c>
      <c r="P2857" s="16" t="b">
        <v>1</v>
      </c>
      <c r="Q2857" s="16">
        <v>0</v>
      </c>
      <c r="R2857" s="16" t="b">
        <v>0</v>
      </c>
      <c r="S2857" s="16">
        <v>101.000000000008</v>
      </c>
      <c r="T2857" s="16" t="s">
        <v>59</v>
      </c>
      <c r="U2857" s="18">
        <v>2952</v>
      </c>
      <c r="V2857" s="16">
        <v>8190</v>
      </c>
      <c r="W2857" s="18">
        <v>1.07</v>
      </c>
    </row>
    <row r="2858" spans="1:23" x14ac:dyDescent="0.3">
      <c r="A2858" s="19">
        <v>2856</v>
      </c>
      <c r="C2858" s="17" t="s">
        <v>164</v>
      </c>
      <c r="E2858" s="16">
        <f t="shared" si="428"/>
        <v>51582793008.433411</v>
      </c>
      <c r="F2858" s="16">
        <v>5</v>
      </c>
      <c r="G2858" s="22">
        <f t="shared" si="432"/>
        <v>3.2848444760084267E+31</v>
      </c>
      <c r="H2858" s="18">
        <f t="shared" si="429"/>
        <v>49985260.738250539</v>
      </c>
      <c r="I2858" s="18">
        <f t="shared" si="430"/>
        <v>2.0842577002751239E+21</v>
      </c>
      <c r="J2858" s="16">
        <v>1</v>
      </c>
      <c r="K2858" s="16">
        <v>11</v>
      </c>
      <c r="L2858" s="16">
        <v>5</v>
      </c>
      <c r="M2858" s="16">
        <v>10000</v>
      </c>
      <c r="N2858" s="16">
        <v>10000</v>
      </c>
      <c r="O2858" s="16">
        <v>30</v>
      </c>
      <c r="P2858" s="16" t="b">
        <v>1</v>
      </c>
      <c r="Q2858" s="16">
        <v>0</v>
      </c>
      <c r="R2858" s="16" t="b">
        <v>0</v>
      </c>
      <c r="S2858" s="16">
        <v>101.000000000008</v>
      </c>
      <c r="T2858" s="16" t="s">
        <v>59</v>
      </c>
      <c r="U2858" s="18">
        <v>2953</v>
      </c>
      <c r="V2858" s="16">
        <v>8197</v>
      </c>
      <c r="W2858" s="18">
        <v>1.07</v>
      </c>
    </row>
    <row r="2859" spans="1:23" x14ac:dyDescent="0.3">
      <c r="A2859" s="19">
        <v>2857</v>
      </c>
      <c r="C2859" s="17" t="s">
        <v>164</v>
      </c>
      <c r="E2859" s="16">
        <f t="shared" si="428"/>
        <v>51638801514.07428</v>
      </c>
      <c r="F2859" s="16">
        <v>5</v>
      </c>
      <c r="G2859" s="22">
        <f t="shared" si="432"/>
        <v>3.2953488191710755E+31</v>
      </c>
      <c r="H2859" s="18">
        <f t="shared" si="429"/>
        <v>50022608.03763812</v>
      </c>
      <c r="I2859" s="18">
        <f t="shared" si="430"/>
        <v>2.0887001858308587E+21</v>
      </c>
      <c r="J2859" s="16">
        <v>1</v>
      </c>
      <c r="K2859" s="16">
        <v>11</v>
      </c>
      <c r="L2859" s="16">
        <v>5</v>
      </c>
      <c r="M2859" s="16">
        <v>10000</v>
      </c>
      <c r="N2859" s="16">
        <v>10000</v>
      </c>
      <c r="O2859" s="16">
        <v>30</v>
      </c>
      <c r="P2859" s="16" t="b">
        <v>1</v>
      </c>
      <c r="Q2859" s="16">
        <v>0</v>
      </c>
      <c r="R2859" s="16" t="b">
        <v>0</v>
      </c>
      <c r="S2859" s="16">
        <v>101.000000000008</v>
      </c>
      <c r="T2859" s="16" t="s">
        <v>59</v>
      </c>
      <c r="U2859" s="18">
        <v>2954</v>
      </c>
      <c r="V2859" s="16">
        <v>8204</v>
      </c>
      <c r="W2859" s="18">
        <v>1.07</v>
      </c>
    </row>
    <row r="2860" spans="1:23" x14ac:dyDescent="0.3">
      <c r="A2860" s="19">
        <v>2858</v>
      </c>
      <c r="C2860" s="17" t="s">
        <v>164</v>
      </c>
      <c r="E2860" s="16">
        <f t="shared" ref="E2860:E2923" si="433">A2860^3.0999</f>
        <v>51694851201.197037</v>
      </c>
      <c r="F2860" s="16">
        <v>5</v>
      </c>
      <c r="G2860" s="22">
        <f t="shared" si="432"/>
        <v>3.3058830596339291E+31</v>
      </c>
      <c r="H2860" s="18">
        <f t="shared" si="429"/>
        <v>50059970.202407025</v>
      </c>
      <c r="I2860" s="18">
        <f t="shared" si="430"/>
        <v>2.0931505806627575E+21</v>
      </c>
      <c r="J2860" s="16">
        <v>1</v>
      </c>
      <c r="K2860" s="16">
        <v>11</v>
      </c>
      <c r="L2860" s="16">
        <v>5</v>
      </c>
      <c r="M2860" s="16">
        <v>10000</v>
      </c>
      <c r="N2860" s="16">
        <v>10000</v>
      </c>
      <c r="O2860" s="16">
        <v>30</v>
      </c>
      <c r="P2860" s="16" t="b">
        <v>1</v>
      </c>
      <c r="Q2860" s="16">
        <v>0</v>
      </c>
      <c r="R2860" s="16" t="b">
        <v>0</v>
      </c>
      <c r="S2860" s="16">
        <v>101.000000000008</v>
      </c>
      <c r="T2860" s="16" t="s">
        <v>59</v>
      </c>
      <c r="U2860" s="18">
        <v>2955</v>
      </c>
      <c r="V2860" s="16">
        <v>8211</v>
      </c>
      <c r="W2860" s="18">
        <v>1.07</v>
      </c>
    </row>
    <row r="2861" spans="1:23" x14ac:dyDescent="0.3">
      <c r="A2861" s="19">
        <v>2859</v>
      </c>
      <c r="C2861" s="17" t="s">
        <v>164</v>
      </c>
      <c r="E2861" s="16">
        <f t="shared" si="433"/>
        <v>51750942085.656242</v>
      </c>
      <c r="F2861" s="16">
        <v>5</v>
      </c>
      <c r="G2861" s="22">
        <f t="shared" si="432"/>
        <v>3.3164472719845988E+31</v>
      </c>
      <c r="H2861" s="18">
        <f t="shared" si="429"/>
        <v>50097347.233285449</v>
      </c>
      <c r="I2861" s="18">
        <f t="shared" si="430"/>
        <v>2.0976088960774704E+21</v>
      </c>
      <c r="J2861" s="16">
        <v>1</v>
      </c>
      <c r="K2861" s="16">
        <v>11</v>
      </c>
      <c r="L2861" s="16">
        <v>5</v>
      </c>
      <c r="M2861" s="16">
        <v>10000</v>
      </c>
      <c r="N2861" s="16">
        <v>10000</v>
      </c>
      <c r="O2861" s="16">
        <v>30</v>
      </c>
      <c r="P2861" s="16" t="b">
        <v>1</v>
      </c>
      <c r="Q2861" s="16">
        <v>0</v>
      </c>
      <c r="R2861" s="16" t="b">
        <v>0</v>
      </c>
      <c r="S2861" s="16">
        <v>101.000000000008</v>
      </c>
      <c r="T2861" s="16" t="s">
        <v>59</v>
      </c>
      <c r="U2861" s="18">
        <v>2956</v>
      </c>
      <c r="V2861" s="16">
        <v>8218</v>
      </c>
      <c r="W2861" s="18">
        <v>1.07</v>
      </c>
    </row>
    <row r="2862" spans="1:23" x14ac:dyDescent="0.3">
      <c r="A2862" s="19">
        <v>2860</v>
      </c>
      <c r="C2862" s="17" t="s">
        <v>164</v>
      </c>
      <c r="E2862" s="16">
        <f t="shared" si="433"/>
        <v>51807074183.307098</v>
      </c>
      <c r="F2862" s="16">
        <v>5</v>
      </c>
      <c r="G2862" s="22">
        <f t="shared" si="432"/>
        <v>3.3270415309706199E+31</v>
      </c>
      <c r="H2862" s="18">
        <f t="shared" si="429"/>
        <v>50134739.131001592</v>
      </c>
      <c r="I2862" s="18">
        <f t="shared" si="430"/>
        <v>2.1020751433938318E+21</v>
      </c>
      <c r="J2862" s="16">
        <v>1</v>
      </c>
      <c r="K2862" s="16">
        <v>11</v>
      </c>
      <c r="L2862" s="16">
        <v>5</v>
      </c>
      <c r="M2862" s="16">
        <v>10000</v>
      </c>
      <c r="N2862" s="16">
        <v>10000</v>
      </c>
      <c r="O2862" s="16">
        <v>30</v>
      </c>
      <c r="P2862" s="16" t="b">
        <v>1</v>
      </c>
      <c r="Q2862" s="16">
        <v>0</v>
      </c>
      <c r="R2862" s="16" t="b">
        <v>0</v>
      </c>
      <c r="S2862" s="16">
        <v>101.000000000008</v>
      </c>
      <c r="T2862" s="16" t="s">
        <v>59</v>
      </c>
      <c r="U2862" s="18">
        <v>2957</v>
      </c>
      <c r="V2862" s="16">
        <v>8225</v>
      </c>
      <c r="W2862" s="18">
        <v>1.07</v>
      </c>
    </row>
    <row r="2863" spans="1:23" x14ac:dyDescent="0.3">
      <c r="A2863" s="19">
        <v>2861</v>
      </c>
      <c r="C2863" s="17" t="s">
        <v>164</v>
      </c>
      <c r="E2863" s="16">
        <f t="shared" si="433"/>
        <v>51863247510.005074</v>
      </c>
      <c r="F2863" s="16">
        <v>5</v>
      </c>
      <c r="G2863" s="22">
        <f t="shared" si="432"/>
        <v>3.3376659114997338E+31</v>
      </c>
      <c r="H2863" s="18">
        <f t="shared" si="429"/>
        <v>50172145.896283433</v>
      </c>
      <c r="I2863" s="18">
        <f t="shared" si="430"/>
        <v>2.106549333942899E+21</v>
      </c>
      <c r="J2863" s="16">
        <v>1</v>
      </c>
      <c r="K2863" s="16">
        <v>11</v>
      </c>
      <c r="L2863" s="16">
        <v>5</v>
      </c>
      <c r="M2863" s="16">
        <v>10000</v>
      </c>
      <c r="N2863" s="16">
        <v>10000</v>
      </c>
      <c r="O2863" s="16">
        <v>30</v>
      </c>
      <c r="P2863" s="16" t="b">
        <v>1</v>
      </c>
      <c r="Q2863" s="16">
        <v>0</v>
      </c>
      <c r="R2863" s="16" t="b">
        <v>0</v>
      </c>
      <c r="S2863" s="16">
        <v>101.000000000008</v>
      </c>
      <c r="T2863" s="16" t="s">
        <v>59</v>
      </c>
      <c r="U2863" s="18">
        <v>2958</v>
      </c>
      <c r="V2863" s="16">
        <v>8232</v>
      </c>
      <c r="W2863" s="18">
        <v>1.07</v>
      </c>
    </row>
    <row r="2864" spans="1:23" x14ac:dyDescent="0.3">
      <c r="A2864" s="19">
        <v>2862</v>
      </c>
      <c r="C2864" s="17" t="s">
        <v>164</v>
      </c>
      <c r="E2864" s="16">
        <f t="shared" si="433"/>
        <v>51919462081.6064</v>
      </c>
      <c r="F2864" s="16">
        <v>5</v>
      </c>
      <c r="G2864" s="22">
        <f t="shared" si="432"/>
        <v>3.348320488640078E+31</v>
      </c>
      <c r="H2864" s="18">
        <f t="shared" si="429"/>
        <v>50209567.529858582</v>
      </c>
      <c r="I2864" s="18">
        <f t="shared" si="430"/>
        <v>2.111031479067941E+21</v>
      </c>
      <c r="J2864" s="16">
        <v>1</v>
      </c>
      <c r="K2864" s="16">
        <v>11</v>
      </c>
      <c r="L2864" s="16">
        <v>5</v>
      </c>
      <c r="M2864" s="16">
        <v>10000</v>
      </c>
      <c r="N2864" s="16">
        <v>10000</v>
      </c>
      <c r="O2864" s="16">
        <v>30</v>
      </c>
      <c r="P2864" s="16" t="b">
        <v>1</v>
      </c>
      <c r="Q2864" s="16">
        <v>0</v>
      </c>
      <c r="R2864" s="16" t="b">
        <v>0</v>
      </c>
      <c r="S2864" s="16">
        <v>101.000000000008</v>
      </c>
      <c r="T2864" s="16" t="s">
        <v>59</v>
      </c>
      <c r="U2864" s="18">
        <v>2959</v>
      </c>
      <c r="V2864" s="16">
        <v>8239</v>
      </c>
      <c r="W2864" s="18">
        <v>1.07</v>
      </c>
    </row>
    <row r="2865" spans="1:23" x14ac:dyDescent="0.3">
      <c r="A2865" s="19">
        <v>2863</v>
      </c>
      <c r="C2865" s="17" t="s">
        <v>164</v>
      </c>
      <c r="E2865" s="16">
        <f t="shared" si="433"/>
        <v>51975717913.967712</v>
      </c>
      <c r="F2865" s="16">
        <v>5</v>
      </c>
      <c r="G2865" s="22">
        <f t="shared" si="432"/>
        <v>3.3590053376206098E+31</v>
      </c>
      <c r="H2865" s="18">
        <f t="shared" si="429"/>
        <v>50247004.032454573</v>
      </c>
      <c r="I2865" s="18">
        <f t="shared" si="430"/>
        <v>2.1155215901244491E+21</v>
      </c>
      <c r="J2865" s="16">
        <v>1</v>
      </c>
      <c r="K2865" s="16">
        <v>11</v>
      </c>
      <c r="L2865" s="16">
        <v>5</v>
      </c>
      <c r="M2865" s="16">
        <v>10000</v>
      </c>
      <c r="N2865" s="16">
        <v>10000</v>
      </c>
      <c r="O2865" s="16">
        <v>30</v>
      </c>
      <c r="P2865" s="16" t="b">
        <v>1</v>
      </c>
      <c r="Q2865" s="16">
        <v>0</v>
      </c>
      <c r="R2865" s="16" t="b">
        <v>0</v>
      </c>
      <c r="S2865" s="16">
        <v>101.000000000008</v>
      </c>
      <c r="T2865" s="16" t="s">
        <v>59</v>
      </c>
      <c r="U2865" s="18">
        <v>2960</v>
      </c>
      <c r="V2865" s="16">
        <v>8246</v>
      </c>
      <c r="W2865" s="18">
        <v>1.07</v>
      </c>
    </row>
    <row r="2866" spans="1:23" x14ac:dyDescent="0.3">
      <c r="A2866" s="19">
        <v>2864</v>
      </c>
      <c r="C2866" s="17" t="s">
        <v>164</v>
      </c>
      <c r="E2866" s="16">
        <f t="shared" si="433"/>
        <v>52032015022.946404</v>
      </c>
      <c r="F2866" s="16">
        <v>5</v>
      </c>
      <c r="G2866" s="22">
        <f t="shared" si="432"/>
        <v>3.3697205338312495E+31</v>
      </c>
      <c r="H2866" s="18">
        <f t="shared" si="429"/>
        <v>50284455.404798545</v>
      </c>
      <c r="I2866" s="18">
        <f t="shared" si="430"/>
        <v>2.1200196784801715E+21</v>
      </c>
      <c r="J2866" s="16">
        <v>1</v>
      </c>
      <c r="K2866" s="16">
        <v>11</v>
      </c>
      <c r="L2866" s="16">
        <v>5</v>
      </c>
      <c r="M2866" s="16">
        <v>10000</v>
      </c>
      <c r="N2866" s="16">
        <v>10000</v>
      </c>
      <c r="O2866" s="16">
        <v>30</v>
      </c>
      <c r="P2866" s="16" t="b">
        <v>1</v>
      </c>
      <c r="Q2866" s="16">
        <v>0</v>
      </c>
      <c r="R2866" s="16" t="b">
        <v>0</v>
      </c>
      <c r="S2866" s="16">
        <v>101.000000000008</v>
      </c>
      <c r="T2866" s="16" t="s">
        <v>59</v>
      </c>
      <c r="U2866" s="18">
        <v>2961</v>
      </c>
      <c r="V2866" s="16">
        <v>8253</v>
      </c>
      <c r="W2866" s="18">
        <v>1.07</v>
      </c>
    </row>
    <row r="2867" spans="1:23" x14ac:dyDescent="0.3">
      <c r="A2867" s="19">
        <v>2865</v>
      </c>
      <c r="C2867" s="17" t="s">
        <v>164</v>
      </c>
      <c r="E2867" s="16">
        <f t="shared" si="433"/>
        <v>52088353424.4002</v>
      </c>
      <c r="F2867" s="16">
        <v>5</v>
      </c>
      <c r="G2867" s="22">
        <f t="shared" si="432"/>
        <v>3.3804661528232592E+31</v>
      </c>
      <c r="H2867" s="18">
        <f t="shared" ref="H2867:H2930" si="434">(A2867^2.14+50+50*A2867)*2</f>
        <v>50321921.647617355</v>
      </c>
      <c r="I2867" s="18">
        <f t="shared" ref="I2867:I2930" si="435">(A2867^6.082+A2867^4+1000*A2867+100)*2</f>
        <v>2.1245257555150475E+21</v>
      </c>
      <c r="J2867" s="16">
        <v>1</v>
      </c>
      <c r="K2867" s="16">
        <v>11</v>
      </c>
      <c r="L2867" s="16">
        <v>5</v>
      </c>
      <c r="M2867" s="16">
        <v>10000</v>
      </c>
      <c r="N2867" s="16">
        <v>10000</v>
      </c>
      <c r="O2867" s="16">
        <v>30</v>
      </c>
      <c r="P2867" s="16" t="b">
        <v>1</v>
      </c>
      <c r="Q2867" s="16">
        <v>0</v>
      </c>
      <c r="R2867" s="16" t="b">
        <v>0</v>
      </c>
      <c r="S2867" s="16">
        <v>101.000000000008</v>
      </c>
      <c r="T2867" s="16" t="s">
        <v>59</v>
      </c>
      <c r="U2867" s="18">
        <v>2962</v>
      </c>
      <c r="V2867" s="16">
        <v>8260</v>
      </c>
      <c r="W2867" s="18">
        <v>1.07</v>
      </c>
    </row>
    <row r="2868" spans="1:23" x14ac:dyDescent="0.3">
      <c r="A2868" s="19">
        <v>2866</v>
      </c>
      <c r="C2868" s="17" t="s">
        <v>164</v>
      </c>
      <c r="E2868" s="16">
        <f t="shared" si="433"/>
        <v>52144733134.187538</v>
      </c>
      <c r="F2868" s="16">
        <v>5</v>
      </c>
      <c r="G2868" s="22">
        <f t="shared" si="432"/>
        <v>3.3912422703096245E+31</v>
      </c>
      <c r="H2868" s="18">
        <f t="shared" si="434"/>
        <v>50359402.761638328</v>
      </c>
      <c r="I2868" s="18">
        <f t="shared" si="435"/>
        <v>2.1290398326213349E+21</v>
      </c>
      <c r="J2868" s="16">
        <v>1</v>
      </c>
      <c r="K2868" s="16">
        <v>11</v>
      </c>
      <c r="L2868" s="16">
        <v>5</v>
      </c>
      <c r="M2868" s="16">
        <v>10000</v>
      </c>
      <c r="N2868" s="16">
        <v>10000</v>
      </c>
      <c r="O2868" s="16">
        <v>30</v>
      </c>
      <c r="P2868" s="16" t="b">
        <v>1</v>
      </c>
      <c r="Q2868" s="16">
        <v>0</v>
      </c>
      <c r="R2868" s="16" t="b">
        <v>0</v>
      </c>
      <c r="S2868" s="16">
        <v>101.000000000008</v>
      </c>
      <c r="T2868" s="16" t="s">
        <v>59</v>
      </c>
      <c r="U2868" s="18">
        <v>2963</v>
      </c>
      <c r="V2868" s="16">
        <v>8267</v>
      </c>
      <c r="W2868" s="18">
        <v>1.07</v>
      </c>
    </row>
    <row r="2869" spans="1:23" x14ac:dyDescent="0.3">
      <c r="A2869" s="19">
        <v>2867</v>
      </c>
      <c r="C2869" s="17" t="s">
        <v>164</v>
      </c>
      <c r="E2869" s="16">
        <f t="shared" si="433"/>
        <v>52201154168.167175</v>
      </c>
      <c r="F2869" s="16">
        <v>5</v>
      </c>
      <c r="G2869" s="22">
        <f t="shared" si="432"/>
        <v>3.4020489621650986E+31</v>
      </c>
      <c r="H2869" s="18">
        <f t="shared" si="434"/>
        <v>50396898.747587427</v>
      </c>
      <c r="I2869" s="18">
        <f t="shared" si="435"/>
        <v>2.1335619212034952E+21</v>
      </c>
      <c r="J2869" s="16">
        <v>1</v>
      </c>
      <c r="K2869" s="16">
        <v>11</v>
      </c>
      <c r="L2869" s="16">
        <v>5</v>
      </c>
      <c r="M2869" s="16">
        <v>10000</v>
      </c>
      <c r="N2869" s="16">
        <v>10000</v>
      </c>
      <c r="O2869" s="16">
        <v>30</v>
      </c>
      <c r="P2869" s="16" t="b">
        <v>1</v>
      </c>
      <c r="Q2869" s="16">
        <v>0</v>
      </c>
      <c r="R2869" s="16" t="b">
        <v>0</v>
      </c>
      <c r="S2869" s="16">
        <v>101.000000000008</v>
      </c>
      <c r="T2869" s="16" t="s">
        <v>59</v>
      </c>
      <c r="U2869" s="18">
        <v>2964</v>
      </c>
      <c r="V2869" s="16">
        <v>8274</v>
      </c>
      <c r="W2869" s="18">
        <v>1.07</v>
      </c>
    </row>
    <row r="2870" spans="1:23" x14ac:dyDescent="0.3">
      <c r="A2870" s="19">
        <v>2868</v>
      </c>
      <c r="C2870" s="17" t="s">
        <v>164</v>
      </c>
      <c r="E2870" s="16">
        <f t="shared" si="433"/>
        <v>52257616542.1987</v>
      </c>
      <c r="F2870" s="16">
        <v>5</v>
      </c>
      <c r="G2870" s="22">
        <f t="shared" si="432"/>
        <v>3.4128863044266328E+31</v>
      </c>
      <c r="H2870" s="18">
        <f t="shared" si="434"/>
        <v>50434409.606191389</v>
      </c>
      <c r="I2870" s="18">
        <f t="shared" si="435"/>
        <v>2.1380920326782934E+21</v>
      </c>
      <c r="J2870" s="16">
        <v>1</v>
      </c>
      <c r="K2870" s="16">
        <v>11</v>
      </c>
      <c r="L2870" s="16">
        <v>5</v>
      </c>
      <c r="M2870" s="16">
        <v>10000</v>
      </c>
      <c r="N2870" s="16">
        <v>10000</v>
      </c>
      <c r="O2870" s="16">
        <v>30</v>
      </c>
      <c r="P2870" s="16" t="b">
        <v>1</v>
      </c>
      <c r="Q2870" s="16">
        <v>0</v>
      </c>
      <c r="R2870" s="16" t="b">
        <v>0</v>
      </c>
      <c r="S2870" s="16">
        <v>101.000000000008</v>
      </c>
      <c r="T2870" s="16" t="s">
        <v>59</v>
      </c>
      <c r="U2870" s="18">
        <v>2965</v>
      </c>
      <c r="V2870" s="16">
        <v>8281</v>
      </c>
      <c r="W2870" s="18">
        <v>1.07</v>
      </c>
    </row>
    <row r="2871" spans="1:23" x14ac:dyDescent="0.3">
      <c r="A2871" s="19">
        <v>2869</v>
      </c>
      <c r="C2871" s="17" t="s">
        <v>164</v>
      </c>
      <c r="E2871" s="16">
        <f t="shared" si="433"/>
        <v>52314120272.142365</v>
      </c>
      <c r="F2871" s="16">
        <v>5</v>
      </c>
      <c r="G2871" s="22">
        <f t="shared" si="432"/>
        <v>3.4237543732938077E+31</v>
      </c>
      <c r="H2871" s="18">
        <f t="shared" si="434"/>
        <v>50471935.338176101</v>
      </c>
      <c r="I2871" s="18">
        <f t="shared" si="435"/>
        <v>2.1426301784747889E+21</v>
      </c>
      <c r="J2871" s="16">
        <v>1</v>
      </c>
      <c r="K2871" s="16">
        <v>11</v>
      </c>
      <c r="L2871" s="16">
        <v>5</v>
      </c>
      <c r="M2871" s="16">
        <v>10000</v>
      </c>
      <c r="N2871" s="16">
        <v>10000</v>
      </c>
      <c r="O2871" s="16">
        <v>30</v>
      </c>
      <c r="P2871" s="16" t="b">
        <v>1</v>
      </c>
      <c r="Q2871" s="16">
        <v>0</v>
      </c>
      <c r="R2871" s="16" t="b">
        <v>0</v>
      </c>
      <c r="S2871" s="16">
        <v>101.000000000008</v>
      </c>
      <c r="T2871" s="16" t="s">
        <v>59</v>
      </c>
      <c r="U2871" s="18">
        <v>2966</v>
      </c>
      <c r="V2871" s="16">
        <v>8288</v>
      </c>
      <c r="W2871" s="18">
        <v>1.07</v>
      </c>
    </row>
    <row r="2872" spans="1:23" x14ac:dyDescent="0.3">
      <c r="A2872" s="19">
        <v>2870</v>
      </c>
      <c r="C2872" s="17" t="s">
        <v>164</v>
      </c>
      <c r="E2872" s="16">
        <f t="shared" si="433"/>
        <v>52370665373.858284</v>
      </c>
      <c r="F2872" s="16">
        <v>5</v>
      </c>
      <c r="G2872" s="22">
        <f t="shared" si="432"/>
        <v>3.4346532451288301E+31</v>
      </c>
      <c r="H2872" s="18">
        <f t="shared" si="434"/>
        <v>50509475.944267862</v>
      </c>
      <c r="I2872" s="18">
        <f t="shared" si="435"/>
        <v>2.1471763700342831E+21</v>
      </c>
      <c r="J2872" s="16">
        <v>1</v>
      </c>
      <c r="K2872" s="16">
        <v>11</v>
      </c>
      <c r="L2872" s="16">
        <v>5</v>
      </c>
      <c r="M2872" s="16">
        <v>10000</v>
      </c>
      <c r="N2872" s="16">
        <v>10000</v>
      </c>
      <c r="O2872" s="16">
        <v>30</v>
      </c>
      <c r="P2872" s="16" t="b">
        <v>1</v>
      </c>
      <c r="Q2872" s="16">
        <v>0</v>
      </c>
      <c r="R2872" s="16" t="b">
        <v>0</v>
      </c>
      <c r="S2872" s="16">
        <v>101.000000000008</v>
      </c>
      <c r="T2872" s="16" t="s">
        <v>59</v>
      </c>
      <c r="U2872" s="18">
        <v>2967</v>
      </c>
      <c r="V2872" s="16">
        <v>8295</v>
      </c>
      <c r="W2872" s="18">
        <v>1.07</v>
      </c>
    </row>
    <row r="2873" spans="1:23" x14ac:dyDescent="0.3">
      <c r="A2873" s="19">
        <v>2871</v>
      </c>
      <c r="C2873" s="17" t="s">
        <v>164</v>
      </c>
      <c r="E2873" s="16">
        <f t="shared" si="433"/>
        <v>52427251863.208298</v>
      </c>
      <c r="F2873" s="16">
        <v>5</v>
      </c>
      <c r="G2873" s="22">
        <f t="shared" si="432"/>
        <v>3.4455829964570607E+31</v>
      </c>
      <c r="H2873" s="18">
        <f t="shared" si="434"/>
        <v>50547031.42519208</v>
      </c>
      <c r="I2873" s="18">
        <f t="shared" si="435"/>
        <v>2.1517306188104165E+21</v>
      </c>
      <c r="J2873" s="16">
        <v>1</v>
      </c>
      <c r="K2873" s="16">
        <v>11</v>
      </c>
      <c r="L2873" s="16">
        <v>5</v>
      </c>
      <c r="M2873" s="16">
        <v>10000</v>
      </c>
      <c r="N2873" s="16">
        <v>10000</v>
      </c>
      <c r="O2873" s="16">
        <v>30</v>
      </c>
      <c r="P2873" s="16" t="b">
        <v>1</v>
      </c>
      <c r="Q2873" s="16">
        <v>0</v>
      </c>
      <c r="R2873" s="16" t="b">
        <v>0</v>
      </c>
      <c r="S2873" s="16">
        <v>101.000000000008</v>
      </c>
      <c r="T2873" s="16" t="s">
        <v>59</v>
      </c>
      <c r="U2873" s="18">
        <v>2968</v>
      </c>
      <c r="V2873" s="16">
        <v>8302</v>
      </c>
      <c r="W2873" s="18">
        <v>1.07</v>
      </c>
    </row>
    <row r="2874" spans="1:23" x14ac:dyDescent="0.3">
      <c r="A2874" s="19">
        <v>2872</v>
      </c>
      <c r="C2874" s="17" t="s">
        <v>164</v>
      </c>
      <c r="E2874" s="16">
        <f t="shared" si="433"/>
        <v>52483879756.053162</v>
      </c>
      <c r="F2874" s="16">
        <v>5</v>
      </c>
      <c r="G2874" s="22">
        <f t="shared" si="432"/>
        <v>3.4565437039671077E+31</v>
      </c>
      <c r="H2874" s="18">
        <f t="shared" si="434"/>
        <v>50584601.781674363</v>
      </c>
      <c r="I2874" s="18">
        <f t="shared" si="435"/>
        <v>2.1562929362691015E+21</v>
      </c>
      <c r="J2874" s="16">
        <v>1</v>
      </c>
      <c r="K2874" s="16">
        <v>11</v>
      </c>
      <c r="L2874" s="16">
        <v>5</v>
      </c>
      <c r="M2874" s="16">
        <v>10000</v>
      </c>
      <c r="N2874" s="16">
        <v>10000</v>
      </c>
      <c r="O2874" s="16">
        <v>30</v>
      </c>
      <c r="P2874" s="16" t="b">
        <v>1</v>
      </c>
      <c r="Q2874" s="16">
        <v>0</v>
      </c>
      <c r="R2874" s="16" t="b">
        <v>0</v>
      </c>
      <c r="S2874" s="16">
        <v>101.000000000008</v>
      </c>
      <c r="T2874" s="16" t="s">
        <v>59</v>
      </c>
      <c r="U2874" s="18">
        <v>2969</v>
      </c>
      <c r="V2874" s="16">
        <v>8309</v>
      </c>
      <c r="W2874" s="18">
        <v>1.07</v>
      </c>
    </row>
    <row r="2875" spans="1:23" x14ac:dyDescent="0.3">
      <c r="A2875" s="19">
        <v>2873</v>
      </c>
      <c r="C2875" s="17" t="s">
        <v>164</v>
      </c>
      <c r="E2875" s="16">
        <f t="shared" si="433"/>
        <v>52540549068.256042</v>
      </c>
      <c r="F2875" s="16">
        <v>5</v>
      </c>
      <c r="G2875" s="22">
        <f t="shared" si="432"/>
        <v>3.4675354445114084E+31</v>
      </c>
      <c r="H2875" s="18">
        <f t="shared" si="434"/>
        <v>50622187.014439955</v>
      </c>
      <c r="I2875" s="18">
        <f t="shared" si="435"/>
        <v>2.1608633338886056E+21</v>
      </c>
      <c r="J2875" s="16">
        <v>1</v>
      </c>
      <c r="K2875" s="16">
        <v>11</v>
      </c>
      <c r="L2875" s="16">
        <v>5</v>
      </c>
      <c r="M2875" s="16">
        <v>10000</v>
      </c>
      <c r="N2875" s="16">
        <v>10000</v>
      </c>
      <c r="O2875" s="16">
        <v>30</v>
      </c>
      <c r="P2875" s="16" t="b">
        <v>1</v>
      </c>
      <c r="Q2875" s="16">
        <v>0</v>
      </c>
      <c r="R2875" s="16" t="b">
        <v>0</v>
      </c>
      <c r="S2875" s="16">
        <v>101.000000000008</v>
      </c>
      <c r="T2875" s="16" t="s">
        <v>59</v>
      </c>
      <c r="U2875" s="18">
        <v>2970</v>
      </c>
      <c r="V2875" s="16">
        <v>8316</v>
      </c>
      <c r="W2875" s="18">
        <v>1.07</v>
      </c>
    </row>
    <row r="2876" spans="1:23" x14ac:dyDescent="0.3">
      <c r="A2876" s="19">
        <v>2874</v>
      </c>
      <c r="C2876" s="17" t="s">
        <v>164</v>
      </c>
      <c r="E2876" s="16">
        <f t="shared" si="433"/>
        <v>52597259815.678978</v>
      </c>
      <c r="F2876" s="16">
        <v>5</v>
      </c>
      <c r="G2876" s="22">
        <f t="shared" si="432"/>
        <v>3.4785582951061246E+31</v>
      </c>
      <c r="H2876" s="18">
        <f t="shared" si="434"/>
        <v>50659787.124213897</v>
      </c>
      <c r="I2876" s="18">
        <f t="shared" si="435"/>
        <v>2.1654418231594962E+21</v>
      </c>
      <c r="J2876" s="16">
        <v>1</v>
      </c>
      <c r="K2876" s="16">
        <v>11</v>
      </c>
      <c r="L2876" s="16">
        <v>5</v>
      </c>
      <c r="M2876" s="16">
        <v>10000</v>
      </c>
      <c r="N2876" s="16">
        <v>10000</v>
      </c>
      <c r="O2876" s="16">
        <v>30</v>
      </c>
      <c r="P2876" s="16" t="b">
        <v>1</v>
      </c>
      <c r="Q2876" s="16">
        <v>0</v>
      </c>
      <c r="R2876" s="16" t="b">
        <v>0</v>
      </c>
      <c r="S2876" s="16">
        <v>101.000000000008</v>
      </c>
      <c r="T2876" s="16" t="s">
        <v>59</v>
      </c>
      <c r="U2876" s="18">
        <v>2971</v>
      </c>
      <c r="V2876" s="16">
        <v>8323</v>
      </c>
      <c r="W2876" s="18">
        <v>1.07</v>
      </c>
    </row>
    <row r="2877" spans="1:23" x14ac:dyDescent="0.3">
      <c r="A2877" s="19">
        <v>2875</v>
      </c>
      <c r="C2877" s="17" t="s">
        <v>164</v>
      </c>
      <c r="E2877" s="16">
        <f t="shared" si="433"/>
        <v>52654012014.186028</v>
      </c>
      <c r="F2877" s="16">
        <v>5</v>
      </c>
      <c r="G2877" s="22">
        <f t="shared" si="432"/>
        <v>3.4896123329318727E+31</v>
      </c>
      <c r="H2877" s="18">
        <f t="shared" si="434"/>
        <v>50697402.111721039</v>
      </c>
      <c r="I2877" s="18">
        <f t="shared" si="435"/>
        <v>2.1700284155846499E+21</v>
      </c>
      <c r="J2877" s="16">
        <v>1</v>
      </c>
      <c r="K2877" s="16">
        <v>11</v>
      </c>
      <c r="L2877" s="16">
        <v>5</v>
      </c>
      <c r="M2877" s="16">
        <v>10000</v>
      </c>
      <c r="N2877" s="16">
        <v>10000</v>
      </c>
      <c r="O2877" s="16">
        <v>30</v>
      </c>
      <c r="P2877" s="16" t="b">
        <v>1</v>
      </c>
      <c r="Q2877" s="16">
        <v>0</v>
      </c>
      <c r="R2877" s="16" t="b">
        <v>0</v>
      </c>
      <c r="S2877" s="16">
        <v>101.000000000008</v>
      </c>
      <c r="T2877" s="16" t="s">
        <v>59</v>
      </c>
      <c r="U2877" s="18">
        <v>2972</v>
      </c>
      <c r="V2877" s="16">
        <v>8330</v>
      </c>
      <c r="W2877" s="18">
        <v>1.07</v>
      </c>
    </row>
    <row r="2878" spans="1:23" x14ac:dyDescent="0.3">
      <c r="A2878" s="19">
        <v>2876</v>
      </c>
      <c r="C2878" s="17" t="s">
        <v>164</v>
      </c>
      <c r="E2878" s="16">
        <f t="shared" si="433"/>
        <v>52710805679.640236</v>
      </c>
      <c r="F2878" s="16">
        <v>5</v>
      </c>
      <c r="G2878" s="22">
        <f t="shared" si="432"/>
        <v>3.500697635333571E+31</v>
      </c>
      <c r="H2878" s="18">
        <f t="shared" si="434"/>
        <v>50735031.977685995</v>
      </c>
      <c r="I2878" s="18">
        <f t="shared" si="435"/>
        <v>2.1746231226793355E+21</v>
      </c>
      <c r="J2878" s="16">
        <v>1</v>
      </c>
      <c r="K2878" s="16">
        <v>11</v>
      </c>
      <c r="L2878" s="16">
        <v>5</v>
      </c>
      <c r="M2878" s="16">
        <v>10000</v>
      </c>
      <c r="N2878" s="16">
        <v>10000</v>
      </c>
      <c r="O2878" s="16">
        <v>30</v>
      </c>
      <c r="P2878" s="16" t="b">
        <v>1</v>
      </c>
      <c r="Q2878" s="16">
        <v>0</v>
      </c>
      <c r="R2878" s="16" t="b">
        <v>0</v>
      </c>
      <c r="S2878" s="16">
        <v>101.000000000008</v>
      </c>
      <c r="T2878" s="16" t="s">
        <v>59</v>
      </c>
      <c r="U2878" s="18">
        <v>2973</v>
      </c>
      <c r="V2878" s="16">
        <v>8337</v>
      </c>
      <c r="W2878" s="18">
        <v>1.07</v>
      </c>
    </row>
    <row r="2879" spans="1:23" x14ac:dyDescent="0.3">
      <c r="A2879" s="19">
        <v>2877</v>
      </c>
      <c r="C2879" s="17" t="s">
        <v>164</v>
      </c>
      <c r="E2879" s="16">
        <f t="shared" si="433"/>
        <v>52767640827.906837</v>
      </c>
      <c r="F2879" s="16">
        <v>5</v>
      </c>
      <c r="G2879" s="22">
        <f t="shared" si="432"/>
        <v>3.511814279821173E+31</v>
      </c>
      <c r="H2879" s="18">
        <f t="shared" si="434"/>
        <v>50772676.72283332</v>
      </c>
      <c r="I2879" s="18">
        <f t="shared" si="435"/>
        <v>2.1792259559711441E+21</v>
      </c>
      <c r="J2879" s="16">
        <v>1</v>
      </c>
      <c r="K2879" s="16">
        <v>11</v>
      </c>
      <c r="L2879" s="16">
        <v>5</v>
      </c>
      <c r="M2879" s="16">
        <v>10000</v>
      </c>
      <c r="N2879" s="16">
        <v>10000</v>
      </c>
      <c r="O2879" s="16">
        <v>30</v>
      </c>
      <c r="P2879" s="16" t="b">
        <v>1</v>
      </c>
      <c r="Q2879" s="16">
        <v>0</v>
      </c>
      <c r="R2879" s="16" t="b">
        <v>0</v>
      </c>
      <c r="S2879" s="16">
        <v>101.000000000008</v>
      </c>
      <c r="T2879" s="16" t="s">
        <v>59</v>
      </c>
      <c r="U2879" s="18">
        <v>2974</v>
      </c>
      <c r="V2879" s="16">
        <v>8344</v>
      </c>
      <c r="W2879" s="18">
        <v>1.07</v>
      </c>
    </row>
    <row r="2880" spans="1:23" x14ac:dyDescent="0.3">
      <c r="A2880" s="19">
        <v>2878</v>
      </c>
      <c r="C2880" s="17" t="s">
        <v>164</v>
      </c>
      <c r="E2880" s="16">
        <f t="shared" si="433"/>
        <v>52824517474.850578</v>
      </c>
      <c r="F2880" s="16">
        <v>5</v>
      </c>
      <c r="G2880" s="22">
        <f t="shared" si="432"/>
        <v>3.5229623440696097E+31</v>
      </c>
      <c r="H2880" s="18">
        <f t="shared" si="434"/>
        <v>50810336.34788698</v>
      </c>
      <c r="I2880" s="18">
        <f t="shared" si="435"/>
        <v>2.1838369270000284E+21</v>
      </c>
      <c r="J2880" s="16">
        <v>1</v>
      </c>
      <c r="K2880" s="16">
        <v>11</v>
      </c>
      <c r="L2880" s="16">
        <v>5</v>
      </c>
      <c r="M2880" s="16">
        <v>10000</v>
      </c>
      <c r="N2880" s="16">
        <v>10000</v>
      </c>
      <c r="O2880" s="16">
        <v>30</v>
      </c>
      <c r="P2880" s="16" t="b">
        <v>1</v>
      </c>
      <c r="Q2880" s="16">
        <v>0</v>
      </c>
      <c r="R2880" s="16" t="b">
        <v>0</v>
      </c>
      <c r="S2880" s="16">
        <v>101.000000000008</v>
      </c>
      <c r="T2880" s="16" t="s">
        <v>59</v>
      </c>
      <c r="U2880" s="18">
        <v>2975</v>
      </c>
      <c r="V2880" s="16">
        <v>8351</v>
      </c>
      <c r="W2880" s="18">
        <v>1.07</v>
      </c>
    </row>
    <row r="2881" spans="1:23" x14ac:dyDescent="0.3">
      <c r="A2881" s="19">
        <v>2879</v>
      </c>
      <c r="C2881" s="17" t="s">
        <v>164</v>
      </c>
      <c r="E2881" s="16">
        <f t="shared" si="433"/>
        <v>52881435636.336838</v>
      </c>
      <c r="F2881" s="16">
        <v>5</v>
      </c>
      <c r="G2881" s="22">
        <f t="shared" si="432"/>
        <v>3.5341419059191805E+31</v>
      </c>
      <c r="H2881" s="18">
        <f t="shared" si="434"/>
        <v>50848010.853571028</v>
      </c>
      <c r="I2881" s="18">
        <f t="shared" si="435"/>
        <v>2.1884560473183093E+21</v>
      </c>
      <c r="J2881" s="16">
        <v>1</v>
      </c>
      <c r="K2881" s="16">
        <v>11</v>
      </c>
      <c r="L2881" s="16">
        <v>5</v>
      </c>
      <c r="M2881" s="16">
        <v>10000</v>
      </c>
      <c r="N2881" s="16">
        <v>10000</v>
      </c>
      <c r="O2881" s="16">
        <v>30</v>
      </c>
      <c r="P2881" s="16" t="b">
        <v>1</v>
      </c>
      <c r="Q2881" s="16">
        <v>0</v>
      </c>
      <c r="R2881" s="16" t="b">
        <v>0</v>
      </c>
      <c r="S2881" s="16">
        <v>101.000000000008</v>
      </c>
      <c r="T2881" s="16" t="s">
        <v>59</v>
      </c>
      <c r="U2881" s="18">
        <v>2976</v>
      </c>
      <c r="V2881" s="16">
        <v>8358</v>
      </c>
      <c r="W2881" s="18">
        <v>1.07</v>
      </c>
    </row>
    <row r="2882" spans="1:23" x14ac:dyDescent="0.3">
      <c r="A2882" s="19">
        <v>2880</v>
      </c>
      <c r="C2882" s="17" t="s">
        <v>164</v>
      </c>
      <c r="E2882" s="16">
        <f t="shared" si="433"/>
        <v>52938395328.231796</v>
      </c>
      <c r="F2882" s="16">
        <v>5</v>
      </c>
      <c r="G2882" s="22">
        <f t="shared" si="432"/>
        <v>3.5453530433760918E+31</v>
      </c>
      <c r="H2882" s="18">
        <f t="shared" si="434"/>
        <v>50885700.240609415</v>
      </c>
      <c r="I2882" s="18">
        <f t="shared" si="435"/>
        <v>2.1930833284906977E+21</v>
      </c>
      <c r="J2882" s="16">
        <v>1</v>
      </c>
      <c r="K2882" s="16">
        <v>11</v>
      </c>
      <c r="L2882" s="16">
        <v>5</v>
      </c>
      <c r="M2882" s="16">
        <v>10000</v>
      </c>
      <c r="N2882" s="16">
        <v>10000</v>
      </c>
      <c r="O2882" s="16">
        <v>30</v>
      </c>
      <c r="P2882" s="16" t="b">
        <v>1</v>
      </c>
      <c r="Q2882" s="16">
        <v>0</v>
      </c>
      <c r="R2882" s="16" t="b">
        <v>0</v>
      </c>
      <c r="S2882" s="16">
        <v>101.000000000008</v>
      </c>
      <c r="T2882" s="16" t="s">
        <v>59</v>
      </c>
      <c r="U2882" s="18">
        <v>2977</v>
      </c>
      <c r="V2882" s="16">
        <v>8365</v>
      </c>
      <c r="W2882" s="18">
        <v>1.07</v>
      </c>
    </row>
    <row r="2883" spans="1:23" x14ac:dyDescent="0.3">
      <c r="A2883" s="19">
        <v>2881</v>
      </c>
      <c r="C2883" s="17" t="s">
        <v>164</v>
      </c>
      <c r="E2883" s="16">
        <f t="shared" si="433"/>
        <v>52995396566.402206</v>
      </c>
      <c r="F2883" s="16">
        <v>5</v>
      </c>
      <c r="G2883" s="22">
        <f t="shared" si="432"/>
        <v>3.5565958346122998E+31</v>
      </c>
      <c r="H2883" s="18">
        <f t="shared" si="434"/>
        <v>50923404.50972528</v>
      </c>
      <c r="I2883" s="18">
        <f t="shared" si="435"/>
        <v>2.1977187820942739E+21</v>
      </c>
      <c r="J2883" s="16">
        <v>1</v>
      </c>
      <c r="K2883" s="16">
        <v>11</v>
      </c>
      <c r="L2883" s="16">
        <v>5</v>
      </c>
      <c r="M2883" s="16">
        <v>10000</v>
      </c>
      <c r="N2883" s="16">
        <v>10000</v>
      </c>
      <c r="O2883" s="16">
        <v>30</v>
      </c>
      <c r="P2883" s="16" t="b">
        <v>1</v>
      </c>
      <c r="Q2883" s="16">
        <v>0</v>
      </c>
      <c r="R2883" s="16" t="b">
        <v>0</v>
      </c>
      <c r="S2883" s="16">
        <v>101.000000000008</v>
      </c>
      <c r="T2883" s="16" t="s">
        <v>59</v>
      </c>
      <c r="U2883" s="18">
        <v>2978</v>
      </c>
      <c r="V2883" s="16">
        <v>8372</v>
      </c>
      <c r="W2883" s="18">
        <v>1.07</v>
      </c>
    </row>
    <row r="2884" spans="1:23" x14ac:dyDescent="0.3">
      <c r="A2884" s="19">
        <v>2882</v>
      </c>
      <c r="C2884" s="17" t="s">
        <v>164</v>
      </c>
      <c r="E2884" s="16">
        <f t="shared" si="433"/>
        <v>53052439366.715027</v>
      </c>
      <c r="F2884" s="16">
        <v>5</v>
      </c>
      <c r="G2884" s="22">
        <f t="shared" si="432"/>
        <v>3.5678703579662009E+31</v>
      </c>
      <c r="H2884" s="18">
        <f t="shared" si="434"/>
        <v>50961123.66164235</v>
      </c>
      <c r="I2884" s="18">
        <f t="shared" si="435"/>
        <v>2.2023624197185224E+21</v>
      </c>
      <c r="J2884" s="16">
        <v>1</v>
      </c>
      <c r="K2884" s="16">
        <v>11</v>
      </c>
      <c r="L2884" s="16">
        <v>5</v>
      </c>
      <c r="M2884" s="16">
        <v>10000</v>
      </c>
      <c r="N2884" s="16">
        <v>10000</v>
      </c>
      <c r="O2884" s="16">
        <v>30</v>
      </c>
      <c r="P2884" s="16" t="b">
        <v>1</v>
      </c>
      <c r="Q2884" s="16">
        <v>0</v>
      </c>
      <c r="R2884" s="16" t="b">
        <v>0</v>
      </c>
      <c r="S2884" s="16">
        <v>101.000000000008</v>
      </c>
      <c r="T2884" s="16" t="s">
        <v>59</v>
      </c>
      <c r="U2884" s="18">
        <v>2979</v>
      </c>
      <c r="V2884" s="16">
        <v>8379</v>
      </c>
      <c r="W2884" s="18">
        <v>1.07</v>
      </c>
    </row>
    <row r="2885" spans="1:23" x14ac:dyDescent="0.3">
      <c r="A2885" s="19">
        <v>2883</v>
      </c>
      <c r="C2885" s="17" t="s">
        <v>164</v>
      </c>
      <c r="E2885" s="16">
        <f t="shared" si="433"/>
        <v>53109523745.03833</v>
      </c>
      <c r="F2885" s="16">
        <v>5</v>
      </c>
      <c r="G2885" s="22">
        <f t="shared" si="432"/>
        <v>3.5791766919428265E+31</v>
      </c>
      <c r="H2885" s="18">
        <f t="shared" si="434"/>
        <v>50998857.697083697</v>
      </c>
      <c r="I2885" s="18">
        <f t="shared" si="435"/>
        <v>2.207014252965342E+21</v>
      </c>
      <c r="J2885" s="16">
        <v>1</v>
      </c>
      <c r="K2885" s="16">
        <v>11</v>
      </c>
      <c r="L2885" s="16">
        <v>5</v>
      </c>
      <c r="M2885" s="16">
        <v>10000</v>
      </c>
      <c r="N2885" s="16">
        <v>10000</v>
      </c>
      <c r="O2885" s="16">
        <v>30</v>
      </c>
      <c r="P2885" s="16" t="b">
        <v>1</v>
      </c>
      <c r="Q2885" s="16">
        <v>0</v>
      </c>
      <c r="R2885" s="16" t="b">
        <v>0</v>
      </c>
      <c r="S2885" s="16">
        <v>101.000000000008</v>
      </c>
      <c r="T2885" s="16" t="s">
        <v>59</v>
      </c>
      <c r="U2885" s="18">
        <v>2980</v>
      </c>
      <c r="V2885" s="16">
        <v>8386</v>
      </c>
      <c r="W2885" s="18">
        <v>1.07</v>
      </c>
    </row>
    <row r="2886" spans="1:23" x14ac:dyDescent="0.3">
      <c r="A2886" s="19">
        <v>2884</v>
      </c>
      <c r="C2886" s="17" t="s">
        <v>164</v>
      </c>
      <c r="E2886" s="16">
        <f t="shared" si="433"/>
        <v>53166649717.240341</v>
      </c>
      <c r="F2886" s="16">
        <v>5</v>
      </c>
      <c r="G2886" s="22">
        <f t="shared" si="432"/>
        <v>3.5905149152138788E+31</v>
      </c>
      <c r="H2886" s="18">
        <f t="shared" si="434"/>
        <v>51036606.616771869</v>
      </c>
      <c r="I2886" s="18">
        <f t="shared" si="435"/>
        <v>2.2116742934490354E+21</v>
      </c>
      <c r="J2886" s="16">
        <v>1</v>
      </c>
      <c r="K2886" s="16">
        <v>11</v>
      </c>
      <c r="L2886" s="16">
        <v>5</v>
      </c>
      <c r="M2886" s="16">
        <v>10000</v>
      </c>
      <c r="N2886" s="16">
        <v>10000</v>
      </c>
      <c r="O2886" s="16">
        <v>30</v>
      </c>
      <c r="P2886" s="16" t="b">
        <v>1</v>
      </c>
      <c r="Q2886" s="16">
        <v>0</v>
      </c>
      <c r="R2886" s="16" t="b">
        <v>0</v>
      </c>
      <c r="S2886" s="16">
        <v>101.000000000008</v>
      </c>
      <c r="T2886" s="16" t="s">
        <v>59</v>
      </c>
      <c r="U2886" s="18">
        <v>2981</v>
      </c>
      <c r="V2886" s="16">
        <v>8393</v>
      </c>
      <c r="W2886" s="18">
        <v>1.07</v>
      </c>
    </row>
    <row r="2887" spans="1:23" x14ac:dyDescent="0.3">
      <c r="A2887" s="19">
        <v>2885</v>
      </c>
      <c r="C2887" s="17" t="s">
        <v>164</v>
      </c>
      <c r="E2887" s="16">
        <f t="shared" si="433"/>
        <v>53223817299.189781</v>
      </c>
      <c r="F2887" s="16">
        <v>5</v>
      </c>
      <c r="G2887" s="22">
        <f t="shared" si="432"/>
        <v>3.6018851066184315E+31</v>
      </c>
      <c r="H2887" s="18">
        <f t="shared" si="434"/>
        <v>51074370.421429798</v>
      </c>
      <c r="I2887" s="18">
        <f t="shared" si="435"/>
        <v>2.2163425527963187E+21</v>
      </c>
      <c r="J2887" s="16">
        <v>1</v>
      </c>
      <c r="K2887" s="16">
        <v>11</v>
      </c>
      <c r="L2887" s="16">
        <v>5</v>
      </c>
      <c r="M2887" s="16">
        <v>10000</v>
      </c>
      <c r="N2887" s="16">
        <v>10000</v>
      </c>
      <c r="O2887" s="16">
        <v>30</v>
      </c>
      <c r="P2887" s="16" t="b">
        <v>1</v>
      </c>
      <c r="Q2887" s="16">
        <v>0</v>
      </c>
      <c r="R2887" s="16" t="b">
        <v>0</v>
      </c>
      <c r="S2887" s="16">
        <v>101.000000000008</v>
      </c>
      <c r="T2887" s="16" t="s">
        <v>59</v>
      </c>
      <c r="U2887" s="18">
        <v>2982</v>
      </c>
      <c r="V2887" s="16">
        <v>8400</v>
      </c>
      <c r="W2887" s="18">
        <v>1.07</v>
      </c>
    </row>
    <row r="2888" spans="1:23" x14ac:dyDescent="0.3">
      <c r="A2888" s="19">
        <v>2886</v>
      </c>
      <c r="C2888" s="17" t="s">
        <v>164</v>
      </c>
      <c r="E2888" s="16">
        <f t="shared" si="433"/>
        <v>53281026506.756058</v>
      </c>
      <c r="F2888" s="16">
        <v>5</v>
      </c>
      <c r="G2888" s="22">
        <f t="shared" si="432"/>
        <v>3.6132873451630191E+31</v>
      </c>
      <c r="H2888" s="18">
        <f t="shared" si="434"/>
        <v>51112149.111779891</v>
      </c>
      <c r="I2888" s="18">
        <f t="shared" si="435"/>
        <v>2.2210190426463425E+21</v>
      </c>
      <c r="J2888" s="16">
        <v>1</v>
      </c>
      <c r="K2888" s="16">
        <v>11</v>
      </c>
      <c r="L2888" s="16">
        <v>5</v>
      </c>
      <c r="M2888" s="16">
        <v>10000</v>
      </c>
      <c r="N2888" s="16">
        <v>10000</v>
      </c>
      <c r="O2888" s="16">
        <v>30</v>
      </c>
      <c r="P2888" s="16" t="b">
        <v>1</v>
      </c>
      <c r="Q2888" s="16">
        <v>0</v>
      </c>
      <c r="R2888" s="16" t="b">
        <v>0</v>
      </c>
      <c r="S2888" s="16">
        <v>101.000000000008</v>
      </c>
      <c r="T2888" s="16" t="s">
        <v>59</v>
      </c>
      <c r="U2888" s="18">
        <v>2983</v>
      </c>
      <c r="V2888" s="16">
        <v>8407</v>
      </c>
      <c r="W2888" s="18">
        <v>1.07</v>
      </c>
    </row>
    <row r="2889" spans="1:23" x14ac:dyDescent="0.3">
      <c r="A2889" s="19">
        <v>2887</v>
      </c>
      <c r="C2889" s="17" t="s">
        <v>164</v>
      </c>
      <c r="E2889" s="16">
        <f t="shared" si="433"/>
        <v>53338277355.809052</v>
      </c>
      <c r="F2889" s="16">
        <v>5</v>
      </c>
      <c r="G2889" s="22">
        <f t="shared" si="432"/>
        <v>3.6247217100218285E+31</v>
      </c>
      <c r="H2889" s="18">
        <f t="shared" si="434"/>
        <v>51149942.688544549</v>
      </c>
      <c r="I2889" s="18">
        <f t="shared" si="435"/>
        <v>2.2257037746507324E+21</v>
      </c>
      <c r="J2889" s="16">
        <v>1</v>
      </c>
      <c r="K2889" s="16">
        <v>11</v>
      </c>
      <c r="L2889" s="16">
        <v>5</v>
      </c>
      <c r="M2889" s="16">
        <v>10000</v>
      </c>
      <c r="N2889" s="16">
        <v>10000</v>
      </c>
      <c r="O2889" s="16">
        <v>30</v>
      </c>
      <c r="P2889" s="16" t="b">
        <v>1</v>
      </c>
      <c r="Q2889" s="16">
        <v>0</v>
      </c>
      <c r="R2889" s="16" t="b">
        <v>0</v>
      </c>
      <c r="S2889" s="16">
        <v>101.000000000008</v>
      </c>
      <c r="T2889" s="16" t="s">
        <v>59</v>
      </c>
      <c r="U2889" s="18">
        <v>2984</v>
      </c>
      <c r="V2889" s="16">
        <v>8414</v>
      </c>
      <c r="W2889" s="18">
        <v>1.07</v>
      </c>
    </row>
    <row r="2890" spans="1:23" x14ac:dyDescent="0.3">
      <c r="A2890" s="19">
        <v>2888</v>
      </c>
      <c r="C2890" s="17" t="s">
        <v>164</v>
      </c>
      <c r="E2890" s="16">
        <f t="shared" si="433"/>
        <v>53395569862.21965</v>
      </c>
      <c r="F2890" s="16">
        <v>5</v>
      </c>
      <c r="G2890" s="22">
        <f t="shared" si="432"/>
        <v>3.6361882805372478E+31</v>
      </c>
      <c r="H2890" s="18">
        <f t="shared" si="434"/>
        <v>51187751.152445607</v>
      </c>
      <c r="I2890" s="18">
        <f t="shared" si="435"/>
        <v>2.2303967604734999E+21</v>
      </c>
      <c r="J2890" s="16">
        <v>1</v>
      </c>
      <c r="K2890" s="16">
        <v>11</v>
      </c>
      <c r="L2890" s="16">
        <v>5</v>
      </c>
      <c r="M2890" s="16">
        <v>10000</v>
      </c>
      <c r="N2890" s="16">
        <v>10000</v>
      </c>
      <c r="O2890" s="16">
        <v>30</v>
      </c>
      <c r="P2890" s="16" t="b">
        <v>1</v>
      </c>
      <c r="Q2890" s="16">
        <v>0</v>
      </c>
      <c r="R2890" s="16" t="b">
        <v>0</v>
      </c>
      <c r="S2890" s="16">
        <v>101.000000000008</v>
      </c>
      <c r="T2890" s="16" t="s">
        <v>59</v>
      </c>
      <c r="U2890" s="18">
        <v>2985</v>
      </c>
      <c r="V2890" s="16">
        <v>8421</v>
      </c>
      <c r="W2890" s="18">
        <v>1.07</v>
      </c>
    </row>
    <row r="2891" spans="1:23" x14ac:dyDescent="0.3">
      <c r="A2891" s="19">
        <v>2889</v>
      </c>
      <c r="C2891" s="17" t="s">
        <v>164</v>
      </c>
      <c r="E2891" s="16">
        <f t="shared" si="433"/>
        <v>53452904041.858421</v>
      </c>
      <c r="F2891" s="16">
        <v>5</v>
      </c>
      <c r="G2891" s="22">
        <f t="shared" si="432"/>
        <v>3.6476871362200087E+31</v>
      </c>
      <c r="H2891" s="18">
        <f t="shared" si="434"/>
        <v>51225574.504204877</v>
      </c>
      <c r="I2891" s="18">
        <f t="shared" si="435"/>
        <v>2.2350980117911781E+21</v>
      </c>
      <c r="J2891" s="16">
        <v>1</v>
      </c>
      <c r="K2891" s="16">
        <v>11</v>
      </c>
      <c r="L2891" s="16">
        <v>5</v>
      </c>
      <c r="M2891" s="16">
        <v>10000</v>
      </c>
      <c r="N2891" s="16">
        <v>10000</v>
      </c>
      <c r="O2891" s="16">
        <v>30</v>
      </c>
      <c r="P2891" s="16" t="b">
        <v>1</v>
      </c>
      <c r="Q2891" s="16">
        <v>0</v>
      </c>
      <c r="R2891" s="16" t="b">
        <v>0</v>
      </c>
      <c r="S2891" s="16">
        <v>101.000000000008</v>
      </c>
      <c r="T2891" s="16" t="s">
        <v>59</v>
      </c>
      <c r="U2891" s="18">
        <v>2986</v>
      </c>
      <c r="V2891" s="16">
        <v>8428</v>
      </c>
      <c r="W2891" s="18">
        <v>1.07</v>
      </c>
    </row>
    <row r="2892" spans="1:23" x14ac:dyDescent="0.3">
      <c r="A2892" s="19">
        <v>2890</v>
      </c>
      <c r="C2892" s="17" t="s">
        <v>164</v>
      </c>
      <c r="E2892" s="16">
        <f t="shared" si="433"/>
        <v>53510279910.597458</v>
      </c>
      <c r="F2892" s="16">
        <v>5</v>
      </c>
      <c r="G2892" s="22">
        <f t="shared" si="432"/>
        <v>3.6592183567495324E+31</v>
      </c>
      <c r="H2892" s="18">
        <f t="shared" si="434"/>
        <v>51263412.744544134</v>
      </c>
      <c r="I2892" s="18">
        <f t="shared" si="435"/>
        <v>2.2398075402927488E+21</v>
      </c>
      <c r="J2892" s="16">
        <v>1</v>
      </c>
      <c r="K2892" s="16">
        <v>11</v>
      </c>
      <c r="L2892" s="16">
        <v>5</v>
      </c>
      <c r="M2892" s="16">
        <v>10000</v>
      </c>
      <c r="N2892" s="16">
        <v>10000</v>
      </c>
      <c r="O2892" s="16">
        <v>30</v>
      </c>
      <c r="P2892" s="16" t="b">
        <v>1</v>
      </c>
      <c r="Q2892" s="16">
        <v>0</v>
      </c>
      <c r="R2892" s="16" t="b">
        <v>0</v>
      </c>
      <c r="S2892" s="16">
        <v>101.000000000008</v>
      </c>
      <c r="T2892" s="16" t="s">
        <v>59</v>
      </c>
      <c r="U2892" s="18">
        <v>2987</v>
      </c>
      <c r="V2892" s="16">
        <v>8435</v>
      </c>
      <c r="W2892" s="18">
        <v>1.07</v>
      </c>
    </row>
    <row r="2893" spans="1:23" x14ac:dyDescent="0.3">
      <c r="A2893" s="19">
        <v>2891</v>
      </c>
      <c r="C2893" s="17" t="s">
        <v>164</v>
      </c>
      <c r="E2893" s="16">
        <f t="shared" si="433"/>
        <v>53567697484.308327</v>
      </c>
      <c r="F2893" s="16">
        <v>5</v>
      </c>
      <c r="G2893" s="22">
        <f t="shared" si="432"/>
        <v>3.6707820219740688E+31</v>
      </c>
      <c r="H2893" s="18">
        <f t="shared" si="434"/>
        <v>51301265.874184534</v>
      </c>
      <c r="I2893" s="18">
        <f t="shared" si="435"/>
        <v>2.2445253576796178E+21</v>
      </c>
      <c r="J2893" s="16">
        <v>1</v>
      </c>
      <c r="K2893" s="16">
        <v>11</v>
      </c>
      <c r="L2893" s="16">
        <v>5</v>
      </c>
      <c r="M2893" s="16">
        <v>10000</v>
      </c>
      <c r="N2893" s="16">
        <v>10000</v>
      </c>
      <c r="O2893" s="16">
        <v>30</v>
      </c>
      <c r="P2893" s="16" t="b">
        <v>1</v>
      </c>
      <c r="Q2893" s="16">
        <v>0</v>
      </c>
      <c r="R2893" s="16" t="b">
        <v>0</v>
      </c>
      <c r="S2893" s="16">
        <v>101.000000000008</v>
      </c>
      <c r="T2893" s="16" t="s">
        <v>59</v>
      </c>
      <c r="U2893" s="18">
        <v>2988</v>
      </c>
      <c r="V2893" s="16">
        <v>8442</v>
      </c>
      <c r="W2893" s="18">
        <v>1.07</v>
      </c>
    </row>
    <row r="2894" spans="1:23" x14ac:dyDescent="0.3">
      <c r="A2894" s="19">
        <v>2892</v>
      </c>
      <c r="C2894" s="17" t="s">
        <v>164</v>
      </c>
      <c r="E2894" s="16">
        <f t="shared" si="433"/>
        <v>53625156778.864258</v>
      </c>
      <c r="F2894" s="16">
        <v>5</v>
      </c>
      <c r="G2894" s="22">
        <f t="shared" si="432"/>
        <v>3.6823782119113548E+31</v>
      </c>
      <c r="H2894" s="18">
        <f t="shared" si="434"/>
        <v>51339133.893847734</v>
      </c>
      <c r="I2894" s="18">
        <f t="shared" si="435"/>
        <v>2.2492514756657666E+21</v>
      </c>
      <c r="J2894" s="16">
        <v>1</v>
      </c>
      <c r="K2894" s="16">
        <v>11</v>
      </c>
      <c r="L2894" s="16">
        <v>5</v>
      </c>
      <c r="M2894" s="16">
        <v>10000</v>
      </c>
      <c r="N2894" s="16">
        <v>10000</v>
      </c>
      <c r="O2894" s="16">
        <v>30</v>
      </c>
      <c r="P2894" s="16" t="b">
        <v>1</v>
      </c>
      <c r="Q2894" s="16">
        <v>0</v>
      </c>
      <c r="R2894" s="16" t="b">
        <v>0</v>
      </c>
      <c r="S2894" s="16">
        <v>101.000000000008</v>
      </c>
      <c r="T2894" s="16" t="s">
        <v>59</v>
      </c>
      <c r="U2894" s="18">
        <v>2989</v>
      </c>
      <c r="V2894" s="16">
        <v>8449</v>
      </c>
      <c r="W2894" s="18">
        <v>1.07</v>
      </c>
    </row>
    <row r="2895" spans="1:23" x14ac:dyDescent="0.3">
      <c r="A2895" s="19">
        <v>2893</v>
      </c>
      <c r="C2895" s="17" t="s">
        <v>164</v>
      </c>
      <c r="E2895" s="16">
        <f t="shared" si="433"/>
        <v>53682657810.13829</v>
      </c>
      <c r="F2895" s="16">
        <v>5</v>
      </c>
      <c r="G2895" s="22">
        <f t="shared" si="432"/>
        <v>3.6940070067484967E+31</v>
      </c>
      <c r="H2895" s="18">
        <f t="shared" si="434"/>
        <v>51377016.804254025</v>
      </c>
      <c r="I2895" s="18">
        <f t="shared" si="435"/>
        <v>2.2539859059776157E+21</v>
      </c>
      <c r="J2895" s="16">
        <v>1</v>
      </c>
      <c r="K2895" s="16">
        <v>11</v>
      </c>
      <c r="L2895" s="16">
        <v>5</v>
      </c>
      <c r="M2895" s="16">
        <v>10000</v>
      </c>
      <c r="N2895" s="16">
        <v>10000</v>
      </c>
      <c r="O2895" s="16">
        <v>30</v>
      </c>
      <c r="P2895" s="16" t="b">
        <v>1</v>
      </c>
      <c r="Q2895" s="16">
        <v>0</v>
      </c>
      <c r="R2895" s="16" t="b">
        <v>0</v>
      </c>
      <c r="S2895" s="16">
        <v>101.000000000008</v>
      </c>
      <c r="T2895" s="16" t="s">
        <v>59</v>
      </c>
      <c r="U2895" s="18">
        <v>2990</v>
      </c>
      <c r="V2895" s="16">
        <v>8456</v>
      </c>
      <c r="W2895" s="18">
        <v>1.07</v>
      </c>
    </row>
    <row r="2896" spans="1:23" x14ac:dyDescent="0.3">
      <c r="A2896" s="19">
        <v>2894</v>
      </c>
      <c r="C2896" s="17" t="s">
        <v>164</v>
      </c>
      <c r="E2896" s="16">
        <f t="shared" si="433"/>
        <v>53740200594.003944</v>
      </c>
      <c r="F2896" s="16">
        <v>5</v>
      </c>
      <c r="G2896" s="22">
        <f t="shared" si="432"/>
        <v>3.7056684868425762E+31</v>
      </c>
      <c r="H2896" s="18">
        <f t="shared" si="434"/>
        <v>51414914.60612452</v>
      </c>
      <c r="I2896" s="18">
        <f t="shared" si="435"/>
        <v>2.2587286603540626E+21</v>
      </c>
      <c r="J2896" s="16">
        <v>1</v>
      </c>
      <c r="K2896" s="16">
        <v>11</v>
      </c>
      <c r="L2896" s="16">
        <v>5</v>
      </c>
      <c r="M2896" s="16">
        <v>10000</v>
      </c>
      <c r="N2896" s="16">
        <v>10000</v>
      </c>
      <c r="O2896" s="16">
        <v>30</v>
      </c>
      <c r="P2896" s="16" t="b">
        <v>1</v>
      </c>
      <c r="Q2896" s="16">
        <v>0</v>
      </c>
      <c r="R2896" s="16" t="b">
        <v>0</v>
      </c>
      <c r="S2896" s="16">
        <v>101.000000000008</v>
      </c>
      <c r="T2896" s="16" t="s">
        <v>59</v>
      </c>
      <c r="U2896" s="18">
        <v>2991</v>
      </c>
      <c r="V2896" s="16">
        <v>8463</v>
      </c>
      <c r="W2896" s="18">
        <v>1.07</v>
      </c>
    </row>
    <row r="2897" spans="1:23" x14ac:dyDescent="0.3">
      <c r="A2897" s="19">
        <v>2895</v>
      </c>
      <c r="C2897" s="17" t="s">
        <v>164</v>
      </c>
      <c r="E2897" s="16">
        <f t="shared" si="433"/>
        <v>53797785146.335838</v>
      </c>
      <c r="F2897" s="16">
        <v>5</v>
      </c>
      <c r="G2897" s="22">
        <f t="shared" si="432"/>
        <v>3.717362732720846E+31</v>
      </c>
      <c r="H2897" s="18">
        <f t="shared" si="434"/>
        <v>51452827.300179683</v>
      </c>
      <c r="I2897" s="18">
        <f t="shared" si="435"/>
        <v>2.2634797505465887E+21</v>
      </c>
      <c r="J2897" s="16">
        <v>1</v>
      </c>
      <c r="K2897" s="16">
        <v>11</v>
      </c>
      <c r="L2897" s="16">
        <v>5</v>
      </c>
      <c r="M2897" s="16">
        <v>10000</v>
      </c>
      <c r="N2897" s="16">
        <v>10000</v>
      </c>
      <c r="O2897" s="16">
        <v>30</v>
      </c>
      <c r="P2897" s="16" t="b">
        <v>1</v>
      </c>
      <c r="Q2897" s="16">
        <v>0</v>
      </c>
      <c r="R2897" s="16" t="b">
        <v>0</v>
      </c>
      <c r="S2897" s="16">
        <v>101.000000000008</v>
      </c>
      <c r="T2897" s="16" t="s">
        <v>59</v>
      </c>
      <c r="U2897" s="18">
        <v>2992</v>
      </c>
      <c r="V2897" s="16">
        <v>8470</v>
      </c>
      <c r="W2897" s="18">
        <v>1.07</v>
      </c>
    </row>
    <row r="2898" spans="1:23" x14ac:dyDescent="0.3">
      <c r="A2898" s="19">
        <v>2896</v>
      </c>
      <c r="C2898" s="17" t="s">
        <v>164</v>
      </c>
      <c r="E2898" s="16">
        <f t="shared" si="433"/>
        <v>53855411483.009071</v>
      </c>
      <c r="F2898" s="16">
        <v>5</v>
      </c>
      <c r="G2898" s="22">
        <f t="shared" si="432"/>
        <v>3.729089825081079E+31</v>
      </c>
      <c r="H2898" s="18">
        <f t="shared" si="434"/>
        <v>51490754.887140021</v>
      </c>
      <c r="I2898" s="18">
        <f t="shared" si="435"/>
        <v>2.2682391883191498E+21</v>
      </c>
      <c r="J2898" s="16">
        <v>1</v>
      </c>
      <c r="K2898" s="16">
        <v>11</v>
      </c>
      <c r="L2898" s="16">
        <v>5</v>
      </c>
      <c r="M2898" s="16">
        <v>10000</v>
      </c>
      <c r="N2898" s="16">
        <v>10000</v>
      </c>
      <c r="O2898" s="16">
        <v>30</v>
      </c>
      <c r="P2898" s="16" t="b">
        <v>1</v>
      </c>
      <c r="Q2898" s="16">
        <v>0</v>
      </c>
      <c r="R2898" s="16" t="b">
        <v>0</v>
      </c>
      <c r="S2898" s="16">
        <v>101.000000000008</v>
      </c>
      <c r="T2898" s="16" t="s">
        <v>59</v>
      </c>
      <c r="U2898" s="18">
        <v>2993</v>
      </c>
      <c r="V2898" s="16">
        <v>8477</v>
      </c>
      <c r="W2898" s="18">
        <v>1.07</v>
      </c>
    </row>
    <row r="2899" spans="1:23" x14ac:dyDescent="0.3">
      <c r="A2899" s="19">
        <v>2897</v>
      </c>
      <c r="C2899" s="17" t="s">
        <v>164</v>
      </c>
      <c r="E2899" s="16">
        <f t="shared" si="433"/>
        <v>53913079619.898796</v>
      </c>
      <c r="F2899" s="16">
        <v>5</v>
      </c>
      <c r="G2899" s="22">
        <f t="shared" si="432"/>
        <v>3.7408498447916544E+31</v>
      </c>
      <c r="H2899" s="18">
        <f t="shared" si="434"/>
        <v>51528697.367725387</v>
      </c>
      <c r="I2899" s="18">
        <f t="shared" si="435"/>
        <v>2.2730069854482522E+21</v>
      </c>
      <c r="J2899" s="16">
        <v>1</v>
      </c>
      <c r="K2899" s="16">
        <v>11</v>
      </c>
      <c r="L2899" s="16">
        <v>5</v>
      </c>
      <c r="M2899" s="16">
        <v>10000</v>
      </c>
      <c r="N2899" s="16">
        <v>10000</v>
      </c>
      <c r="O2899" s="16">
        <v>30</v>
      </c>
      <c r="P2899" s="16" t="b">
        <v>1</v>
      </c>
      <c r="Q2899" s="16">
        <v>0</v>
      </c>
      <c r="R2899" s="16" t="b">
        <v>0</v>
      </c>
      <c r="S2899" s="16">
        <v>101.000000000008</v>
      </c>
      <c r="T2899" s="16" t="s">
        <v>59</v>
      </c>
      <c r="U2899" s="18">
        <v>2994</v>
      </c>
      <c r="V2899" s="16">
        <v>8484</v>
      </c>
      <c r="W2899" s="18">
        <v>1.07</v>
      </c>
    </row>
    <row r="2900" spans="1:23" x14ac:dyDescent="0.3">
      <c r="A2900" s="19">
        <v>2898</v>
      </c>
      <c r="C2900" s="17" t="s">
        <v>164</v>
      </c>
      <c r="E2900" s="16">
        <f t="shared" si="433"/>
        <v>53970789572.880821</v>
      </c>
      <c r="F2900" s="16">
        <v>5</v>
      </c>
      <c r="G2900" s="22">
        <f t="shared" si="432"/>
        <v>3.752642872892226E+31</v>
      </c>
      <c r="H2900" s="18">
        <f t="shared" si="434"/>
        <v>51566654.742655665</v>
      </c>
      <c r="I2900" s="18">
        <f t="shared" si="435"/>
        <v>2.277783153722941E+21</v>
      </c>
      <c r="J2900" s="16">
        <v>1</v>
      </c>
      <c r="K2900" s="16">
        <v>11</v>
      </c>
      <c r="L2900" s="16">
        <v>5</v>
      </c>
      <c r="M2900" s="16">
        <v>10000</v>
      </c>
      <c r="N2900" s="16">
        <v>10000</v>
      </c>
      <c r="O2900" s="16">
        <v>30</v>
      </c>
      <c r="P2900" s="16" t="b">
        <v>1</v>
      </c>
      <c r="Q2900" s="16">
        <v>0</v>
      </c>
      <c r="R2900" s="16" t="b">
        <v>0</v>
      </c>
      <c r="S2900" s="16">
        <v>101.000000000008</v>
      </c>
      <c r="T2900" s="16" t="s">
        <v>59</v>
      </c>
      <c r="U2900" s="18">
        <v>2995</v>
      </c>
      <c r="V2900" s="16">
        <v>8491</v>
      </c>
      <c r="W2900" s="18">
        <v>1.07</v>
      </c>
    </row>
    <row r="2901" spans="1:23" x14ac:dyDescent="0.3">
      <c r="A2901" s="19">
        <v>2899</v>
      </c>
      <c r="C2901" s="17" t="s">
        <v>164</v>
      </c>
      <c r="E2901" s="16">
        <f t="shared" si="433"/>
        <v>54028541357.832115</v>
      </c>
      <c r="F2901" s="16">
        <v>5</v>
      </c>
      <c r="G2901" s="22">
        <f t="shared" si="432"/>
        <v>3.7644689905936504E+31</v>
      </c>
      <c r="H2901" s="18">
        <f t="shared" si="434"/>
        <v>51604627.012650579</v>
      </c>
      <c r="I2901" s="18">
        <f t="shared" si="435"/>
        <v>2.2825677049447598E+21</v>
      </c>
      <c r="J2901" s="16">
        <v>1</v>
      </c>
      <c r="K2901" s="16">
        <v>11</v>
      </c>
      <c r="L2901" s="16">
        <v>5</v>
      </c>
      <c r="M2901" s="16">
        <v>10000</v>
      </c>
      <c r="N2901" s="16">
        <v>10000</v>
      </c>
      <c r="O2901" s="16">
        <v>30</v>
      </c>
      <c r="P2901" s="16" t="b">
        <v>1</v>
      </c>
      <c r="Q2901" s="16">
        <v>0</v>
      </c>
      <c r="R2901" s="16" t="b">
        <v>0</v>
      </c>
      <c r="S2901" s="16">
        <v>101.000000000008</v>
      </c>
      <c r="T2901" s="16" t="s">
        <v>59</v>
      </c>
      <c r="U2901" s="18">
        <v>2996</v>
      </c>
      <c r="V2901" s="16">
        <v>8498</v>
      </c>
      <c r="W2901" s="18">
        <v>1.07</v>
      </c>
    </row>
    <row r="2902" spans="1:23" x14ac:dyDescent="0.3">
      <c r="A2902" s="19">
        <v>2900</v>
      </c>
      <c r="C2902" s="17" t="s">
        <v>164</v>
      </c>
      <c r="E2902" s="16">
        <f t="shared" si="433"/>
        <v>54086334990.629478</v>
      </c>
      <c r="F2902" s="16">
        <v>5</v>
      </c>
      <c r="G2902" s="22">
        <f t="shared" si="432"/>
        <v>3.7763282792786048E+31</v>
      </c>
      <c r="H2902" s="18">
        <f t="shared" si="434"/>
        <v>51642614.178429864</v>
      </c>
      <c r="I2902" s="18">
        <f t="shared" si="435"/>
        <v>2.2873606509279044E+21</v>
      </c>
      <c r="J2902" s="16">
        <v>1</v>
      </c>
      <c r="K2902" s="16">
        <v>11</v>
      </c>
      <c r="L2902" s="16">
        <v>5</v>
      </c>
      <c r="M2902" s="16">
        <v>10000</v>
      </c>
      <c r="N2902" s="16">
        <v>10000</v>
      </c>
      <c r="O2902" s="16">
        <v>30</v>
      </c>
      <c r="P2902" s="16" t="b">
        <v>1</v>
      </c>
      <c r="Q2902" s="16">
        <v>0</v>
      </c>
      <c r="R2902" s="16" t="b">
        <v>0</v>
      </c>
      <c r="S2902" s="16">
        <v>101.000000000008</v>
      </c>
      <c r="T2902" s="16" t="s">
        <v>59</v>
      </c>
      <c r="U2902" s="18">
        <v>2997</v>
      </c>
      <c r="V2902" s="16">
        <v>8505</v>
      </c>
      <c r="W2902" s="18">
        <v>1.07</v>
      </c>
    </row>
    <row r="2903" spans="1:23" s="5" customFormat="1" x14ac:dyDescent="0.3">
      <c r="A2903" s="20">
        <v>2901</v>
      </c>
      <c r="C2903" s="11" t="s">
        <v>167</v>
      </c>
      <c r="E2903" s="16">
        <f t="shared" si="433"/>
        <v>54144170487.15049</v>
      </c>
      <c r="F2903" s="10">
        <v>5</v>
      </c>
      <c r="G2903" s="22">
        <f>A2903^9.14+A2903^4+100*A2903+100</f>
        <v>4.4431015685872346E+31</v>
      </c>
      <c r="H2903" s="22">
        <f t="shared" si="434"/>
        <v>51680616.240712352</v>
      </c>
      <c r="I2903" s="22">
        <f t="shared" si="435"/>
        <v>2.2921620034990516E+21</v>
      </c>
      <c r="J2903" s="10">
        <v>1</v>
      </c>
      <c r="K2903" s="10">
        <v>11</v>
      </c>
      <c r="L2903" s="10">
        <v>5</v>
      </c>
      <c r="M2903" s="10">
        <v>10000</v>
      </c>
      <c r="N2903" s="10">
        <v>10000</v>
      </c>
      <c r="O2903" s="10">
        <v>30</v>
      </c>
      <c r="P2903" s="10" t="b">
        <v>1</v>
      </c>
      <c r="Q2903" s="10">
        <v>0</v>
      </c>
      <c r="R2903" s="10" t="b">
        <v>0</v>
      </c>
      <c r="S2903" s="10">
        <v>101.000000000008</v>
      </c>
      <c r="T2903" s="10" t="s">
        <v>59</v>
      </c>
      <c r="U2903" s="22">
        <v>2998</v>
      </c>
      <c r="V2903" s="10">
        <v>8512</v>
      </c>
      <c r="W2903" s="22">
        <v>1.07</v>
      </c>
    </row>
    <row r="2904" spans="1:23" s="5" customFormat="1" x14ac:dyDescent="0.3">
      <c r="A2904" s="20">
        <v>2902</v>
      </c>
      <c r="C2904" s="11" t="s">
        <v>167</v>
      </c>
      <c r="E2904" s="16">
        <f t="shared" si="433"/>
        <v>54202047863.273643</v>
      </c>
      <c r="F2904" s="10">
        <v>5</v>
      </c>
      <c r="G2904" s="22">
        <f t="shared" ref="G2904:G2952" si="436">A2904^9.14+A2904^4+100*A2904+100</f>
        <v>4.4571198276080378E+31</v>
      </c>
      <c r="H2904" s="22">
        <f t="shared" si="434"/>
        <v>51718633.200217396</v>
      </c>
      <c r="I2904" s="22">
        <f t="shared" si="435"/>
        <v>2.2969717744974952E+21</v>
      </c>
      <c r="J2904" s="10">
        <v>1</v>
      </c>
      <c r="K2904" s="10">
        <v>11</v>
      </c>
      <c r="L2904" s="10">
        <v>5</v>
      </c>
      <c r="M2904" s="10">
        <v>10000</v>
      </c>
      <c r="N2904" s="10">
        <v>10000</v>
      </c>
      <c r="O2904" s="10">
        <v>30</v>
      </c>
      <c r="P2904" s="10" t="b">
        <v>1</v>
      </c>
      <c r="Q2904" s="10">
        <v>0</v>
      </c>
      <c r="R2904" s="10" t="b">
        <v>0</v>
      </c>
      <c r="S2904" s="10">
        <v>101.000000000008</v>
      </c>
      <c r="T2904" s="10" t="s">
        <v>59</v>
      </c>
      <c r="U2904" s="22">
        <v>2999</v>
      </c>
      <c r="V2904" s="10">
        <v>8519</v>
      </c>
      <c r="W2904" s="22">
        <v>1.07</v>
      </c>
    </row>
    <row r="2905" spans="1:23" s="5" customFormat="1" x14ac:dyDescent="0.3">
      <c r="A2905" s="20">
        <v>2903</v>
      </c>
      <c r="C2905" s="11" t="s">
        <v>166</v>
      </c>
      <c r="E2905" s="16">
        <f t="shared" si="433"/>
        <v>54259967134.877396</v>
      </c>
      <c r="F2905" s="10">
        <v>5</v>
      </c>
      <c r="G2905" s="22">
        <f t="shared" si="436"/>
        <v>4.4711774625098039E+31</v>
      </c>
      <c r="H2905" s="22">
        <f t="shared" si="434"/>
        <v>51756665.057663605</v>
      </c>
      <c r="I2905" s="22">
        <f t="shared" si="435"/>
        <v>2.3017899757751233E+21</v>
      </c>
      <c r="J2905" s="10">
        <v>1</v>
      </c>
      <c r="K2905" s="10">
        <v>11</v>
      </c>
      <c r="L2905" s="10">
        <v>5</v>
      </c>
      <c r="M2905" s="10">
        <v>10000</v>
      </c>
      <c r="N2905" s="10">
        <v>10000</v>
      </c>
      <c r="O2905" s="10">
        <v>30</v>
      </c>
      <c r="P2905" s="10" t="b">
        <v>1</v>
      </c>
      <c r="Q2905" s="10">
        <v>0</v>
      </c>
      <c r="R2905" s="10" t="b">
        <v>0</v>
      </c>
      <c r="S2905" s="10">
        <v>101.000000000008</v>
      </c>
      <c r="T2905" s="10" t="s">
        <v>59</v>
      </c>
      <c r="U2905" s="22">
        <v>3000</v>
      </c>
      <c r="V2905" s="10">
        <v>8526</v>
      </c>
      <c r="W2905" s="22">
        <v>1.07</v>
      </c>
    </row>
    <row r="2906" spans="1:23" s="5" customFormat="1" x14ac:dyDescent="0.3">
      <c r="A2906" s="20">
        <v>2904</v>
      </c>
      <c r="C2906" s="11" t="s">
        <v>166</v>
      </c>
      <c r="E2906" s="16">
        <f t="shared" si="433"/>
        <v>54317928317.840904</v>
      </c>
      <c r="F2906" s="10">
        <v>5</v>
      </c>
      <c r="G2906" s="22">
        <f t="shared" si="436"/>
        <v>4.485274570274295E+31</v>
      </c>
      <c r="H2906" s="22">
        <f t="shared" si="434"/>
        <v>51794711.813769542</v>
      </c>
      <c r="I2906" s="22">
        <f t="shared" si="435"/>
        <v>2.3066166191963589E+21</v>
      </c>
      <c r="J2906" s="10">
        <v>1</v>
      </c>
      <c r="K2906" s="10">
        <v>11</v>
      </c>
      <c r="L2906" s="10">
        <v>5</v>
      </c>
      <c r="M2906" s="10">
        <v>10000</v>
      </c>
      <c r="N2906" s="10">
        <v>10000</v>
      </c>
      <c r="O2906" s="10">
        <v>30</v>
      </c>
      <c r="P2906" s="10" t="b">
        <v>1</v>
      </c>
      <c r="Q2906" s="10">
        <v>0</v>
      </c>
      <c r="R2906" s="10" t="b">
        <v>0</v>
      </c>
      <c r="S2906" s="10">
        <v>101.000000000008</v>
      </c>
      <c r="T2906" s="10" t="s">
        <v>59</v>
      </c>
      <c r="U2906" s="22">
        <v>3001</v>
      </c>
      <c r="V2906" s="10">
        <v>8533</v>
      </c>
      <c r="W2906" s="22">
        <v>1.07</v>
      </c>
    </row>
    <row r="2907" spans="1:23" s="5" customFormat="1" x14ac:dyDescent="0.3">
      <c r="A2907" s="20">
        <v>2905</v>
      </c>
      <c r="C2907" s="11" t="s">
        <v>166</v>
      </c>
      <c r="E2907" s="16">
        <f t="shared" si="433"/>
        <v>54375931428.044205</v>
      </c>
      <c r="F2907" s="10">
        <v>5</v>
      </c>
      <c r="G2907" s="22">
        <f t="shared" si="436"/>
        <v>4.4994112480887603E+31</v>
      </c>
      <c r="H2907" s="22">
        <f t="shared" si="434"/>
        <v>51832773.469253734</v>
      </c>
      <c r="I2907" s="22">
        <f t="shared" si="435"/>
        <v>2.3114517166383135E+21</v>
      </c>
      <c r="J2907" s="10">
        <v>1</v>
      </c>
      <c r="K2907" s="10">
        <v>11</v>
      </c>
      <c r="L2907" s="10">
        <v>5</v>
      </c>
      <c r="M2907" s="10">
        <v>10000</v>
      </c>
      <c r="N2907" s="10">
        <v>10000</v>
      </c>
      <c r="O2907" s="10">
        <v>30</v>
      </c>
      <c r="P2907" s="10" t="b">
        <v>1</v>
      </c>
      <c r="Q2907" s="10">
        <v>0</v>
      </c>
      <c r="R2907" s="10" t="b">
        <v>0</v>
      </c>
      <c r="S2907" s="10">
        <v>101.000000000008</v>
      </c>
      <c r="T2907" s="10" t="s">
        <v>59</v>
      </c>
      <c r="U2907" s="22">
        <v>3002</v>
      </c>
      <c r="V2907" s="10">
        <v>8540</v>
      </c>
      <c r="W2907" s="22">
        <v>1.07</v>
      </c>
    </row>
    <row r="2908" spans="1:23" s="5" customFormat="1" x14ac:dyDescent="0.3">
      <c r="A2908" s="20">
        <v>2906</v>
      </c>
      <c r="C2908" s="11" t="s">
        <v>166</v>
      </c>
      <c r="E2908" s="16">
        <f t="shared" si="433"/>
        <v>54433976481.367615</v>
      </c>
      <c r="F2908" s="10">
        <v>5</v>
      </c>
      <c r="G2908" s="22">
        <f t="shared" si="436"/>
        <v>4.5135875933460422E+31</v>
      </c>
      <c r="H2908" s="22">
        <f t="shared" si="434"/>
        <v>51870850.024834439</v>
      </c>
      <c r="I2908" s="22">
        <f t="shared" si="435"/>
        <v>2.3162952799906334E+21</v>
      </c>
      <c r="J2908" s="10">
        <v>1</v>
      </c>
      <c r="K2908" s="10">
        <v>11</v>
      </c>
      <c r="L2908" s="10">
        <v>5</v>
      </c>
      <c r="M2908" s="10">
        <v>10000</v>
      </c>
      <c r="N2908" s="10">
        <v>10000</v>
      </c>
      <c r="O2908" s="10">
        <v>30</v>
      </c>
      <c r="P2908" s="10" t="b">
        <v>1</v>
      </c>
      <c r="Q2908" s="10">
        <v>0</v>
      </c>
      <c r="R2908" s="10" t="b">
        <v>0</v>
      </c>
      <c r="S2908" s="10">
        <v>101.000000000008</v>
      </c>
      <c r="T2908" s="10" t="s">
        <v>59</v>
      </c>
      <c r="U2908" s="22">
        <v>3003</v>
      </c>
      <c r="V2908" s="10">
        <v>8547</v>
      </c>
      <c r="W2908" s="22">
        <v>1.07</v>
      </c>
    </row>
    <row r="2909" spans="1:23" s="5" customFormat="1" x14ac:dyDescent="0.3">
      <c r="A2909" s="20">
        <v>2907</v>
      </c>
      <c r="C2909" s="11" t="s">
        <v>166</v>
      </c>
      <c r="E2909" s="16">
        <f t="shared" si="433"/>
        <v>54492063493.692085</v>
      </c>
      <c r="F2909" s="10">
        <v>5</v>
      </c>
      <c r="G2909" s="22">
        <f t="shared" si="436"/>
        <v>4.5278037036451893E+31</v>
      </c>
      <c r="H2909" s="22">
        <f t="shared" si="434"/>
        <v>51908941.481229492</v>
      </c>
      <c r="I2909" s="22">
        <f t="shared" si="435"/>
        <v>2.3211473211556356E+21</v>
      </c>
      <c r="J2909" s="10">
        <v>1</v>
      </c>
      <c r="K2909" s="10">
        <v>11</v>
      </c>
      <c r="L2909" s="10">
        <v>5</v>
      </c>
      <c r="M2909" s="10">
        <v>10000</v>
      </c>
      <c r="N2909" s="10">
        <v>10000</v>
      </c>
      <c r="O2909" s="10">
        <v>30</v>
      </c>
      <c r="P2909" s="10" t="b">
        <v>1</v>
      </c>
      <c r="Q2909" s="10">
        <v>0</v>
      </c>
      <c r="R2909" s="10" t="b">
        <v>0</v>
      </c>
      <c r="S2909" s="10">
        <v>101.000000000008</v>
      </c>
      <c r="T2909" s="10" t="s">
        <v>59</v>
      </c>
      <c r="U2909" s="22">
        <v>3004</v>
      </c>
      <c r="V2909" s="10">
        <v>8554</v>
      </c>
      <c r="W2909" s="22">
        <v>1.07</v>
      </c>
    </row>
    <row r="2910" spans="1:23" s="5" customFormat="1" x14ac:dyDescent="0.3">
      <c r="A2910" s="20">
        <v>2908</v>
      </c>
      <c r="C2910" s="11" t="s">
        <v>166</v>
      </c>
      <c r="E2910" s="16">
        <f t="shared" si="433"/>
        <v>54550192480.89901</v>
      </c>
      <c r="F2910" s="10">
        <v>5</v>
      </c>
      <c r="G2910" s="22">
        <f t="shared" si="436"/>
        <v>4.542059676791626E+31</v>
      </c>
      <c r="H2910" s="22">
        <f t="shared" si="434"/>
        <v>51947047.839156814</v>
      </c>
      <c r="I2910" s="22">
        <f t="shared" si="435"/>
        <v>2.3260078520482521E+21</v>
      </c>
      <c r="J2910" s="10">
        <v>1</v>
      </c>
      <c r="K2910" s="10">
        <v>11</v>
      </c>
      <c r="L2910" s="10">
        <v>5</v>
      </c>
      <c r="M2910" s="10">
        <v>10000</v>
      </c>
      <c r="N2910" s="10">
        <v>10000</v>
      </c>
      <c r="O2910" s="10">
        <v>30</v>
      </c>
      <c r="P2910" s="10" t="b">
        <v>1</v>
      </c>
      <c r="Q2910" s="10">
        <v>0</v>
      </c>
      <c r="R2910" s="10" t="b">
        <v>0</v>
      </c>
      <c r="S2910" s="10">
        <v>101.000000000008</v>
      </c>
      <c r="T2910" s="10" t="s">
        <v>59</v>
      </c>
      <c r="U2910" s="22">
        <v>3005</v>
      </c>
      <c r="V2910" s="10">
        <v>8561</v>
      </c>
      <c r="W2910" s="22">
        <v>1.07</v>
      </c>
    </row>
    <row r="2911" spans="1:23" s="5" customFormat="1" x14ac:dyDescent="0.3">
      <c r="A2911" s="20">
        <v>2909</v>
      </c>
      <c r="C2911" s="11" t="s">
        <v>166</v>
      </c>
      <c r="E2911" s="16">
        <f t="shared" si="433"/>
        <v>54608363458.870384</v>
      </c>
      <c r="F2911" s="10">
        <v>5</v>
      </c>
      <c r="G2911" s="22">
        <f t="shared" si="436"/>
        <v>4.556355610797445E+31</v>
      </c>
      <c r="H2911" s="22">
        <f t="shared" si="434"/>
        <v>51985169.099333867</v>
      </c>
      <c r="I2911" s="22">
        <f t="shared" si="435"/>
        <v>2.3308768845960511E+21</v>
      </c>
      <c r="J2911" s="10">
        <v>1</v>
      </c>
      <c r="K2911" s="10">
        <v>11</v>
      </c>
      <c r="L2911" s="10">
        <v>5</v>
      </c>
      <c r="M2911" s="10">
        <v>10000</v>
      </c>
      <c r="N2911" s="10">
        <v>10000</v>
      </c>
      <c r="O2911" s="10">
        <v>30</v>
      </c>
      <c r="P2911" s="10" t="b">
        <v>1</v>
      </c>
      <c r="Q2911" s="10">
        <v>0</v>
      </c>
      <c r="R2911" s="10" t="b">
        <v>0</v>
      </c>
      <c r="S2911" s="10">
        <v>101.000000000008</v>
      </c>
      <c r="T2911" s="10" t="s">
        <v>59</v>
      </c>
      <c r="U2911" s="22">
        <v>3006</v>
      </c>
      <c r="V2911" s="10">
        <v>8568</v>
      </c>
      <c r="W2911" s="22">
        <v>1.07</v>
      </c>
    </row>
    <row r="2912" spans="1:23" s="5" customFormat="1" x14ac:dyDescent="0.3">
      <c r="A2912" s="20">
        <v>2910</v>
      </c>
      <c r="C2912" s="11" t="s">
        <v>166</v>
      </c>
      <c r="E2912" s="16">
        <f t="shared" si="433"/>
        <v>54666576443.488609</v>
      </c>
      <c r="F2912" s="10">
        <v>5</v>
      </c>
      <c r="G2912" s="22">
        <f t="shared" si="436"/>
        <v>4.5706916038819676E+31</v>
      </c>
      <c r="H2912" s="22">
        <f t="shared" si="434"/>
        <v>52023305.2624778</v>
      </c>
      <c r="I2912" s="22">
        <f t="shared" si="435"/>
        <v>2.3357544307392137E+21</v>
      </c>
      <c r="J2912" s="10">
        <v>1</v>
      </c>
      <c r="K2912" s="10">
        <v>11</v>
      </c>
      <c r="L2912" s="10">
        <v>5</v>
      </c>
      <c r="M2912" s="10">
        <v>10000</v>
      </c>
      <c r="N2912" s="10">
        <v>10000</v>
      </c>
      <c r="O2912" s="10">
        <v>30</v>
      </c>
      <c r="P2912" s="10" t="b">
        <v>1</v>
      </c>
      <c r="Q2912" s="10">
        <v>0</v>
      </c>
      <c r="R2912" s="10" t="b">
        <v>0</v>
      </c>
      <c r="S2912" s="10">
        <v>101.000000000008</v>
      </c>
      <c r="T2912" s="10" t="s">
        <v>59</v>
      </c>
      <c r="U2912" s="22">
        <v>3007</v>
      </c>
      <c r="V2912" s="10">
        <v>8575</v>
      </c>
      <c r="W2912" s="22">
        <v>1.07</v>
      </c>
    </row>
    <row r="2913" spans="1:23" s="5" customFormat="1" x14ac:dyDescent="0.3">
      <c r="A2913" s="20">
        <v>2911</v>
      </c>
      <c r="C2913" s="11" t="s">
        <v>166</v>
      </c>
      <c r="E2913" s="16">
        <f t="shared" si="433"/>
        <v>54724831450.637199</v>
      </c>
      <c r="F2913" s="10">
        <v>5</v>
      </c>
      <c r="G2913" s="22">
        <f t="shared" si="436"/>
        <v>4.585067754472295E+31</v>
      </c>
      <c r="H2913" s="22">
        <f t="shared" si="434"/>
        <v>52061456.329306029</v>
      </c>
      <c r="I2913" s="22">
        <f t="shared" si="435"/>
        <v>2.3406405024306718E+21</v>
      </c>
      <c r="J2913" s="10">
        <v>1</v>
      </c>
      <c r="K2913" s="10">
        <v>11</v>
      </c>
      <c r="L2913" s="10">
        <v>5</v>
      </c>
      <c r="M2913" s="10">
        <v>10000</v>
      </c>
      <c r="N2913" s="10">
        <v>10000</v>
      </c>
      <c r="O2913" s="10">
        <v>30</v>
      </c>
      <c r="P2913" s="10" t="b">
        <v>1</v>
      </c>
      <c r="Q2913" s="10">
        <v>0</v>
      </c>
      <c r="R2913" s="10" t="b">
        <v>0</v>
      </c>
      <c r="S2913" s="10">
        <v>101.000000000008</v>
      </c>
      <c r="T2913" s="10" t="s">
        <v>59</v>
      </c>
      <c r="U2913" s="22">
        <v>3008</v>
      </c>
      <c r="V2913" s="10">
        <v>8582</v>
      </c>
      <c r="W2913" s="22">
        <v>1.07</v>
      </c>
    </row>
    <row r="2914" spans="1:23" s="5" customFormat="1" x14ac:dyDescent="0.3">
      <c r="A2914" s="20">
        <v>2912</v>
      </c>
      <c r="C2914" s="11" t="s">
        <v>166</v>
      </c>
      <c r="E2914" s="16">
        <f t="shared" si="433"/>
        <v>54783128496.199287</v>
      </c>
      <c r="F2914" s="10">
        <v>5</v>
      </c>
      <c r="G2914" s="22">
        <f t="shared" si="436"/>
        <v>4.5994841612029588E+31</v>
      </c>
      <c r="H2914" s="22">
        <f t="shared" si="434"/>
        <v>52099622.300535254</v>
      </c>
      <c r="I2914" s="22">
        <f t="shared" si="435"/>
        <v>2.3455351116359184E+21</v>
      </c>
      <c r="J2914" s="10">
        <v>1</v>
      </c>
      <c r="K2914" s="10">
        <v>11</v>
      </c>
      <c r="L2914" s="10">
        <v>5</v>
      </c>
      <c r="M2914" s="10">
        <v>10000</v>
      </c>
      <c r="N2914" s="10">
        <v>10000</v>
      </c>
      <c r="O2914" s="10">
        <v>30</v>
      </c>
      <c r="P2914" s="10" t="b">
        <v>1</v>
      </c>
      <c r="Q2914" s="10">
        <v>0</v>
      </c>
      <c r="R2914" s="10" t="b">
        <v>0</v>
      </c>
      <c r="S2914" s="10">
        <v>101.000000000008</v>
      </c>
      <c r="T2914" s="10" t="s">
        <v>59</v>
      </c>
      <c r="U2914" s="22">
        <v>3009</v>
      </c>
      <c r="V2914" s="10">
        <v>8589</v>
      </c>
      <c r="W2914" s="22">
        <v>1.07</v>
      </c>
    </row>
    <row r="2915" spans="1:23" s="5" customFormat="1" x14ac:dyDescent="0.3">
      <c r="A2915" s="20">
        <v>2913</v>
      </c>
      <c r="C2915" s="11" t="s">
        <v>166</v>
      </c>
      <c r="E2915" s="16">
        <f t="shared" si="433"/>
        <v>54841467596.05928</v>
      </c>
      <c r="F2915" s="10">
        <v>5</v>
      </c>
      <c r="G2915" s="22">
        <f t="shared" si="436"/>
        <v>4.6139409229171919E+31</v>
      </c>
      <c r="H2915" s="22">
        <f t="shared" si="434"/>
        <v>52137803.176882043</v>
      </c>
      <c r="I2915" s="22">
        <f t="shared" si="435"/>
        <v>2.3504382703331794E+21</v>
      </c>
      <c r="J2915" s="10">
        <v>1</v>
      </c>
      <c r="K2915" s="10">
        <v>11</v>
      </c>
      <c r="L2915" s="10">
        <v>5</v>
      </c>
      <c r="M2915" s="10">
        <v>10000</v>
      </c>
      <c r="N2915" s="10">
        <v>10000</v>
      </c>
      <c r="O2915" s="10">
        <v>30</v>
      </c>
      <c r="P2915" s="10" t="b">
        <v>1</v>
      </c>
      <c r="Q2915" s="10">
        <v>0</v>
      </c>
      <c r="R2915" s="10" t="b">
        <v>0</v>
      </c>
      <c r="S2915" s="10">
        <v>101.000000000008</v>
      </c>
      <c r="T2915" s="10" t="s">
        <v>59</v>
      </c>
      <c r="U2915" s="22">
        <v>3010</v>
      </c>
      <c r="V2915" s="10">
        <v>8596</v>
      </c>
      <c r="W2915" s="22">
        <v>1.07</v>
      </c>
    </row>
    <row r="2916" spans="1:23" s="5" customFormat="1" x14ac:dyDescent="0.3">
      <c r="A2916" s="20">
        <v>2914</v>
      </c>
      <c r="C2916" s="11" t="s">
        <v>166</v>
      </c>
      <c r="E2916" s="16">
        <f t="shared" si="433"/>
        <v>54899848766.101913</v>
      </c>
      <c r="F2916" s="10">
        <v>5</v>
      </c>
      <c r="G2916" s="22">
        <f t="shared" si="436"/>
        <v>4.6284381386665799E+31</v>
      </c>
      <c r="H2916" s="22">
        <f t="shared" si="434"/>
        <v>52175998.959063344</v>
      </c>
      <c r="I2916" s="22">
        <f t="shared" si="435"/>
        <v>2.3553499905133558E+21</v>
      </c>
      <c r="J2916" s="10">
        <v>1</v>
      </c>
      <c r="K2916" s="10">
        <v>11</v>
      </c>
      <c r="L2916" s="10">
        <v>5</v>
      </c>
      <c r="M2916" s="10">
        <v>10000</v>
      </c>
      <c r="N2916" s="10">
        <v>10000</v>
      </c>
      <c r="O2916" s="10">
        <v>30</v>
      </c>
      <c r="P2916" s="10" t="b">
        <v>1</v>
      </c>
      <c r="Q2916" s="10">
        <v>0</v>
      </c>
      <c r="R2916" s="10" t="b">
        <v>0</v>
      </c>
      <c r="S2916" s="10">
        <v>101.000000000008</v>
      </c>
      <c r="T2916" s="10" t="s">
        <v>59</v>
      </c>
      <c r="U2916" s="22">
        <v>3011</v>
      </c>
      <c r="V2916" s="10">
        <v>8603</v>
      </c>
      <c r="W2916" s="22">
        <v>1.07</v>
      </c>
    </row>
    <row r="2917" spans="1:23" s="5" customFormat="1" x14ac:dyDescent="0.3">
      <c r="A2917" s="20">
        <v>2915</v>
      </c>
      <c r="C2917" s="11" t="s">
        <v>166</v>
      </c>
      <c r="E2917" s="16">
        <f t="shared" si="433"/>
        <v>54958272022.212402</v>
      </c>
      <c r="F2917" s="10">
        <v>5</v>
      </c>
      <c r="G2917" s="22">
        <f t="shared" si="436"/>
        <v>4.6429759077118754E+31</v>
      </c>
      <c r="H2917" s="22">
        <f t="shared" si="434"/>
        <v>52214209.647795185</v>
      </c>
      <c r="I2917" s="22">
        <f t="shared" si="435"/>
        <v>2.3602702841800473E+21</v>
      </c>
      <c r="J2917" s="10">
        <v>1</v>
      </c>
      <c r="K2917" s="10">
        <v>11</v>
      </c>
      <c r="L2917" s="10">
        <v>5</v>
      </c>
      <c r="M2917" s="10">
        <v>10000</v>
      </c>
      <c r="N2917" s="10">
        <v>10000</v>
      </c>
      <c r="O2917" s="10">
        <v>30</v>
      </c>
      <c r="P2917" s="10" t="b">
        <v>1</v>
      </c>
      <c r="Q2917" s="10">
        <v>0</v>
      </c>
      <c r="R2917" s="10" t="b">
        <v>0</v>
      </c>
      <c r="S2917" s="10">
        <v>101.000000000008</v>
      </c>
      <c r="T2917" s="10" t="s">
        <v>59</v>
      </c>
      <c r="U2917" s="22">
        <v>3012</v>
      </c>
      <c r="V2917" s="10">
        <v>8610</v>
      </c>
      <c r="W2917" s="22">
        <v>1.07</v>
      </c>
    </row>
    <row r="2918" spans="1:23" s="5" customFormat="1" x14ac:dyDescent="0.3">
      <c r="A2918" s="20">
        <v>2916</v>
      </c>
      <c r="C2918" s="11" t="s">
        <v>166</v>
      </c>
      <c r="E2918" s="16">
        <f t="shared" si="433"/>
        <v>55016737380.276619</v>
      </c>
      <c r="F2918" s="10">
        <v>5</v>
      </c>
      <c r="G2918" s="22">
        <f t="shared" si="436"/>
        <v>4.6575543295230396E+31</v>
      </c>
      <c r="H2918" s="22">
        <f t="shared" si="434"/>
        <v>52252435.24379342</v>
      </c>
      <c r="I2918" s="22">
        <f t="shared" si="435"/>
        <v>2.3651991633495426E+21</v>
      </c>
      <c r="J2918" s="10">
        <v>1</v>
      </c>
      <c r="K2918" s="10">
        <v>11</v>
      </c>
      <c r="L2918" s="10">
        <v>5</v>
      </c>
      <c r="M2918" s="10">
        <v>10000</v>
      </c>
      <c r="N2918" s="10">
        <v>10000</v>
      </c>
      <c r="O2918" s="10">
        <v>30</v>
      </c>
      <c r="P2918" s="10" t="b">
        <v>1</v>
      </c>
      <c r="Q2918" s="10">
        <v>0</v>
      </c>
      <c r="R2918" s="10" t="b">
        <v>0</v>
      </c>
      <c r="S2918" s="10">
        <v>101.000000000008</v>
      </c>
      <c r="T2918" s="10" t="s">
        <v>59</v>
      </c>
      <c r="U2918" s="22">
        <v>3013</v>
      </c>
      <c r="V2918" s="10">
        <v>8617</v>
      </c>
      <c r="W2918" s="22">
        <v>1.07</v>
      </c>
    </row>
    <row r="2919" spans="1:23" s="5" customFormat="1" x14ac:dyDescent="0.3">
      <c r="A2919" s="20">
        <v>2917</v>
      </c>
      <c r="C2919" s="11" t="s">
        <v>166</v>
      </c>
      <c r="E2919" s="16">
        <f t="shared" si="433"/>
        <v>55075244856.180908</v>
      </c>
      <c r="F2919" s="10">
        <v>5</v>
      </c>
      <c r="G2919" s="22">
        <f t="shared" si="436"/>
        <v>4.6721735037799344E+31</v>
      </c>
      <c r="H2919" s="22">
        <f t="shared" si="434"/>
        <v>52290675.747774251</v>
      </c>
      <c r="I2919" s="22">
        <f t="shared" si="435"/>
        <v>2.3701366400508447E+21</v>
      </c>
      <c r="J2919" s="10">
        <v>1</v>
      </c>
      <c r="K2919" s="10">
        <v>11</v>
      </c>
      <c r="L2919" s="10">
        <v>5</v>
      </c>
      <c r="M2919" s="10">
        <v>10000</v>
      </c>
      <c r="N2919" s="10">
        <v>10000</v>
      </c>
      <c r="O2919" s="10">
        <v>30</v>
      </c>
      <c r="P2919" s="10" t="b">
        <v>1</v>
      </c>
      <c r="Q2919" s="10">
        <v>0</v>
      </c>
      <c r="R2919" s="10" t="b">
        <v>0</v>
      </c>
      <c r="S2919" s="10">
        <v>101.000000000008</v>
      </c>
      <c r="T2919" s="10" t="s">
        <v>59</v>
      </c>
      <c r="U2919" s="22">
        <v>3014</v>
      </c>
      <c r="V2919" s="10">
        <v>8624</v>
      </c>
      <c r="W2919" s="22">
        <v>1.07</v>
      </c>
    </row>
    <row r="2920" spans="1:23" s="5" customFormat="1" x14ac:dyDescent="0.3">
      <c r="A2920" s="20">
        <v>2918</v>
      </c>
      <c r="C2920" s="11" t="s">
        <v>166</v>
      </c>
      <c r="E2920" s="16">
        <f t="shared" si="433"/>
        <v>55133794465.812019</v>
      </c>
      <c r="F2920" s="10">
        <v>5</v>
      </c>
      <c r="G2920" s="22">
        <f t="shared" si="436"/>
        <v>4.6868335303724212E+31</v>
      </c>
      <c r="H2920" s="22">
        <f t="shared" si="434"/>
        <v>52328931.160453111</v>
      </c>
      <c r="I2920" s="22">
        <f t="shared" si="435"/>
        <v>2.3750827263256775E+21</v>
      </c>
      <c r="J2920" s="10">
        <v>1</v>
      </c>
      <c r="K2920" s="10">
        <v>11</v>
      </c>
      <c r="L2920" s="10">
        <v>5</v>
      </c>
      <c r="M2920" s="10">
        <v>10000</v>
      </c>
      <c r="N2920" s="10">
        <v>10000</v>
      </c>
      <c r="O2920" s="10">
        <v>30</v>
      </c>
      <c r="P2920" s="10" t="b">
        <v>1</v>
      </c>
      <c r="Q2920" s="10">
        <v>0</v>
      </c>
      <c r="R2920" s="10" t="b">
        <v>0</v>
      </c>
      <c r="S2920" s="10">
        <v>101.000000000008</v>
      </c>
      <c r="T2920" s="10" t="s">
        <v>59</v>
      </c>
      <c r="U2920" s="22">
        <v>3015</v>
      </c>
      <c r="V2920" s="10">
        <v>8631</v>
      </c>
      <c r="W2920" s="22">
        <v>1.07</v>
      </c>
    </row>
    <row r="2921" spans="1:23" s="5" customFormat="1" x14ac:dyDescent="0.3">
      <c r="A2921" s="20">
        <v>2919</v>
      </c>
      <c r="C2921" s="11" t="s">
        <v>166</v>
      </c>
      <c r="E2921" s="16">
        <f t="shared" si="433"/>
        <v>55192386225.057709</v>
      </c>
      <c r="F2921" s="10">
        <v>5</v>
      </c>
      <c r="G2921" s="22">
        <f t="shared" si="436"/>
        <v>4.7015345094008634E+31</v>
      </c>
      <c r="H2921" s="22">
        <f t="shared" si="434"/>
        <v>52367201.482545577</v>
      </c>
      <c r="I2921" s="22">
        <f t="shared" si="435"/>
        <v>2.3800374342284917E+21</v>
      </c>
      <c r="J2921" s="10">
        <v>1</v>
      </c>
      <c r="K2921" s="10">
        <v>11</v>
      </c>
      <c r="L2921" s="10">
        <v>5</v>
      </c>
      <c r="M2921" s="10">
        <v>10000</v>
      </c>
      <c r="N2921" s="10">
        <v>10000</v>
      </c>
      <c r="O2921" s="10">
        <v>30</v>
      </c>
      <c r="P2921" s="10" t="b">
        <v>1</v>
      </c>
      <c r="Q2921" s="10">
        <v>0</v>
      </c>
      <c r="R2921" s="10" t="b">
        <v>0</v>
      </c>
      <c r="S2921" s="10">
        <v>101.000000000008</v>
      </c>
      <c r="T2921" s="10" t="s">
        <v>59</v>
      </c>
      <c r="U2921" s="22">
        <v>3016</v>
      </c>
      <c r="V2921" s="10">
        <v>8638</v>
      </c>
      <c r="W2921" s="22">
        <v>1.07</v>
      </c>
    </row>
    <row r="2922" spans="1:23" s="5" customFormat="1" x14ac:dyDescent="0.3">
      <c r="A2922" s="20">
        <v>2920</v>
      </c>
      <c r="C2922" s="11" t="s">
        <v>166</v>
      </c>
      <c r="E2922" s="16">
        <f t="shared" si="433"/>
        <v>55251020149.805725</v>
      </c>
      <c r="F2922" s="10">
        <v>5</v>
      </c>
      <c r="G2922" s="22">
        <f t="shared" si="436"/>
        <v>4.7162765411765563E+31</v>
      </c>
      <c r="H2922" s="22">
        <f t="shared" si="434"/>
        <v>52405486.714766614</v>
      </c>
      <c r="I2922" s="22">
        <f t="shared" si="435"/>
        <v>2.3850007758265107E+21</v>
      </c>
      <c r="J2922" s="10">
        <v>1</v>
      </c>
      <c r="K2922" s="10">
        <v>11</v>
      </c>
      <c r="L2922" s="10">
        <v>5</v>
      </c>
      <c r="M2922" s="10">
        <v>10000</v>
      </c>
      <c r="N2922" s="10">
        <v>10000</v>
      </c>
      <c r="O2922" s="10">
        <v>30</v>
      </c>
      <c r="P2922" s="10" t="b">
        <v>1</v>
      </c>
      <c r="Q2922" s="10">
        <v>0</v>
      </c>
      <c r="R2922" s="10" t="b">
        <v>0</v>
      </c>
      <c r="S2922" s="10">
        <v>101.000000000008</v>
      </c>
      <c r="T2922" s="10" t="s">
        <v>59</v>
      </c>
      <c r="U2922" s="22">
        <v>3017</v>
      </c>
      <c r="V2922" s="10">
        <v>8645</v>
      </c>
      <c r="W2922" s="22">
        <v>1.07</v>
      </c>
    </row>
    <row r="2923" spans="1:23" s="5" customFormat="1" x14ac:dyDescent="0.3">
      <c r="A2923" s="20">
        <v>2921</v>
      </c>
      <c r="C2923" s="11" t="s">
        <v>166</v>
      </c>
      <c r="E2923" s="16">
        <f t="shared" si="433"/>
        <v>55309696255.944588</v>
      </c>
      <c r="F2923" s="10">
        <v>5</v>
      </c>
      <c r="G2923" s="22">
        <f t="shared" si="436"/>
        <v>4.7310597262219614E+31</v>
      </c>
      <c r="H2923" s="22">
        <f t="shared" si="434"/>
        <v>52443786.8578315</v>
      </c>
      <c r="I2923" s="22">
        <f t="shared" si="435"/>
        <v>2.389972763199632E+21</v>
      </c>
      <c r="J2923" s="10">
        <v>1</v>
      </c>
      <c r="K2923" s="10">
        <v>11</v>
      </c>
      <c r="L2923" s="10">
        <v>5</v>
      </c>
      <c r="M2923" s="10">
        <v>10000</v>
      </c>
      <c r="N2923" s="10">
        <v>10000</v>
      </c>
      <c r="O2923" s="10">
        <v>30</v>
      </c>
      <c r="P2923" s="10" t="b">
        <v>1</v>
      </c>
      <c r="Q2923" s="10">
        <v>0</v>
      </c>
      <c r="R2923" s="10" t="b">
        <v>0</v>
      </c>
      <c r="S2923" s="10">
        <v>101.000000000008</v>
      </c>
      <c r="T2923" s="10" t="s">
        <v>59</v>
      </c>
      <c r="U2923" s="22">
        <v>3018</v>
      </c>
      <c r="V2923" s="10">
        <v>8652</v>
      </c>
      <c r="W2923" s="22">
        <v>1.07</v>
      </c>
    </row>
    <row r="2924" spans="1:23" s="5" customFormat="1" x14ac:dyDescent="0.3">
      <c r="A2924" s="20">
        <v>2922</v>
      </c>
      <c r="C2924" s="11" t="s">
        <v>166</v>
      </c>
      <c r="E2924" s="16">
        <f t="shared" ref="E2924:E2987" si="437">A2924^3.0999</f>
        <v>55368414559.363541</v>
      </c>
      <c r="F2924" s="10">
        <v>5</v>
      </c>
      <c r="G2924" s="22">
        <f t="shared" si="436"/>
        <v>4.7458841652710082E+31</v>
      </c>
      <c r="H2924" s="22">
        <f t="shared" si="434"/>
        <v>52482101.912454866</v>
      </c>
      <c r="I2924" s="22">
        <f t="shared" si="435"/>
        <v>2.3949534084406046E+21</v>
      </c>
      <c r="J2924" s="10">
        <v>1</v>
      </c>
      <c r="K2924" s="10">
        <v>11</v>
      </c>
      <c r="L2924" s="10">
        <v>5</v>
      </c>
      <c r="M2924" s="10">
        <v>10000</v>
      </c>
      <c r="N2924" s="10">
        <v>10000</v>
      </c>
      <c r="O2924" s="10">
        <v>30</v>
      </c>
      <c r="P2924" s="10" t="b">
        <v>1</v>
      </c>
      <c r="Q2924" s="10">
        <v>0</v>
      </c>
      <c r="R2924" s="10" t="b">
        <v>0</v>
      </c>
      <c r="S2924" s="10">
        <v>101.000000000008</v>
      </c>
      <c r="T2924" s="10" t="s">
        <v>59</v>
      </c>
      <c r="U2924" s="22">
        <v>3019</v>
      </c>
      <c r="V2924" s="10">
        <v>8659</v>
      </c>
      <c r="W2924" s="22">
        <v>1.07</v>
      </c>
    </row>
    <row r="2925" spans="1:23" s="5" customFormat="1" x14ac:dyDescent="0.3">
      <c r="A2925" s="20">
        <v>2923</v>
      </c>
      <c r="C2925" s="11" t="s">
        <v>166</v>
      </c>
      <c r="E2925" s="16">
        <f t="shared" si="437"/>
        <v>55427175075.952179</v>
      </c>
      <c r="F2925" s="10">
        <v>5</v>
      </c>
      <c r="G2925" s="22">
        <f t="shared" si="436"/>
        <v>4.7607499592698611E+31</v>
      </c>
      <c r="H2925" s="22">
        <f t="shared" si="434"/>
        <v>52520431.879351445</v>
      </c>
      <c r="I2925" s="22">
        <f t="shared" si="435"/>
        <v>2.3999427236548533E+21</v>
      </c>
      <c r="J2925" s="10">
        <v>1</v>
      </c>
      <c r="K2925" s="10">
        <v>11</v>
      </c>
      <c r="L2925" s="10">
        <v>5</v>
      </c>
      <c r="M2925" s="10">
        <v>10000</v>
      </c>
      <c r="N2925" s="10">
        <v>10000</v>
      </c>
      <c r="O2925" s="10">
        <v>30</v>
      </c>
      <c r="P2925" s="10" t="b">
        <v>1</v>
      </c>
      <c r="Q2925" s="10">
        <v>0</v>
      </c>
      <c r="R2925" s="10" t="b">
        <v>0</v>
      </c>
      <c r="S2925" s="10">
        <v>101.000000000008</v>
      </c>
      <c r="T2925" s="10" t="s">
        <v>59</v>
      </c>
      <c r="U2925" s="22">
        <v>3020</v>
      </c>
      <c r="V2925" s="10">
        <v>8666</v>
      </c>
      <c r="W2925" s="22">
        <v>1.07</v>
      </c>
    </row>
    <row r="2926" spans="1:23" s="5" customFormat="1" x14ac:dyDescent="0.3">
      <c r="A2926" s="20">
        <v>2924</v>
      </c>
      <c r="C2926" s="11" t="s">
        <v>166</v>
      </c>
      <c r="E2926" s="16">
        <f t="shared" si="437"/>
        <v>55485977821.600395</v>
      </c>
      <c r="F2926" s="10">
        <v>5</v>
      </c>
      <c r="G2926" s="22">
        <f t="shared" si="436"/>
        <v>4.7756572093766844E+31</v>
      </c>
      <c r="H2926" s="22">
        <f t="shared" si="434"/>
        <v>52558776.759235322</v>
      </c>
      <c r="I2926" s="22">
        <f t="shared" si="435"/>
        <v>2.4049407209606171E+21</v>
      </c>
      <c r="J2926" s="10">
        <v>1</v>
      </c>
      <c r="K2926" s="10">
        <v>11</v>
      </c>
      <c r="L2926" s="10">
        <v>5</v>
      </c>
      <c r="M2926" s="10">
        <v>10000</v>
      </c>
      <c r="N2926" s="10">
        <v>10000</v>
      </c>
      <c r="O2926" s="10">
        <v>30</v>
      </c>
      <c r="P2926" s="10" t="b">
        <v>1</v>
      </c>
      <c r="Q2926" s="10">
        <v>0</v>
      </c>
      <c r="R2926" s="10" t="b">
        <v>0</v>
      </c>
      <c r="S2926" s="10">
        <v>101.000000000008</v>
      </c>
      <c r="T2926" s="10" t="s">
        <v>59</v>
      </c>
      <c r="U2926" s="22">
        <v>3021</v>
      </c>
      <c r="V2926" s="10">
        <v>8673</v>
      </c>
      <c r="W2926" s="22">
        <v>1.07</v>
      </c>
    </row>
    <row r="2927" spans="1:23" s="5" customFormat="1" x14ac:dyDescent="0.3">
      <c r="A2927" s="20">
        <v>2925</v>
      </c>
      <c r="C2927" s="11" t="s">
        <v>166</v>
      </c>
      <c r="E2927" s="16">
        <f t="shared" si="437"/>
        <v>55544822812.199356</v>
      </c>
      <c r="F2927" s="10">
        <v>5</v>
      </c>
      <c r="G2927" s="22">
        <f t="shared" si="436"/>
        <v>4.7906060169627533E+31</v>
      </c>
      <c r="H2927" s="22">
        <f t="shared" si="434"/>
        <v>52597136.552821182</v>
      </c>
      <c r="I2927" s="22">
        <f t="shared" si="435"/>
        <v>2.4099474124889617E+21</v>
      </c>
      <c r="J2927" s="10">
        <v>1</v>
      </c>
      <c r="K2927" s="10">
        <v>11</v>
      </c>
      <c r="L2927" s="10">
        <v>5</v>
      </c>
      <c r="M2927" s="10">
        <v>10000</v>
      </c>
      <c r="N2927" s="10">
        <v>10000</v>
      </c>
      <c r="O2927" s="10">
        <v>30</v>
      </c>
      <c r="P2927" s="10" t="b">
        <v>1</v>
      </c>
      <c r="Q2927" s="10">
        <v>0</v>
      </c>
      <c r="R2927" s="10" t="b">
        <v>0</v>
      </c>
      <c r="S2927" s="10">
        <v>101.000000000008</v>
      </c>
      <c r="T2927" s="10" t="s">
        <v>59</v>
      </c>
      <c r="U2927" s="22">
        <v>3022</v>
      </c>
      <c r="V2927" s="10">
        <v>8680</v>
      </c>
      <c r="W2927" s="22">
        <v>1.07</v>
      </c>
    </row>
    <row r="2928" spans="1:23" s="5" customFormat="1" x14ac:dyDescent="0.3">
      <c r="A2928" s="20">
        <v>2926</v>
      </c>
      <c r="C2928" s="11" t="s">
        <v>166</v>
      </c>
      <c r="E2928" s="16">
        <f t="shared" si="437"/>
        <v>55603710063.639915</v>
      </c>
      <c r="F2928" s="10">
        <v>5</v>
      </c>
      <c r="G2928" s="22">
        <f t="shared" si="436"/>
        <v>4.8055964836121503E+31</v>
      </c>
      <c r="H2928" s="22">
        <f t="shared" si="434"/>
        <v>52635511.26082249</v>
      </c>
      <c r="I2928" s="22">
        <f t="shared" si="435"/>
        <v>2.4149628103836634E+21</v>
      </c>
      <c r="J2928" s="10">
        <v>1</v>
      </c>
      <c r="K2928" s="10">
        <v>11</v>
      </c>
      <c r="L2928" s="10">
        <v>5</v>
      </c>
      <c r="M2928" s="10">
        <v>10000</v>
      </c>
      <c r="N2928" s="10">
        <v>10000</v>
      </c>
      <c r="O2928" s="10">
        <v>30</v>
      </c>
      <c r="P2928" s="10" t="b">
        <v>1</v>
      </c>
      <c r="Q2928" s="10">
        <v>0</v>
      </c>
      <c r="R2928" s="10" t="b">
        <v>0</v>
      </c>
      <c r="S2928" s="10">
        <v>101.000000000008</v>
      </c>
      <c r="T2928" s="10" t="s">
        <v>59</v>
      </c>
      <c r="U2928" s="22">
        <v>3023</v>
      </c>
      <c r="V2928" s="10">
        <v>8687</v>
      </c>
      <c r="W2928" s="22">
        <v>1.07</v>
      </c>
    </row>
    <row r="2929" spans="1:23" s="5" customFormat="1" x14ac:dyDescent="0.3">
      <c r="A2929" s="20">
        <v>2927</v>
      </c>
      <c r="C2929" s="11" t="s">
        <v>166</v>
      </c>
      <c r="E2929" s="16">
        <f t="shared" si="437"/>
        <v>55662639591.813965</v>
      </c>
      <c r="F2929" s="10">
        <v>5</v>
      </c>
      <c r="G2929" s="22">
        <f t="shared" si="436"/>
        <v>4.8206287111224649E+31</v>
      </c>
      <c r="H2929" s="22">
        <f t="shared" si="434"/>
        <v>52673900.883953124</v>
      </c>
      <c r="I2929" s="22">
        <f t="shared" si="435"/>
        <v>2.4199869268013377E+21</v>
      </c>
      <c r="J2929" s="10">
        <v>1</v>
      </c>
      <c r="K2929" s="10">
        <v>11</v>
      </c>
      <c r="L2929" s="10">
        <v>5</v>
      </c>
      <c r="M2929" s="10">
        <v>10000</v>
      </c>
      <c r="N2929" s="10">
        <v>10000</v>
      </c>
      <c r="O2929" s="10">
        <v>30</v>
      </c>
      <c r="P2929" s="10" t="b">
        <v>1</v>
      </c>
      <c r="Q2929" s="10">
        <v>0</v>
      </c>
      <c r="R2929" s="10" t="b">
        <v>0</v>
      </c>
      <c r="S2929" s="10">
        <v>101.000000000008</v>
      </c>
      <c r="T2929" s="10" t="s">
        <v>59</v>
      </c>
      <c r="U2929" s="22">
        <v>3024</v>
      </c>
      <c r="V2929" s="10">
        <v>8694</v>
      </c>
      <c r="W2929" s="22">
        <v>1.07</v>
      </c>
    </row>
    <row r="2930" spans="1:23" s="5" customFormat="1" x14ac:dyDescent="0.3">
      <c r="A2930" s="20">
        <v>2928</v>
      </c>
      <c r="C2930" s="11" t="s">
        <v>166</v>
      </c>
      <c r="E2930" s="16">
        <f t="shared" si="437"/>
        <v>55721611412.614021</v>
      </c>
      <c r="F2930" s="10">
        <v>5</v>
      </c>
      <c r="G2930" s="22">
        <f t="shared" si="436"/>
        <v>4.8357028015051747E+31</v>
      </c>
      <c r="H2930" s="22">
        <f t="shared" si="434"/>
        <v>52712305.422926798</v>
      </c>
      <c r="I2930" s="22">
        <f t="shared" si="435"/>
        <v>2.4250197739114657E+21</v>
      </c>
      <c r="J2930" s="10">
        <v>1</v>
      </c>
      <c r="K2930" s="10">
        <v>11</v>
      </c>
      <c r="L2930" s="10">
        <v>5</v>
      </c>
      <c r="M2930" s="10">
        <v>10000</v>
      </c>
      <c r="N2930" s="10">
        <v>10000</v>
      </c>
      <c r="O2930" s="10">
        <v>30</v>
      </c>
      <c r="P2930" s="10" t="b">
        <v>1</v>
      </c>
      <c r="Q2930" s="10">
        <v>0</v>
      </c>
      <c r="R2930" s="10" t="b">
        <v>0</v>
      </c>
      <c r="S2930" s="10">
        <v>101.000000000008</v>
      </c>
      <c r="T2930" s="10" t="s">
        <v>59</v>
      </c>
      <c r="U2930" s="22">
        <v>3025</v>
      </c>
      <c r="V2930" s="10">
        <v>8701</v>
      </c>
      <c r="W2930" s="22">
        <v>1.07</v>
      </c>
    </row>
    <row r="2931" spans="1:23" s="5" customFormat="1" x14ac:dyDescent="0.3">
      <c r="A2931" s="20">
        <v>2929</v>
      </c>
      <c r="C2931" s="11" t="s">
        <v>166</v>
      </c>
      <c r="E2931" s="16">
        <f t="shared" si="437"/>
        <v>55780625541.9328</v>
      </c>
      <c r="F2931" s="10">
        <v>5</v>
      </c>
      <c r="G2931" s="22">
        <f t="shared" si="436"/>
        <v>4.8508188569860085E+31</v>
      </c>
      <c r="H2931" s="22">
        <f t="shared" ref="H2931:H2994" si="438">(A2931^2.14+50+50*A2931)*2</f>
        <v>52750724.878456704</v>
      </c>
      <c r="I2931" s="22">
        <f t="shared" ref="I2931:I2994" si="439">(A2931^6.082+A2931^4+1000*A2931+100)*2</f>
        <v>2.4300613638962618E+21</v>
      </c>
      <c r="J2931" s="10">
        <v>1</v>
      </c>
      <c r="K2931" s="10">
        <v>11</v>
      </c>
      <c r="L2931" s="10">
        <v>5</v>
      </c>
      <c r="M2931" s="10">
        <v>10000</v>
      </c>
      <c r="N2931" s="10">
        <v>10000</v>
      </c>
      <c r="O2931" s="10">
        <v>30</v>
      </c>
      <c r="P2931" s="10" t="b">
        <v>1</v>
      </c>
      <c r="Q2931" s="10">
        <v>0</v>
      </c>
      <c r="R2931" s="10" t="b">
        <v>0</v>
      </c>
      <c r="S2931" s="10">
        <v>101.000000000008</v>
      </c>
      <c r="T2931" s="10" t="s">
        <v>59</v>
      </c>
      <c r="U2931" s="22">
        <v>3026</v>
      </c>
      <c r="V2931" s="10">
        <v>8708</v>
      </c>
      <c r="W2931" s="22">
        <v>1.07</v>
      </c>
    </row>
    <row r="2932" spans="1:23" s="5" customFormat="1" x14ac:dyDescent="0.3">
      <c r="A2932" s="20">
        <v>2930</v>
      </c>
      <c r="C2932" s="11" t="s">
        <v>166</v>
      </c>
      <c r="E2932" s="16">
        <f t="shared" si="437"/>
        <v>55839681995.663635</v>
      </c>
      <c r="F2932" s="10">
        <v>5</v>
      </c>
      <c r="G2932" s="22">
        <f t="shared" si="436"/>
        <v>4.8659769800051189E+31</v>
      </c>
      <c r="H2932" s="22">
        <f t="shared" si="438"/>
        <v>52789159.251255848</v>
      </c>
      <c r="I2932" s="22">
        <f t="shared" si="439"/>
        <v>2.4351117089508027E+21</v>
      </c>
      <c r="J2932" s="10">
        <v>1</v>
      </c>
      <c r="K2932" s="10">
        <v>11</v>
      </c>
      <c r="L2932" s="10">
        <v>5</v>
      </c>
      <c r="M2932" s="10">
        <v>10000</v>
      </c>
      <c r="N2932" s="10">
        <v>10000</v>
      </c>
      <c r="O2932" s="10">
        <v>30</v>
      </c>
      <c r="P2932" s="10" t="b">
        <v>1</v>
      </c>
      <c r="Q2932" s="10">
        <v>0</v>
      </c>
      <c r="R2932" s="10" t="b">
        <v>0</v>
      </c>
      <c r="S2932" s="10">
        <v>101.000000000008</v>
      </c>
      <c r="T2932" s="10" t="s">
        <v>59</v>
      </c>
      <c r="U2932" s="22">
        <v>3027</v>
      </c>
      <c r="V2932" s="10">
        <v>8715</v>
      </c>
      <c r="W2932" s="22">
        <v>1.07</v>
      </c>
    </row>
    <row r="2933" spans="1:23" s="5" customFormat="1" x14ac:dyDescent="0.3">
      <c r="A2933" s="20">
        <v>2931</v>
      </c>
      <c r="C2933" s="11" t="s">
        <v>166</v>
      </c>
      <c r="E2933" s="16">
        <f t="shared" si="437"/>
        <v>55898780789.7006</v>
      </c>
      <c r="F2933" s="10">
        <v>5</v>
      </c>
      <c r="G2933" s="22">
        <f t="shared" si="436"/>
        <v>4.8811772732179288E+31</v>
      </c>
      <c r="H2933" s="22">
        <f t="shared" si="438"/>
        <v>52827608.54203742</v>
      </c>
      <c r="I2933" s="22">
        <f t="shared" si="439"/>
        <v>2.4401708212830344E+21</v>
      </c>
      <c r="J2933" s="10">
        <v>1</v>
      </c>
      <c r="K2933" s="10">
        <v>11</v>
      </c>
      <c r="L2933" s="10">
        <v>5</v>
      </c>
      <c r="M2933" s="10">
        <v>10000</v>
      </c>
      <c r="N2933" s="10">
        <v>10000</v>
      </c>
      <c r="O2933" s="10">
        <v>30</v>
      </c>
      <c r="P2933" s="10" t="b">
        <v>1</v>
      </c>
      <c r="Q2933" s="10">
        <v>0</v>
      </c>
      <c r="R2933" s="10" t="b">
        <v>0</v>
      </c>
      <c r="S2933" s="10">
        <v>101.000000000008</v>
      </c>
      <c r="T2933" s="10" t="s">
        <v>59</v>
      </c>
      <c r="U2933" s="22">
        <v>3028</v>
      </c>
      <c r="V2933" s="10">
        <v>8722</v>
      </c>
      <c r="W2933" s="22">
        <v>1.07</v>
      </c>
    </row>
    <row r="2934" spans="1:23" s="5" customFormat="1" x14ac:dyDescent="0.3">
      <c r="A2934" s="20">
        <v>2932</v>
      </c>
      <c r="C2934" s="11" t="s">
        <v>166</v>
      </c>
      <c r="E2934" s="16">
        <f t="shared" si="437"/>
        <v>55957921939.938316</v>
      </c>
      <c r="F2934" s="10">
        <v>5</v>
      </c>
      <c r="G2934" s="22">
        <f t="shared" si="436"/>
        <v>4.8964198394948195E+31</v>
      </c>
      <c r="H2934" s="22">
        <f t="shared" si="438"/>
        <v>52866072.751513846</v>
      </c>
      <c r="I2934" s="22">
        <f t="shared" si="439"/>
        <v>2.4452387131136929E+21</v>
      </c>
      <c r="J2934" s="10">
        <v>1</v>
      </c>
      <c r="K2934" s="10">
        <v>11</v>
      </c>
      <c r="L2934" s="10">
        <v>5</v>
      </c>
      <c r="M2934" s="10">
        <v>10000</v>
      </c>
      <c r="N2934" s="10">
        <v>10000</v>
      </c>
      <c r="O2934" s="10">
        <v>30</v>
      </c>
      <c r="P2934" s="10" t="b">
        <v>1</v>
      </c>
      <c r="Q2934" s="10">
        <v>0</v>
      </c>
      <c r="R2934" s="10" t="b">
        <v>0</v>
      </c>
      <c r="S2934" s="10">
        <v>101.000000000008</v>
      </c>
      <c r="T2934" s="10" t="s">
        <v>59</v>
      </c>
      <c r="U2934" s="22">
        <v>3029</v>
      </c>
      <c r="V2934" s="10">
        <v>8729</v>
      </c>
      <c r="W2934" s="22">
        <v>1.07</v>
      </c>
    </row>
    <row r="2935" spans="1:23" s="5" customFormat="1" x14ac:dyDescent="0.3">
      <c r="A2935" s="20">
        <v>2933</v>
      </c>
      <c r="C2935" s="11" t="s">
        <v>166</v>
      </c>
      <c r="E2935" s="16">
        <f t="shared" si="437"/>
        <v>56017105462.271759</v>
      </c>
      <c r="F2935" s="10">
        <v>5</v>
      </c>
      <c r="G2935" s="22">
        <f t="shared" si="436"/>
        <v>4.9117047819222623E+31</v>
      </c>
      <c r="H2935" s="22">
        <f t="shared" si="438"/>
        <v>52904551.880397715</v>
      </c>
      <c r="I2935" s="22">
        <f t="shared" si="439"/>
        <v>2.4503153966764356E+21</v>
      </c>
      <c r="J2935" s="10">
        <v>1</v>
      </c>
      <c r="K2935" s="10">
        <v>11</v>
      </c>
      <c r="L2935" s="10">
        <v>5</v>
      </c>
      <c r="M2935" s="10">
        <v>10000</v>
      </c>
      <c r="N2935" s="10">
        <v>10000</v>
      </c>
      <c r="O2935" s="10">
        <v>30</v>
      </c>
      <c r="P2935" s="10" t="b">
        <v>1</v>
      </c>
      <c r="Q2935" s="10">
        <v>0</v>
      </c>
      <c r="R2935" s="10" t="b">
        <v>0</v>
      </c>
      <c r="S2935" s="10">
        <v>101.000000000008</v>
      </c>
      <c r="T2935" s="10" t="s">
        <v>59</v>
      </c>
      <c r="U2935" s="22">
        <v>3030</v>
      </c>
      <c r="V2935" s="10">
        <v>8736</v>
      </c>
      <c r="W2935" s="22">
        <v>1.07</v>
      </c>
    </row>
    <row r="2936" spans="1:23" s="5" customFormat="1" x14ac:dyDescent="0.3">
      <c r="A2936" s="20">
        <v>2934</v>
      </c>
      <c r="C2936" s="11" t="s">
        <v>166</v>
      </c>
      <c r="E2936" s="16">
        <f t="shared" si="437"/>
        <v>56076331372.596191</v>
      </c>
      <c r="F2936" s="10">
        <v>5</v>
      </c>
      <c r="G2936" s="22">
        <f t="shared" si="436"/>
        <v>4.9270322038025691E+31</v>
      </c>
      <c r="H2936" s="22">
        <f t="shared" si="438"/>
        <v>52943045.929401398</v>
      </c>
      <c r="I2936" s="22">
        <f t="shared" si="439"/>
        <v>2.45540088421774E+21</v>
      </c>
      <c r="J2936" s="10">
        <v>1</v>
      </c>
      <c r="K2936" s="10">
        <v>11</v>
      </c>
      <c r="L2936" s="10">
        <v>5</v>
      </c>
      <c r="M2936" s="10">
        <v>10000</v>
      </c>
      <c r="N2936" s="10">
        <v>10000</v>
      </c>
      <c r="O2936" s="10">
        <v>30</v>
      </c>
      <c r="P2936" s="10" t="b">
        <v>1</v>
      </c>
      <c r="Q2936" s="10">
        <v>0</v>
      </c>
      <c r="R2936" s="10" t="b">
        <v>0</v>
      </c>
      <c r="S2936" s="10">
        <v>101.000000000008</v>
      </c>
      <c r="T2936" s="10" t="s">
        <v>59</v>
      </c>
      <c r="U2936" s="22">
        <v>3031</v>
      </c>
      <c r="V2936" s="10">
        <v>8743</v>
      </c>
      <c r="W2936" s="22">
        <v>1.07</v>
      </c>
    </row>
    <row r="2937" spans="1:23" s="5" customFormat="1" x14ac:dyDescent="0.3">
      <c r="A2937" s="20">
        <v>2935</v>
      </c>
      <c r="C2937" s="11" t="s">
        <v>166</v>
      </c>
      <c r="E2937" s="16">
        <f t="shared" si="437"/>
        <v>56135599686.808182</v>
      </c>
      <c r="F2937" s="10">
        <v>5</v>
      </c>
      <c r="G2937" s="22">
        <f t="shared" si="436"/>
        <v>4.9424022086546828E+31</v>
      </c>
      <c r="H2937" s="22">
        <f t="shared" si="438"/>
        <v>52981554.899236999</v>
      </c>
      <c r="I2937" s="22">
        <f t="shared" si="439"/>
        <v>2.4604951879969674E+21</v>
      </c>
      <c r="J2937" s="10">
        <v>1</v>
      </c>
      <c r="K2937" s="10">
        <v>11</v>
      </c>
      <c r="L2937" s="10">
        <v>5</v>
      </c>
      <c r="M2937" s="10">
        <v>10000</v>
      </c>
      <c r="N2937" s="10">
        <v>10000</v>
      </c>
      <c r="O2937" s="10">
        <v>30</v>
      </c>
      <c r="P2937" s="10" t="b">
        <v>1</v>
      </c>
      <c r="Q2937" s="10">
        <v>0</v>
      </c>
      <c r="R2937" s="10" t="b">
        <v>0</v>
      </c>
      <c r="S2937" s="10">
        <v>101.000000000008</v>
      </c>
      <c r="T2937" s="10" t="s">
        <v>59</v>
      </c>
      <c r="U2937" s="22">
        <v>3032</v>
      </c>
      <c r="V2937" s="10">
        <v>8750</v>
      </c>
      <c r="W2937" s="22">
        <v>1.07</v>
      </c>
    </row>
    <row r="2938" spans="1:23" s="5" customFormat="1" x14ac:dyDescent="0.3">
      <c r="A2938" s="20">
        <v>2936</v>
      </c>
      <c r="C2938" s="11" t="s">
        <v>166</v>
      </c>
      <c r="E2938" s="16">
        <f t="shared" si="437"/>
        <v>56194910420.804352</v>
      </c>
      <c r="F2938" s="10">
        <v>5</v>
      </c>
      <c r="G2938" s="22">
        <f t="shared" si="436"/>
        <v>4.9578149002143425E+31</v>
      </c>
      <c r="H2938" s="22">
        <f t="shared" si="438"/>
        <v>53020078.790616222</v>
      </c>
      <c r="I2938" s="22">
        <f t="shared" si="439"/>
        <v>2.4655983202863871E+21</v>
      </c>
      <c r="J2938" s="10">
        <v>1</v>
      </c>
      <c r="K2938" s="10">
        <v>11</v>
      </c>
      <c r="L2938" s="10">
        <v>5</v>
      </c>
      <c r="M2938" s="10">
        <v>10000</v>
      </c>
      <c r="N2938" s="10">
        <v>10000</v>
      </c>
      <c r="O2938" s="10">
        <v>30</v>
      </c>
      <c r="P2938" s="10" t="b">
        <v>1</v>
      </c>
      <c r="Q2938" s="10">
        <v>0</v>
      </c>
      <c r="R2938" s="10" t="b">
        <v>0</v>
      </c>
      <c r="S2938" s="10">
        <v>101.000000000008</v>
      </c>
      <c r="T2938" s="10" t="s">
        <v>59</v>
      </c>
      <c r="U2938" s="22">
        <v>3033</v>
      </c>
      <c r="V2938" s="10">
        <v>8757</v>
      </c>
      <c r="W2938" s="22">
        <v>1.07</v>
      </c>
    </row>
    <row r="2939" spans="1:23" s="5" customFormat="1" x14ac:dyDescent="0.3">
      <c r="A2939" s="20">
        <v>2937</v>
      </c>
      <c r="C2939" s="11" t="s">
        <v>166</v>
      </c>
      <c r="E2939" s="16">
        <f t="shared" si="437"/>
        <v>56254263590.481781</v>
      </c>
      <c r="F2939" s="10">
        <v>5</v>
      </c>
      <c r="G2939" s="22">
        <f t="shared" si="436"/>
        <v>4.9732703824346013E+31</v>
      </c>
      <c r="H2939" s="22">
        <f t="shared" si="438"/>
        <v>53058617.604250655</v>
      </c>
      <c r="I2939" s="22">
        <f t="shared" si="439"/>
        <v>2.4707102933711297E+21</v>
      </c>
      <c r="J2939" s="10">
        <v>1</v>
      </c>
      <c r="K2939" s="10">
        <v>11</v>
      </c>
      <c r="L2939" s="10">
        <v>5</v>
      </c>
      <c r="M2939" s="10">
        <v>10000</v>
      </c>
      <c r="N2939" s="10">
        <v>10000</v>
      </c>
      <c r="O2939" s="10">
        <v>30</v>
      </c>
      <c r="P2939" s="10" t="b">
        <v>1</v>
      </c>
      <c r="Q2939" s="10">
        <v>0</v>
      </c>
      <c r="R2939" s="10" t="b">
        <v>0</v>
      </c>
      <c r="S2939" s="10">
        <v>101.000000000008</v>
      </c>
      <c r="T2939" s="10" t="s">
        <v>59</v>
      </c>
      <c r="U2939" s="22">
        <v>3034</v>
      </c>
      <c r="V2939" s="10">
        <v>8764</v>
      </c>
      <c r="W2939" s="22">
        <v>1.07</v>
      </c>
    </row>
    <row r="2940" spans="1:23" s="5" customFormat="1" x14ac:dyDescent="0.3">
      <c r="A2940" s="20">
        <v>2938</v>
      </c>
      <c r="C2940" s="11" t="s">
        <v>166</v>
      </c>
      <c r="E2940" s="16">
        <f t="shared" si="437"/>
        <v>56313659211.738205</v>
      </c>
      <c r="F2940" s="10">
        <v>5</v>
      </c>
      <c r="G2940" s="22">
        <f t="shared" si="436"/>
        <v>4.9887687594859162E+31</v>
      </c>
      <c r="H2940" s="22">
        <f t="shared" si="438"/>
        <v>53097171.340852015</v>
      </c>
      <c r="I2940" s="22">
        <f t="shared" si="439"/>
        <v>2.4758311195492483E+21</v>
      </c>
      <c r="J2940" s="10">
        <v>1</v>
      </c>
      <c r="K2940" s="10">
        <v>11</v>
      </c>
      <c r="L2940" s="10">
        <v>5</v>
      </c>
      <c r="M2940" s="10">
        <v>10000</v>
      </c>
      <c r="N2940" s="10">
        <v>10000</v>
      </c>
      <c r="O2940" s="10">
        <v>30</v>
      </c>
      <c r="P2940" s="10" t="b">
        <v>1</v>
      </c>
      <c r="Q2940" s="10">
        <v>0</v>
      </c>
      <c r="R2940" s="10" t="b">
        <v>0</v>
      </c>
      <c r="S2940" s="10">
        <v>101.000000000008</v>
      </c>
      <c r="T2940" s="10" t="s">
        <v>59</v>
      </c>
      <c r="U2940" s="22">
        <v>3035</v>
      </c>
      <c r="V2940" s="10">
        <v>8771</v>
      </c>
      <c r="W2940" s="22">
        <v>1.07</v>
      </c>
    </row>
    <row r="2941" spans="1:23" s="5" customFormat="1" x14ac:dyDescent="0.3">
      <c r="A2941" s="20">
        <v>2939</v>
      </c>
      <c r="C2941" s="11" t="s">
        <v>166</v>
      </c>
      <c r="E2941" s="16">
        <f t="shared" si="437"/>
        <v>56373097300.471931</v>
      </c>
      <c r="F2941" s="10">
        <v>5</v>
      </c>
      <c r="G2941" s="22">
        <f t="shared" si="436"/>
        <v>5.0043101357570925E+31</v>
      </c>
      <c r="H2941" s="22">
        <f t="shared" si="438"/>
        <v>53135740.001131341</v>
      </c>
      <c r="I2941" s="22">
        <f t="shared" si="439"/>
        <v>2.4809608111316911E+21</v>
      </c>
      <c r="J2941" s="10">
        <v>1</v>
      </c>
      <c r="K2941" s="10">
        <v>11</v>
      </c>
      <c r="L2941" s="10">
        <v>5</v>
      </c>
      <c r="M2941" s="10">
        <v>10000</v>
      </c>
      <c r="N2941" s="10">
        <v>10000</v>
      </c>
      <c r="O2941" s="10">
        <v>30</v>
      </c>
      <c r="P2941" s="10" t="b">
        <v>1</v>
      </c>
      <c r="Q2941" s="10">
        <v>0</v>
      </c>
      <c r="R2941" s="10" t="b">
        <v>0</v>
      </c>
      <c r="S2941" s="10">
        <v>101.000000000008</v>
      </c>
      <c r="T2941" s="10" t="s">
        <v>59</v>
      </c>
      <c r="U2941" s="22">
        <v>3036</v>
      </c>
      <c r="V2941" s="10">
        <v>8778</v>
      </c>
      <c r="W2941" s="22">
        <v>1.07</v>
      </c>
    </row>
    <row r="2942" spans="1:23" s="5" customFormat="1" x14ac:dyDescent="0.3">
      <c r="A2942" s="20">
        <v>2940</v>
      </c>
      <c r="C2942" s="11" t="s">
        <v>166</v>
      </c>
      <c r="E2942" s="16">
        <f t="shared" si="437"/>
        <v>56432577872.581688</v>
      </c>
      <c r="F2942" s="10">
        <v>5</v>
      </c>
      <c r="G2942" s="22">
        <f t="shared" si="436"/>
        <v>5.019894615855024E+31</v>
      </c>
      <c r="H2942" s="22">
        <f t="shared" si="438"/>
        <v>53174323.585799746</v>
      </c>
      <c r="I2942" s="22">
        <f t="shared" si="439"/>
        <v>2.4860993804423607E+21</v>
      </c>
      <c r="J2942" s="10">
        <v>1</v>
      </c>
      <c r="K2942" s="10">
        <v>11</v>
      </c>
      <c r="L2942" s="10">
        <v>5</v>
      </c>
      <c r="M2942" s="10">
        <v>10000</v>
      </c>
      <c r="N2942" s="10">
        <v>10000</v>
      </c>
      <c r="O2942" s="10">
        <v>30</v>
      </c>
      <c r="P2942" s="10" t="b">
        <v>1</v>
      </c>
      <c r="Q2942" s="10">
        <v>0</v>
      </c>
      <c r="R2942" s="10" t="b">
        <v>0</v>
      </c>
      <c r="S2942" s="10">
        <v>101.000000000008</v>
      </c>
      <c r="T2942" s="10" t="s">
        <v>59</v>
      </c>
      <c r="U2942" s="22">
        <v>3037</v>
      </c>
      <c r="V2942" s="10">
        <v>8785</v>
      </c>
      <c r="W2942" s="22">
        <v>1.07</v>
      </c>
    </row>
    <row r="2943" spans="1:23" s="5" customFormat="1" x14ac:dyDescent="0.3">
      <c r="A2943" s="20">
        <v>2941</v>
      </c>
      <c r="C2943" s="11" t="s">
        <v>166</v>
      </c>
      <c r="E2943" s="16">
        <f t="shared" si="437"/>
        <v>56492100943.967163</v>
      </c>
      <c r="F2943" s="10">
        <v>5</v>
      </c>
      <c r="G2943" s="22">
        <f t="shared" si="436"/>
        <v>5.0355223046054928E+31</v>
      </c>
      <c r="H2943" s="22">
        <f t="shared" si="438"/>
        <v>53212922.095568039</v>
      </c>
      <c r="I2943" s="22">
        <f t="shared" si="439"/>
        <v>2.491246839818071E+21</v>
      </c>
      <c r="J2943" s="10">
        <v>1</v>
      </c>
      <c r="K2943" s="10">
        <v>11</v>
      </c>
      <c r="L2943" s="10">
        <v>5</v>
      </c>
      <c r="M2943" s="10">
        <v>10000</v>
      </c>
      <c r="N2943" s="10">
        <v>10000</v>
      </c>
      <c r="O2943" s="10">
        <v>30</v>
      </c>
      <c r="P2943" s="10" t="b">
        <v>1</v>
      </c>
      <c r="Q2943" s="10">
        <v>0</v>
      </c>
      <c r="R2943" s="10" t="b">
        <v>0</v>
      </c>
      <c r="S2943" s="10">
        <v>101.000000000008</v>
      </c>
      <c r="T2943" s="10" t="s">
        <v>59</v>
      </c>
      <c r="U2943" s="22">
        <v>3038</v>
      </c>
      <c r="V2943" s="10">
        <v>8792</v>
      </c>
      <c r="W2943" s="22">
        <v>1.07</v>
      </c>
    </row>
    <row r="2944" spans="1:23" s="5" customFormat="1" x14ac:dyDescent="0.3">
      <c r="A2944" s="20">
        <v>2942</v>
      </c>
      <c r="C2944" s="11" t="s">
        <v>166</v>
      </c>
      <c r="E2944" s="16">
        <f t="shared" si="437"/>
        <v>56551666530.528023</v>
      </c>
      <c r="F2944" s="10">
        <v>5</v>
      </c>
      <c r="G2944" s="22">
        <f t="shared" si="436"/>
        <v>5.0511933070534776E+31</v>
      </c>
      <c r="H2944" s="22">
        <f t="shared" si="438"/>
        <v>53251535.53114669</v>
      </c>
      <c r="I2944" s="22">
        <f t="shared" si="439"/>
        <v>2.4964032016085339E+21</v>
      </c>
      <c r="J2944" s="10">
        <v>1</v>
      </c>
      <c r="K2944" s="10">
        <v>11</v>
      </c>
      <c r="L2944" s="10">
        <v>5</v>
      </c>
      <c r="M2944" s="10">
        <v>10000</v>
      </c>
      <c r="N2944" s="10">
        <v>10000</v>
      </c>
      <c r="O2944" s="10">
        <v>30</v>
      </c>
      <c r="P2944" s="10" t="b">
        <v>1</v>
      </c>
      <c r="Q2944" s="10">
        <v>0</v>
      </c>
      <c r="R2944" s="10" t="b">
        <v>0</v>
      </c>
      <c r="S2944" s="10">
        <v>101.000000000008</v>
      </c>
      <c r="T2944" s="10" t="s">
        <v>59</v>
      </c>
      <c r="U2944" s="22">
        <v>3039</v>
      </c>
      <c r="V2944" s="10">
        <v>8799</v>
      </c>
      <c r="W2944" s="22">
        <v>1.07</v>
      </c>
    </row>
    <row r="2945" spans="1:23" s="5" customFormat="1" x14ac:dyDescent="0.3">
      <c r="A2945" s="20">
        <v>2943</v>
      </c>
      <c r="C2945" s="11" t="s">
        <v>166</v>
      </c>
      <c r="E2945" s="16">
        <f t="shared" si="437"/>
        <v>56611274648.164642</v>
      </c>
      <c r="F2945" s="10">
        <v>5</v>
      </c>
      <c r="G2945" s="22">
        <f t="shared" si="436"/>
        <v>5.0669077284634637E+31</v>
      </c>
      <c r="H2945" s="22">
        <f t="shared" si="438"/>
        <v>53290163.893246412</v>
      </c>
      <c r="I2945" s="22">
        <f t="shared" si="439"/>
        <v>2.5015684781764924E+21</v>
      </c>
      <c r="J2945" s="10">
        <v>1</v>
      </c>
      <c r="K2945" s="10">
        <v>11</v>
      </c>
      <c r="L2945" s="10">
        <v>5</v>
      </c>
      <c r="M2945" s="10">
        <v>10000</v>
      </c>
      <c r="N2945" s="10">
        <v>10000</v>
      </c>
      <c r="O2945" s="10">
        <v>30</v>
      </c>
      <c r="P2945" s="10" t="b">
        <v>1</v>
      </c>
      <c r="Q2945" s="10">
        <v>0</v>
      </c>
      <c r="R2945" s="10" t="b">
        <v>0</v>
      </c>
      <c r="S2945" s="10">
        <v>101.000000000008</v>
      </c>
      <c r="T2945" s="10" t="s">
        <v>59</v>
      </c>
      <c r="U2945" s="22">
        <v>3040</v>
      </c>
      <c r="V2945" s="10">
        <v>8806</v>
      </c>
      <c r="W2945" s="22">
        <v>1.07</v>
      </c>
    </row>
    <row r="2946" spans="1:23" s="5" customFormat="1" x14ac:dyDescent="0.3">
      <c r="A2946" s="20">
        <v>2944</v>
      </c>
      <c r="C2946" s="11" t="s">
        <v>166</v>
      </c>
      <c r="E2946" s="16">
        <f t="shared" si="437"/>
        <v>56670925312.77832</v>
      </c>
      <c r="F2946" s="10">
        <v>5</v>
      </c>
      <c r="G2946" s="22">
        <f t="shared" si="436"/>
        <v>5.0826656743196755E+31</v>
      </c>
      <c r="H2946" s="22">
        <f t="shared" si="438"/>
        <v>53328807.182576992</v>
      </c>
      <c r="I2946" s="22">
        <f t="shared" si="439"/>
        <v>2.5067426818975869E+21</v>
      </c>
      <c r="J2946" s="10">
        <v>1</v>
      </c>
      <c r="K2946" s="10">
        <v>11</v>
      </c>
      <c r="L2946" s="10">
        <v>5</v>
      </c>
      <c r="M2946" s="10">
        <v>10000</v>
      </c>
      <c r="N2946" s="10">
        <v>10000</v>
      </c>
      <c r="O2946" s="10">
        <v>30</v>
      </c>
      <c r="P2946" s="10" t="b">
        <v>1</v>
      </c>
      <c r="Q2946" s="10">
        <v>0</v>
      </c>
      <c r="R2946" s="10" t="b">
        <v>0</v>
      </c>
      <c r="S2946" s="10">
        <v>101.000000000008</v>
      </c>
      <c r="T2946" s="10" t="s">
        <v>59</v>
      </c>
      <c r="U2946" s="22">
        <v>3041</v>
      </c>
      <c r="V2946" s="10">
        <v>8813</v>
      </c>
      <c r="W2946" s="22">
        <v>1.07</v>
      </c>
    </row>
    <row r="2947" spans="1:23" s="5" customFormat="1" x14ac:dyDescent="0.3">
      <c r="A2947" s="20">
        <v>2945</v>
      </c>
      <c r="C2947" s="11" t="s">
        <v>166</v>
      </c>
      <c r="E2947" s="16">
        <f t="shared" si="437"/>
        <v>56730618540.270462</v>
      </c>
      <c r="F2947" s="10">
        <v>5</v>
      </c>
      <c r="G2947" s="22">
        <f t="shared" si="436"/>
        <v>5.0984672503269558E+31</v>
      </c>
      <c r="H2947" s="22">
        <f t="shared" si="438"/>
        <v>53367465.399848983</v>
      </c>
      <c r="I2947" s="22">
        <f t="shared" si="439"/>
        <v>2.5119258251604504E+21</v>
      </c>
      <c r="J2947" s="10">
        <v>1</v>
      </c>
      <c r="K2947" s="10">
        <v>11</v>
      </c>
      <c r="L2947" s="10">
        <v>5</v>
      </c>
      <c r="M2947" s="10">
        <v>10000</v>
      </c>
      <c r="N2947" s="10">
        <v>10000</v>
      </c>
      <c r="O2947" s="10">
        <v>30</v>
      </c>
      <c r="P2947" s="10" t="b">
        <v>1</v>
      </c>
      <c r="Q2947" s="10">
        <v>0</v>
      </c>
      <c r="R2947" s="10" t="b">
        <v>0</v>
      </c>
      <c r="S2947" s="10">
        <v>101.000000000008</v>
      </c>
      <c r="T2947" s="10" t="s">
        <v>59</v>
      </c>
      <c r="U2947" s="22">
        <v>3042</v>
      </c>
      <c r="V2947" s="10">
        <v>8820</v>
      </c>
      <c r="W2947" s="22">
        <v>1.07</v>
      </c>
    </row>
    <row r="2948" spans="1:23" s="5" customFormat="1" x14ac:dyDescent="0.3">
      <c r="A2948" s="20">
        <v>2946</v>
      </c>
      <c r="C2948" s="11" t="s">
        <v>166</v>
      </c>
      <c r="E2948" s="16">
        <f t="shared" si="437"/>
        <v>56790354346.542938</v>
      </c>
      <c r="F2948" s="10">
        <v>5</v>
      </c>
      <c r="G2948" s="22">
        <f t="shared" si="436"/>
        <v>5.1143125624106504E+31</v>
      </c>
      <c r="H2948" s="22">
        <f t="shared" si="438"/>
        <v>53406138.545771629</v>
      </c>
      <c r="I2948" s="22">
        <f t="shared" si="439"/>
        <v>2.517117920366663E+21</v>
      </c>
      <c r="J2948" s="10">
        <v>1</v>
      </c>
      <c r="K2948" s="10">
        <v>11</v>
      </c>
      <c r="L2948" s="10">
        <v>5</v>
      </c>
      <c r="M2948" s="10">
        <v>10000</v>
      </c>
      <c r="N2948" s="10">
        <v>10000</v>
      </c>
      <c r="O2948" s="10">
        <v>30</v>
      </c>
      <c r="P2948" s="10" t="b">
        <v>1</v>
      </c>
      <c r="Q2948" s="10">
        <v>0</v>
      </c>
      <c r="R2948" s="10" t="b">
        <v>0</v>
      </c>
      <c r="S2948" s="10">
        <v>101.000000000008</v>
      </c>
      <c r="T2948" s="10" t="s">
        <v>59</v>
      </c>
      <c r="U2948" s="22">
        <v>3043</v>
      </c>
      <c r="V2948" s="10">
        <v>8827</v>
      </c>
      <c r="W2948" s="22">
        <v>1.07</v>
      </c>
    </row>
    <row r="2949" spans="1:23" s="5" customFormat="1" x14ac:dyDescent="0.3">
      <c r="A2949" s="20">
        <v>2947</v>
      </c>
      <c r="C2949" s="11" t="s">
        <v>166</v>
      </c>
      <c r="E2949" s="16">
        <f t="shared" si="437"/>
        <v>56850132747.498688</v>
      </c>
      <c r="F2949" s="10">
        <v>5</v>
      </c>
      <c r="G2949" s="22">
        <f t="shared" si="436"/>
        <v>5.1302017167171241E+31</v>
      </c>
      <c r="H2949" s="22">
        <f t="shared" si="438"/>
        <v>53444826.621054918</v>
      </c>
      <c r="I2949" s="22">
        <f t="shared" si="439"/>
        <v>2.5223189799308304E+21</v>
      </c>
      <c r="J2949" s="10">
        <v>1</v>
      </c>
      <c r="K2949" s="10">
        <v>11</v>
      </c>
      <c r="L2949" s="10">
        <v>5</v>
      </c>
      <c r="M2949" s="10">
        <v>10000</v>
      </c>
      <c r="N2949" s="10">
        <v>10000</v>
      </c>
      <c r="O2949" s="10">
        <v>30</v>
      </c>
      <c r="P2949" s="10" t="b">
        <v>1</v>
      </c>
      <c r="Q2949" s="10">
        <v>0</v>
      </c>
      <c r="R2949" s="10" t="b">
        <v>0</v>
      </c>
      <c r="S2949" s="10">
        <v>101.000000000008</v>
      </c>
      <c r="T2949" s="10" t="s">
        <v>59</v>
      </c>
      <c r="U2949" s="22">
        <v>3044</v>
      </c>
      <c r="V2949" s="10">
        <v>8834</v>
      </c>
      <c r="W2949" s="22">
        <v>1.07</v>
      </c>
    </row>
    <row r="2950" spans="1:23" s="5" customFormat="1" x14ac:dyDescent="0.3">
      <c r="A2950" s="20">
        <v>2948</v>
      </c>
      <c r="C2950" s="11" t="s">
        <v>166</v>
      </c>
      <c r="E2950" s="16">
        <f t="shared" si="437"/>
        <v>56909953759.040497</v>
      </c>
      <c r="F2950" s="10">
        <v>5</v>
      </c>
      <c r="G2950" s="22">
        <f t="shared" si="436"/>
        <v>5.1461348196142914E+31</v>
      </c>
      <c r="H2950" s="22">
        <f t="shared" si="438"/>
        <v>53483529.626407862</v>
      </c>
      <c r="I2950" s="22">
        <f t="shared" si="439"/>
        <v>2.5275290162805201E+21</v>
      </c>
      <c r="J2950" s="10">
        <v>1</v>
      </c>
      <c r="K2950" s="10">
        <v>11</v>
      </c>
      <c r="L2950" s="10">
        <v>5</v>
      </c>
      <c r="M2950" s="10">
        <v>10000</v>
      </c>
      <c r="N2950" s="10">
        <v>10000</v>
      </c>
      <c r="O2950" s="10">
        <v>30</v>
      </c>
      <c r="P2950" s="10" t="b">
        <v>1</v>
      </c>
      <c r="Q2950" s="10">
        <v>0</v>
      </c>
      <c r="R2950" s="10" t="b">
        <v>0</v>
      </c>
      <c r="S2950" s="10">
        <v>101.000000000008</v>
      </c>
      <c r="T2950" s="10" t="s">
        <v>59</v>
      </c>
      <c r="U2950" s="22">
        <v>3045</v>
      </c>
      <c r="V2950" s="10">
        <v>8841</v>
      </c>
      <c r="W2950" s="22">
        <v>1.07</v>
      </c>
    </row>
    <row r="2951" spans="1:23" s="5" customFormat="1" x14ac:dyDescent="0.3">
      <c r="A2951" s="20">
        <v>2949</v>
      </c>
      <c r="C2951" s="11" t="s">
        <v>166</v>
      </c>
      <c r="E2951" s="16">
        <f t="shared" si="437"/>
        <v>56969817397.072548</v>
      </c>
      <c r="F2951" s="10">
        <v>5</v>
      </c>
      <c r="G2951" s="22">
        <f t="shared" si="436"/>
        <v>5.1621119776919974E+31</v>
      </c>
      <c r="H2951" s="22">
        <f t="shared" si="438"/>
        <v>53522247.562539823</v>
      </c>
      <c r="I2951" s="22">
        <f t="shared" si="439"/>
        <v>2.5327480418563239E+21</v>
      </c>
      <c r="J2951" s="10">
        <v>1</v>
      </c>
      <c r="K2951" s="10">
        <v>11</v>
      </c>
      <c r="L2951" s="10">
        <v>5</v>
      </c>
      <c r="M2951" s="10">
        <v>10000</v>
      </c>
      <c r="N2951" s="10">
        <v>10000</v>
      </c>
      <c r="O2951" s="10">
        <v>30</v>
      </c>
      <c r="P2951" s="10" t="b">
        <v>1</v>
      </c>
      <c r="Q2951" s="10">
        <v>0</v>
      </c>
      <c r="R2951" s="10" t="b">
        <v>0</v>
      </c>
      <c r="S2951" s="10">
        <v>101.000000000008</v>
      </c>
      <c r="T2951" s="10" t="s">
        <v>59</v>
      </c>
      <c r="U2951" s="22">
        <v>3046</v>
      </c>
      <c r="V2951" s="10">
        <v>8848</v>
      </c>
      <c r="W2951" s="22">
        <v>1.07</v>
      </c>
    </row>
    <row r="2952" spans="1:23" s="5" customFormat="1" x14ac:dyDescent="0.3">
      <c r="A2952" s="20">
        <v>2950</v>
      </c>
      <c r="C2952" s="11" t="s">
        <v>166</v>
      </c>
      <c r="E2952" s="16">
        <f t="shared" si="437"/>
        <v>57029723677.498451</v>
      </c>
      <c r="F2952" s="10">
        <v>5</v>
      </c>
      <c r="G2952" s="22">
        <f t="shared" si="436"/>
        <v>5.1781332977620352E+31</v>
      </c>
      <c r="H2952" s="22">
        <f t="shared" si="438"/>
        <v>53560980.430159748</v>
      </c>
      <c r="I2952" s="22">
        <f t="shared" si="439"/>
        <v>2.5379760691118463E+21</v>
      </c>
      <c r="J2952" s="10">
        <v>1</v>
      </c>
      <c r="K2952" s="10">
        <v>11</v>
      </c>
      <c r="L2952" s="10">
        <v>5</v>
      </c>
      <c r="M2952" s="10">
        <v>10000</v>
      </c>
      <c r="N2952" s="10">
        <v>10000</v>
      </c>
      <c r="O2952" s="10">
        <v>30</v>
      </c>
      <c r="P2952" s="10" t="b">
        <v>1</v>
      </c>
      <c r="Q2952" s="10">
        <v>0</v>
      </c>
      <c r="R2952" s="10" t="b">
        <v>0</v>
      </c>
      <c r="S2952" s="10">
        <v>101.000000000008</v>
      </c>
      <c r="T2952" s="10" t="s">
        <v>59</v>
      </c>
      <c r="U2952" s="22">
        <v>3047</v>
      </c>
      <c r="V2952" s="10">
        <v>8855</v>
      </c>
      <c r="W2952" s="22">
        <v>1.07</v>
      </c>
    </row>
    <row r="2953" spans="1:23" x14ac:dyDescent="0.3">
      <c r="A2953" s="19">
        <v>2951</v>
      </c>
      <c r="C2953" s="17" t="s">
        <v>166</v>
      </c>
      <c r="E2953" s="16">
        <f t="shared" si="437"/>
        <v>57089672616.223579</v>
      </c>
      <c r="F2953" s="16">
        <v>5</v>
      </c>
      <c r="G2953" s="22">
        <f>A2953^9.16+A2953^4+100*A2953+100</f>
        <v>6.0942176273194511E+31</v>
      </c>
      <c r="H2953" s="18">
        <f t="shared" si="438"/>
        <v>53599728.229976512</v>
      </c>
      <c r="I2953" s="18">
        <f t="shared" si="439"/>
        <v>2.5432131105136926E+21</v>
      </c>
      <c r="J2953" s="16">
        <v>1</v>
      </c>
      <c r="K2953" s="16">
        <v>11</v>
      </c>
      <c r="L2953" s="16">
        <v>5</v>
      </c>
      <c r="M2953" s="16">
        <v>10000</v>
      </c>
      <c r="N2953" s="16">
        <v>10000</v>
      </c>
      <c r="O2953" s="16">
        <v>30</v>
      </c>
      <c r="P2953" s="16" t="b">
        <v>1</v>
      </c>
      <c r="Q2953" s="16">
        <v>0</v>
      </c>
      <c r="R2953" s="16" t="b">
        <v>0</v>
      </c>
      <c r="S2953" s="16">
        <v>101.000000000008</v>
      </c>
      <c r="T2953" s="16" t="s">
        <v>59</v>
      </c>
      <c r="U2953" s="18">
        <v>3048</v>
      </c>
      <c r="V2953" s="16">
        <v>8862</v>
      </c>
      <c r="W2953" s="18">
        <v>1.07</v>
      </c>
    </row>
    <row r="2954" spans="1:23" x14ac:dyDescent="0.3">
      <c r="A2954" s="19">
        <v>2952</v>
      </c>
      <c r="C2954" s="17" t="s">
        <v>166</v>
      </c>
      <c r="E2954" s="16">
        <f t="shared" si="437"/>
        <v>57149664229.152893</v>
      </c>
      <c r="F2954" s="16">
        <v>5</v>
      </c>
      <c r="G2954" s="22">
        <f t="shared" ref="G2954:G3002" si="440">A2954^9.16+A2954^4+100*A2954+100</f>
        <v>6.1131604520739004E+31</v>
      </c>
      <c r="H2954" s="18">
        <f t="shared" si="438"/>
        <v>53638490.962698355</v>
      </c>
      <c r="I2954" s="18">
        <f t="shared" si="439"/>
        <v>2.5484591785415158E+21</v>
      </c>
      <c r="J2954" s="16">
        <v>1</v>
      </c>
      <c r="K2954" s="16">
        <v>11</v>
      </c>
      <c r="L2954" s="16">
        <v>5</v>
      </c>
      <c r="M2954" s="16">
        <v>10000</v>
      </c>
      <c r="N2954" s="16">
        <v>10000</v>
      </c>
      <c r="O2954" s="16">
        <v>30</v>
      </c>
      <c r="P2954" s="16" t="b">
        <v>1</v>
      </c>
      <c r="Q2954" s="16">
        <v>0</v>
      </c>
      <c r="R2954" s="16" t="b">
        <v>0</v>
      </c>
      <c r="S2954" s="16">
        <v>101.000000000008</v>
      </c>
      <c r="T2954" s="16" t="s">
        <v>59</v>
      </c>
      <c r="U2954" s="18">
        <v>3049</v>
      </c>
      <c r="V2954" s="16">
        <v>8869</v>
      </c>
      <c r="W2954" s="18">
        <v>1.07</v>
      </c>
    </row>
    <row r="2955" spans="1:23" x14ac:dyDescent="0.3">
      <c r="A2955" s="19">
        <v>2953</v>
      </c>
      <c r="C2955" s="17" t="s">
        <v>166</v>
      </c>
      <c r="E2955" s="16">
        <f t="shared" si="437"/>
        <v>57209698532.192268</v>
      </c>
      <c r="F2955" s="16">
        <v>5</v>
      </c>
      <c r="G2955" s="22">
        <f t="shared" si="440"/>
        <v>6.1321557115423754E+31</v>
      </c>
      <c r="H2955" s="18">
        <f t="shared" si="438"/>
        <v>53677268.629033834</v>
      </c>
      <c r="I2955" s="18">
        <f t="shared" si="439"/>
        <v>2.5537142856880032E+21</v>
      </c>
      <c r="J2955" s="16">
        <v>1</v>
      </c>
      <c r="K2955" s="16">
        <v>11</v>
      </c>
      <c r="L2955" s="16">
        <v>5</v>
      </c>
      <c r="M2955" s="16">
        <v>10000</v>
      </c>
      <c r="N2955" s="16">
        <v>10000</v>
      </c>
      <c r="O2955" s="16">
        <v>30</v>
      </c>
      <c r="P2955" s="16" t="b">
        <v>1</v>
      </c>
      <c r="Q2955" s="16">
        <v>0</v>
      </c>
      <c r="R2955" s="16" t="b">
        <v>0</v>
      </c>
      <c r="S2955" s="16">
        <v>101.000000000008</v>
      </c>
      <c r="T2955" s="16" t="s">
        <v>59</v>
      </c>
      <c r="U2955" s="18">
        <v>3050</v>
      </c>
      <c r="V2955" s="16">
        <v>8876</v>
      </c>
      <c r="W2955" s="18">
        <v>1.07</v>
      </c>
    </row>
    <row r="2956" spans="1:23" x14ac:dyDescent="0.3">
      <c r="A2956" s="19">
        <v>2954</v>
      </c>
      <c r="C2956" s="17" t="s">
        <v>166</v>
      </c>
      <c r="E2956" s="16">
        <f t="shared" si="437"/>
        <v>57269775541.248131</v>
      </c>
      <c r="F2956" s="16">
        <v>5</v>
      </c>
      <c r="G2956" s="22">
        <f t="shared" si="440"/>
        <v>6.1512035330368377E+31</v>
      </c>
      <c r="H2956" s="18">
        <f t="shared" si="438"/>
        <v>53716061.229690991</v>
      </c>
      <c r="I2956" s="18">
        <f t="shared" si="439"/>
        <v>2.5589784444589216E+21</v>
      </c>
      <c r="J2956" s="16">
        <v>1</v>
      </c>
      <c r="K2956" s="16">
        <v>11</v>
      </c>
      <c r="L2956" s="16">
        <v>5</v>
      </c>
      <c r="M2956" s="16">
        <v>10000</v>
      </c>
      <c r="N2956" s="16">
        <v>10000</v>
      </c>
      <c r="O2956" s="16">
        <v>30</v>
      </c>
      <c r="P2956" s="16" t="b">
        <v>1</v>
      </c>
      <c r="Q2956" s="16">
        <v>0</v>
      </c>
      <c r="R2956" s="16" t="b">
        <v>0</v>
      </c>
      <c r="S2956" s="16">
        <v>101.000000000008</v>
      </c>
      <c r="T2956" s="16" t="s">
        <v>59</v>
      </c>
      <c r="U2956" s="18">
        <v>3051</v>
      </c>
      <c r="V2956" s="16">
        <v>8883</v>
      </c>
      <c r="W2956" s="18">
        <v>1.07</v>
      </c>
    </row>
    <row r="2957" spans="1:23" x14ac:dyDescent="0.3">
      <c r="A2957" s="19">
        <v>2955</v>
      </c>
      <c r="C2957" s="17" t="s">
        <v>166</v>
      </c>
      <c r="E2957" s="16">
        <f t="shared" si="437"/>
        <v>57329895272.227409</v>
      </c>
      <c r="F2957" s="16">
        <v>5</v>
      </c>
      <c r="G2957" s="22">
        <f t="shared" si="440"/>
        <v>6.1703040441347369E+31</v>
      </c>
      <c r="H2957" s="18">
        <f t="shared" si="438"/>
        <v>53754868.765377805</v>
      </c>
      <c r="I2957" s="18">
        <f t="shared" si="439"/>
        <v>2.5642516673730351E+21</v>
      </c>
      <c r="J2957" s="16">
        <v>1</v>
      </c>
      <c r="K2957" s="16">
        <v>11</v>
      </c>
      <c r="L2957" s="16">
        <v>5</v>
      </c>
      <c r="M2957" s="16">
        <v>10000</v>
      </c>
      <c r="N2957" s="16">
        <v>10000</v>
      </c>
      <c r="O2957" s="16">
        <v>30</v>
      </c>
      <c r="P2957" s="16" t="b">
        <v>1</v>
      </c>
      <c r="Q2957" s="16">
        <v>0</v>
      </c>
      <c r="R2957" s="16" t="b">
        <v>0</v>
      </c>
      <c r="S2957" s="16">
        <v>101.000000000008</v>
      </c>
      <c r="T2957" s="16" t="s">
        <v>59</v>
      </c>
      <c r="U2957" s="18">
        <v>3052</v>
      </c>
      <c r="V2957" s="16">
        <v>8890</v>
      </c>
      <c r="W2957" s="18">
        <v>1.07</v>
      </c>
    </row>
    <row r="2958" spans="1:23" x14ac:dyDescent="0.3">
      <c r="A2958" s="19">
        <v>2956</v>
      </c>
      <c r="C2958" s="17" t="s">
        <v>166</v>
      </c>
      <c r="E2958" s="16">
        <f t="shared" si="437"/>
        <v>57390057741.037514</v>
      </c>
      <c r="F2958" s="16">
        <v>5</v>
      </c>
      <c r="G2958" s="22">
        <f t="shared" si="440"/>
        <v>6.1894573726801699E+31</v>
      </c>
      <c r="H2958" s="18">
        <f t="shared" si="438"/>
        <v>53793691.23680193</v>
      </c>
      <c r="I2958" s="18">
        <f t="shared" si="439"/>
        <v>2.5695339669621996E+21</v>
      </c>
      <c r="J2958" s="16">
        <v>1</v>
      </c>
      <c r="K2958" s="16">
        <v>11</v>
      </c>
      <c r="L2958" s="16">
        <v>5</v>
      </c>
      <c r="M2958" s="16">
        <v>10000</v>
      </c>
      <c r="N2958" s="16">
        <v>10000</v>
      </c>
      <c r="O2958" s="16">
        <v>30</v>
      </c>
      <c r="P2958" s="16" t="b">
        <v>1</v>
      </c>
      <c r="Q2958" s="16">
        <v>0</v>
      </c>
      <c r="R2958" s="16" t="b">
        <v>0</v>
      </c>
      <c r="S2958" s="16">
        <v>101.000000000008</v>
      </c>
      <c r="T2958" s="16" t="s">
        <v>59</v>
      </c>
      <c r="U2958" s="18">
        <v>3053</v>
      </c>
      <c r="V2958" s="16">
        <v>8897</v>
      </c>
      <c r="W2958" s="18">
        <v>1.07</v>
      </c>
    </row>
    <row r="2959" spans="1:23" x14ac:dyDescent="0.3">
      <c r="A2959" s="19">
        <v>2957</v>
      </c>
      <c r="C2959" s="17" t="s">
        <v>166</v>
      </c>
      <c r="E2959" s="16">
        <f t="shared" si="437"/>
        <v>57450262963.586731</v>
      </c>
      <c r="F2959" s="16">
        <v>5</v>
      </c>
      <c r="G2959" s="22">
        <f t="shared" si="440"/>
        <v>6.2086636467839036E+31</v>
      </c>
      <c r="H2959" s="18">
        <f t="shared" si="438"/>
        <v>53832528.644670874</v>
      </c>
      <c r="I2959" s="18">
        <f t="shared" si="439"/>
        <v>2.5748253557714295E+21</v>
      </c>
      <c r="J2959" s="16">
        <v>1</v>
      </c>
      <c r="K2959" s="16">
        <v>11</v>
      </c>
      <c r="L2959" s="16">
        <v>5</v>
      </c>
      <c r="M2959" s="16">
        <v>10000</v>
      </c>
      <c r="N2959" s="16">
        <v>10000</v>
      </c>
      <c r="O2959" s="16">
        <v>30</v>
      </c>
      <c r="P2959" s="16" t="b">
        <v>1</v>
      </c>
      <c r="Q2959" s="16">
        <v>0</v>
      </c>
      <c r="R2959" s="16" t="b">
        <v>0</v>
      </c>
      <c r="S2959" s="16">
        <v>101.000000000008</v>
      </c>
      <c r="T2959" s="16" t="s">
        <v>59</v>
      </c>
      <c r="U2959" s="18">
        <v>3054</v>
      </c>
      <c r="V2959" s="16">
        <v>8904</v>
      </c>
      <c r="W2959" s="18">
        <v>1.07</v>
      </c>
    </row>
    <row r="2960" spans="1:23" x14ac:dyDescent="0.3">
      <c r="A2960" s="19">
        <v>2958</v>
      </c>
      <c r="C2960" s="17" t="s">
        <v>166</v>
      </c>
      <c r="E2960" s="16">
        <f t="shared" si="437"/>
        <v>57510510955.78299</v>
      </c>
      <c r="F2960" s="16">
        <v>5</v>
      </c>
      <c r="G2960" s="22">
        <f t="shared" si="440"/>
        <v>6.2279229948238366E+31</v>
      </c>
      <c r="H2960" s="18">
        <f t="shared" si="438"/>
        <v>53871380.989692032</v>
      </c>
      <c r="I2960" s="18">
        <f t="shared" si="439"/>
        <v>2.5801258463586849E+21</v>
      </c>
      <c r="J2960" s="16">
        <v>1</v>
      </c>
      <c r="K2960" s="16">
        <v>11</v>
      </c>
      <c r="L2960" s="16">
        <v>5</v>
      </c>
      <c r="M2960" s="16">
        <v>10000</v>
      </c>
      <c r="N2960" s="16">
        <v>10000</v>
      </c>
      <c r="O2960" s="16">
        <v>30</v>
      </c>
      <c r="P2960" s="16" t="b">
        <v>1</v>
      </c>
      <c r="Q2960" s="16">
        <v>0</v>
      </c>
      <c r="R2960" s="16" t="b">
        <v>0</v>
      </c>
      <c r="S2960" s="16">
        <v>101.000000000008</v>
      </c>
      <c r="T2960" s="16" t="s">
        <v>59</v>
      </c>
      <c r="U2960" s="18">
        <v>3055</v>
      </c>
      <c r="V2960" s="16">
        <v>8911</v>
      </c>
      <c r="W2960" s="18">
        <v>1.07</v>
      </c>
    </row>
    <row r="2961" spans="1:23" x14ac:dyDescent="0.3">
      <c r="A2961" s="19">
        <v>2959</v>
      </c>
      <c r="C2961" s="17" t="s">
        <v>166</v>
      </c>
      <c r="E2961" s="16">
        <f t="shared" si="437"/>
        <v>57570801733.536072</v>
      </c>
      <c r="F2961" s="16">
        <v>5</v>
      </c>
      <c r="G2961" s="22">
        <f t="shared" si="440"/>
        <v>6.2472355454458075E+31</v>
      </c>
      <c r="H2961" s="18">
        <f t="shared" si="438"/>
        <v>53910248.272572435</v>
      </c>
      <c r="I2961" s="18">
        <f t="shared" si="439"/>
        <v>2.5854354512951331E+21</v>
      </c>
      <c r="J2961" s="16">
        <v>1</v>
      </c>
      <c r="K2961" s="16">
        <v>11</v>
      </c>
      <c r="L2961" s="16">
        <v>5</v>
      </c>
      <c r="M2961" s="16">
        <v>10000</v>
      </c>
      <c r="N2961" s="16">
        <v>10000</v>
      </c>
      <c r="O2961" s="16">
        <v>30</v>
      </c>
      <c r="P2961" s="16" t="b">
        <v>1</v>
      </c>
      <c r="Q2961" s="16">
        <v>0</v>
      </c>
      <c r="R2961" s="16" t="b">
        <v>0</v>
      </c>
      <c r="S2961" s="16">
        <v>101.000000000008</v>
      </c>
      <c r="T2961" s="16" t="s">
        <v>59</v>
      </c>
      <c r="U2961" s="18">
        <v>3056</v>
      </c>
      <c r="V2961" s="16">
        <v>8918</v>
      </c>
      <c r="W2961" s="18">
        <v>1.07</v>
      </c>
    </row>
    <row r="2962" spans="1:23" x14ac:dyDescent="0.3">
      <c r="A2962" s="19">
        <v>2960</v>
      </c>
      <c r="C2962" s="17" t="s">
        <v>166</v>
      </c>
      <c r="E2962" s="16">
        <f t="shared" si="437"/>
        <v>57631135312.754936</v>
      </c>
      <c r="F2962" s="16">
        <v>5</v>
      </c>
      <c r="G2962" s="22">
        <f t="shared" si="440"/>
        <v>6.2666014275636191E+31</v>
      </c>
      <c r="H2962" s="18">
        <f t="shared" si="438"/>
        <v>53949130.494019151</v>
      </c>
      <c r="I2962" s="18">
        <f t="shared" si="439"/>
        <v>2.5907541831649749E+21</v>
      </c>
      <c r="J2962" s="16">
        <v>1</v>
      </c>
      <c r="K2962" s="16">
        <v>11</v>
      </c>
      <c r="L2962" s="16">
        <v>5</v>
      </c>
      <c r="M2962" s="16">
        <v>10000</v>
      </c>
      <c r="N2962" s="16">
        <v>10000</v>
      </c>
      <c r="O2962" s="16">
        <v>30</v>
      </c>
      <c r="P2962" s="16" t="b">
        <v>1</v>
      </c>
      <c r="Q2962" s="16">
        <v>0</v>
      </c>
      <c r="R2962" s="16" t="b">
        <v>0</v>
      </c>
      <c r="S2962" s="16">
        <v>101.000000000008</v>
      </c>
      <c r="T2962" s="16" t="s">
        <v>59</v>
      </c>
      <c r="U2962" s="18">
        <v>3057</v>
      </c>
      <c r="V2962" s="16">
        <v>8925</v>
      </c>
      <c r="W2962" s="18">
        <v>1.07</v>
      </c>
    </row>
    <row r="2963" spans="1:23" x14ac:dyDescent="0.3">
      <c r="A2963" s="19">
        <v>2961</v>
      </c>
      <c r="C2963" s="17" t="s">
        <v>166</v>
      </c>
      <c r="E2963" s="16">
        <f t="shared" si="437"/>
        <v>57691511709.350182</v>
      </c>
      <c r="F2963" s="16">
        <v>5</v>
      </c>
      <c r="G2963" s="22">
        <f t="shared" si="440"/>
        <v>6.2860207703598516E+31</v>
      </c>
      <c r="H2963" s="18">
        <f t="shared" si="438"/>
        <v>53988027.654738478</v>
      </c>
      <c r="I2963" s="18">
        <f t="shared" si="439"/>
        <v>2.596082054565581E+21</v>
      </c>
      <c r="J2963" s="16">
        <v>1</v>
      </c>
      <c r="K2963" s="16">
        <v>11</v>
      </c>
      <c r="L2963" s="16">
        <v>5</v>
      </c>
      <c r="M2963" s="16">
        <v>10000</v>
      </c>
      <c r="N2963" s="16">
        <v>10000</v>
      </c>
      <c r="O2963" s="16">
        <v>30</v>
      </c>
      <c r="P2963" s="16" t="b">
        <v>1</v>
      </c>
      <c r="Q2963" s="16">
        <v>0</v>
      </c>
      <c r="R2963" s="16" t="b">
        <v>0</v>
      </c>
      <c r="S2963" s="16">
        <v>101.000000000008</v>
      </c>
      <c r="T2963" s="16" t="s">
        <v>59</v>
      </c>
      <c r="U2963" s="18">
        <v>3058</v>
      </c>
      <c r="V2963" s="16">
        <v>8932</v>
      </c>
      <c r="W2963" s="18">
        <v>1.07</v>
      </c>
    </row>
    <row r="2964" spans="1:23" x14ac:dyDescent="0.3">
      <c r="A2964" s="19">
        <v>2962</v>
      </c>
      <c r="C2964" s="17" t="s">
        <v>166</v>
      </c>
      <c r="E2964" s="16">
        <f t="shared" si="437"/>
        <v>57751930939.232559</v>
      </c>
      <c r="F2964" s="16">
        <v>5</v>
      </c>
      <c r="G2964" s="22">
        <f t="shared" si="440"/>
        <v>6.3054937032862402E+31</v>
      </c>
      <c r="H2964" s="18">
        <f t="shared" si="438"/>
        <v>54026939.755437508</v>
      </c>
      <c r="I2964" s="18">
        <f t="shared" si="439"/>
        <v>2.6014190781074249E+21</v>
      </c>
      <c r="J2964" s="16">
        <v>1</v>
      </c>
      <c r="K2964" s="16">
        <v>11</v>
      </c>
      <c r="L2964" s="16">
        <v>5</v>
      </c>
      <c r="M2964" s="16">
        <v>10000</v>
      </c>
      <c r="N2964" s="16">
        <v>10000</v>
      </c>
      <c r="O2964" s="16">
        <v>30</v>
      </c>
      <c r="P2964" s="16" t="b">
        <v>1</v>
      </c>
      <c r="Q2964" s="16">
        <v>0</v>
      </c>
      <c r="R2964" s="16" t="b">
        <v>0</v>
      </c>
      <c r="S2964" s="16">
        <v>101.000000000008</v>
      </c>
      <c r="T2964" s="16" t="s">
        <v>59</v>
      </c>
      <c r="U2964" s="18">
        <v>3059</v>
      </c>
      <c r="V2964" s="16">
        <v>8939</v>
      </c>
      <c r="W2964" s="18">
        <v>1.07</v>
      </c>
    </row>
    <row r="2965" spans="1:23" x14ac:dyDescent="0.3">
      <c r="A2965" s="19">
        <v>2963</v>
      </c>
      <c r="C2965" s="17" t="s">
        <v>166</v>
      </c>
      <c r="E2965" s="16">
        <f t="shared" si="437"/>
        <v>57812393018.312775</v>
      </c>
      <c r="F2965" s="16">
        <v>5</v>
      </c>
      <c r="G2965" s="22">
        <f t="shared" si="440"/>
        <v>6.325020356063958E+31</v>
      </c>
      <c r="H2965" s="18">
        <f t="shared" si="438"/>
        <v>54065866.796821758</v>
      </c>
      <c r="I2965" s="18">
        <f t="shared" si="439"/>
        <v>2.6067652664140901E+21</v>
      </c>
      <c r="J2965" s="16">
        <v>1</v>
      </c>
      <c r="K2965" s="16">
        <v>11</v>
      </c>
      <c r="L2965" s="16">
        <v>5</v>
      </c>
      <c r="M2965" s="16">
        <v>10000</v>
      </c>
      <c r="N2965" s="16">
        <v>10000</v>
      </c>
      <c r="O2965" s="16">
        <v>30</v>
      </c>
      <c r="P2965" s="16" t="b">
        <v>1</v>
      </c>
      <c r="Q2965" s="16">
        <v>0</v>
      </c>
      <c r="R2965" s="16" t="b">
        <v>0</v>
      </c>
      <c r="S2965" s="16">
        <v>101.000000000008</v>
      </c>
      <c r="T2965" s="16" t="s">
        <v>59</v>
      </c>
      <c r="U2965" s="18">
        <v>3060</v>
      </c>
      <c r="V2965" s="16">
        <v>8946</v>
      </c>
      <c r="W2965" s="18">
        <v>1.07</v>
      </c>
    </row>
    <row r="2966" spans="1:23" x14ac:dyDescent="0.3">
      <c r="A2966" s="19">
        <v>2964</v>
      </c>
      <c r="C2966" s="17" t="s">
        <v>166</v>
      </c>
      <c r="E2966" s="16">
        <f t="shared" si="437"/>
        <v>57872897962.503075</v>
      </c>
      <c r="F2966" s="16">
        <v>5</v>
      </c>
      <c r="G2966" s="22">
        <f t="shared" si="440"/>
        <v>6.344600858684346E+31</v>
      </c>
      <c r="H2966" s="18">
        <f t="shared" si="438"/>
        <v>54104808.779597908</v>
      </c>
      <c r="I2966" s="18">
        <f t="shared" si="439"/>
        <v>2.6121206321223167E+21</v>
      </c>
      <c r="J2966" s="16">
        <v>1</v>
      </c>
      <c r="K2966" s="16">
        <v>11</v>
      </c>
      <c r="L2966" s="16">
        <v>5</v>
      </c>
      <c r="M2966" s="16">
        <v>10000</v>
      </c>
      <c r="N2966" s="16">
        <v>10000</v>
      </c>
      <c r="O2966" s="16">
        <v>30</v>
      </c>
      <c r="P2966" s="16" t="b">
        <v>1</v>
      </c>
      <c r="Q2966" s="16">
        <v>0</v>
      </c>
      <c r="R2966" s="16" t="b">
        <v>0</v>
      </c>
      <c r="S2966" s="16">
        <v>101.000000000008</v>
      </c>
      <c r="T2966" s="16" t="s">
        <v>59</v>
      </c>
      <c r="U2966" s="18">
        <v>3061</v>
      </c>
      <c r="V2966" s="16">
        <v>8953</v>
      </c>
      <c r="W2966" s="18">
        <v>1.07</v>
      </c>
    </row>
    <row r="2967" spans="1:23" x14ac:dyDescent="0.3">
      <c r="A2967" s="19">
        <v>2965</v>
      </c>
      <c r="C2967" s="17" t="s">
        <v>166</v>
      </c>
      <c r="E2967" s="16">
        <f t="shared" si="437"/>
        <v>57933445787.715439</v>
      </c>
      <c r="F2967" s="16">
        <v>5</v>
      </c>
      <c r="G2967" s="22">
        <f t="shared" si="440"/>
        <v>6.3642353414092948E+31</v>
      </c>
      <c r="H2967" s="18">
        <f t="shared" si="438"/>
        <v>54143765.704471618</v>
      </c>
      <c r="I2967" s="18">
        <f t="shared" si="439"/>
        <v>2.6174851878820244E+21</v>
      </c>
      <c r="J2967" s="16">
        <v>1</v>
      </c>
      <c r="K2967" s="16">
        <v>11</v>
      </c>
      <c r="L2967" s="16">
        <v>5</v>
      </c>
      <c r="M2967" s="16">
        <v>10000</v>
      </c>
      <c r="N2967" s="16">
        <v>10000</v>
      </c>
      <c r="O2967" s="16">
        <v>30</v>
      </c>
      <c r="P2967" s="16" t="b">
        <v>1</v>
      </c>
      <c r="Q2967" s="16">
        <v>0</v>
      </c>
      <c r="R2967" s="16" t="b">
        <v>0</v>
      </c>
      <c r="S2967" s="16">
        <v>101.000000000008</v>
      </c>
      <c r="T2967" s="16" t="s">
        <v>59</v>
      </c>
      <c r="U2967" s="18">
        <v>3062</v>
      </c>
      <c r="V2967" s="16">
        <v>8960</v>
      </c>
      <c r="W2967" s="18">
        <v>1.07</v>
      </c>
    </row>
    <row r="2968" spans="1:23" x14ac:dyDescent="0.3">
      <c r="A2968" s="19">
        <v>2966</v>
      </c>
      <c r="C2968" s="17" t="s">
        <v>166</v>
      </c>
      <c r="E2968" s="16">
        <f t="shared" si="437"/>
        <v>57994036509.862938</v>
      </c>
      <c r="F2968" s="16">
        <v>5</v>
      </c>
      <c r="G2968" s="22">
        <f t="shared" si="440"/>
        <v>6.3839239347716114E+31</v>
      </c>
      <c r="H2968" s="18">
        <f t="shared" si="438"/>
        <v>54182737.572148509</v>
      </c>
      <c r="I2968" s="18">
        <f t="shared" si="439"/>
        <v>2.6228589463562496E+21</v>
      </c>
      <c r="J2968" s="16">
        <v>1</v>
      </c>
      <c r="K2968" s="16">
        <v>11</v>
      </c>
      <c r="L2968" s="16">
        <v>5</v>
      </c>
      <c r="M2968" s="16">
        <v>10000</v>
      </c>
      <c r="N2968" s="16">
        <v>10000</v>
      </c>
      <c r="O2968" s="16">
        <v>30</v>
      </c>
      <c r="P2968" s="16" t="b">
        <v>1</v>
      </c>
      <c r="Q2968" s="16">
        <v>0</v>
      </c>
      <c r="R2968" s="16" t="b">
        <v>0</v>
      </c>
      <c r="S2968" s="16">
        <v>101.000000000008</v>
      </c>
      <c r="T2968" s="16" t="s">
        <v>59</v>
      </c>
      <c r="U2968" s="18">
        <v>3063</v>
      </c>
      <c r="V2968" s="16">
        <v>8967</v>
      </c>
      <c r="W2968" s="18">
        <v>1.07</v>
      </c>
    </row>
    <row r="2969" spans="1:23" x14ac:dyDescent="0.3">
      <c r="A2969" s="19">
        <v>2967</v>
      </c>
      <c r="C2969" s="17" t="s">
        <v>166</v>
      </c>
      <c r="E2969" s="16">
        <f t="shared" si="437"/>
        <v>58054670144.858734</v>
      </c>
      <c r="F2969" s="16">
        <v>5</v>
      </c>
      <c r="G2969" s="22">
        <f t="shared" si="440"/>
        <v>6.4036667695755829E+31</v>
      </c>
      <c r="H2969" s="18">
        <f t="shared" si="438"/>
        <v>54221724.383334152</v>
      </c>
      <c r="I2969" s="18">
        <f t="shared" si="439"/>
        <v>2.6282419202212238E+21</v>
      </c>
      <c r="J2969" s="16">
        <v>1</v>
      </c>
      <c r="K2969" s="16">
        <v>11</v>
      </c>
      <c r="L2969" s="16">
        <v>5</v>
      </c>
      <c r="M2969" s="16">
        <v>10000</v>
      </c>
      <c r="N2969" s="16">
        <v>10000</v>
      </c>
      <c r="O2969" s="16">
        <v>30</v>
      </c>
      <c r="P2969" s="16" t="b">
        <v>1</v>
      </c>
      <c r="Q2969" s="16">
        <v>0</v>
      </c>
      <c r="R2969" s="16" t="b">
        <v>0</v>
      </c>
      <c r="S2969" s="16">
        <v>101.000000000008</v>
      </c>
      <c r="T2969" s="16" t="s">
        <v>59</v>
      </c>
      <c r="U2969" s="18">
        <v>3064</v>
      </c>
      <c r="V2969" s="16">
        <v>8974</v>
      </c>
      <c r="W2969" s="18">
        <v>1.07</v>
      </c>
    </row>
    <row r="2970" spans="1:23" x14ac:dyDescent="0.3">
      <c r="A2970" s="19">
        <v>2968</v>
      </c>
      <c r="C2970" s="17" t="s">
        <v>166</v>
      </c>
      <c r="E2970" s="16">
        <f t="shared" si="437"/>
        <v>58115346708.617058</v>
      </c>
      <c r="F2970" s="16">
        <v>5</v>
      </c>
      <c r="G2970" s="22">
        <f t="shared" si="440"/>
        <v>6.4234639768976206E+31</v>
      </c>
      <c r="H2970" s="18">
        <f t="shared" si="438"/>
        <v>54260726.138733648</v>
      </c>
      <c r="I2970" s="18">
        <f t="shared" si="439"/>
        <v>2.6336341221663457E+21</v>
      </c>
      <c r="J2970" s="16">
        <v>1</v>
      </c>
      <c r="K2970" s="16">
        <v>11</v>
      </c>
      <c r="L2970" s="16">
        <v>5</v>
      </c>
      <c r="M2970" s="16">
        <v>10000</v>
      </c>
      <c r="N2970" s="16">
        <v>10000</v>
      </c>
      <c r="O2970" s="16">
        <v>30</v>
      </c>
      <c r="P2970" s="16" t="b">
        <v>1</v>
      </c>
      <c r="Q2970" s="16">
        <v>0</v>
      </c>
      <c r="R2970" s="16" t="b">
        <v>0</v>
      </c>
      <c r="S2970" s="16">
        <v>101.000000000008</v>
      </c>
      <c r="T2970" s="16" t="s">
        <v>59</v>
      </c>
      <c r="U2970" s="18">
        <v>3065</v>
      </c>
      <c r="V2970" s="16">
        <v>8981</v>
      </c>
      <c r="W2970" s="18">
        <v>1.07</v>
      </c>
    </row>
    <row r="2971" spans="1:23" x14ac:dyDescent="0.3">
      <c r="A2971" s="19">
        <v>2969</v>
      </c>
      <c r="C2971" s="17" t="s">
        <v>166</v>
      </c>
      <c r="E2971" s="16">
        <f t="shared" si="437"/>
        <v>58176066217.051964</v>
      </c>
      <c r="F2971" s="16">
        <v>5</v>
      </c>
      <c r="G2971" s="22">
        <f t="shared" si="440"/>
        <v>6.4433156880861814E+31</v>
      </c>
      <c r="H2971" s="18">
        <f t="shared" si="438"/>
        <v>54299742.83905223</v>
      </c>
      <c r="I2971" s="18">
        <f t="shared" si="439"/>
        <v>2.6390355648942073E+21</v>
      </c>
      <c r="J2971" s="16">
        <v>1</v>
      </c>
      <c r="K2971" s="16">
        <v>11</v>
      </c>
      <c r="L2971" s="16">
        <v>5</v>
      </c>
      <c r="M2971" s="16">
        <v>10000</v>
      </c>
      <c r="N2971" s="16">
        <v>10000</v>
      </c>
      <c r="O2971" s="16">
        <v>30</v>
      </c>
      <c r="P2971" s="16" t="b">
        <v>1</v>
      </c>
      <c r="Q2971" s="16">
        <v>0</v>
      </c>
      <c r="R2971" s="16" t="b">
        <v>0</v>
      </c>
      <c r="S2971" s="16">
        <v>101.000000000008</v>
      </c>
      <c r="T2971" s="16" t="s">
        <v>59</v>
      </c>
      <c r="U2971" s="18">
        <v>3066</v>
      </c>
      <c r="V2971" s="16">
        <v>8988</v>
      </c>
      <c r="W2971" s="18">
        <v>1.07</v>
      </c>
    </row>
    <row r="2972" spans="1:23" x14ac:dyDescent="0.3">
      <c r="A2972" s="19">
        <v>2970</v>
      </c>
      <c r="C2972" s="17" t="s">
        <v>166</v>
      </c>
      <c r="E2972" s="16">
        <f t="shared" si="437"/>
        <v>58236828686.07856</v>
      </c>
      <c r="F2972" s="16">
        <v>5</v>
      </c>
      <c r="G2972" s="22">
        <f t="shared" si="440"/>
        <v>6.463222034762968E+31</v>
      </c>
      <c r="H2972" s="18">
        <f t="shared" si="438"/>
        <v>54338774.484994635</v>
      </c>
      <c r="I2972" s="18">
        <f t="shared" si="439"/>
        <v>2.6444462611206022E+21</v>
      </c>
      <c r="J2972" s="16">
        <v>1</v>
      </c>
      <c r="K2972" s="16">
        <v>11</v>
      </c>
      <c r="L2972" s="16">
        <v>5</v>
      </c>
      <c r="M2972" s="16">
        <v>10000</v>
      </c>
      <c r="N2972" s="16">
        <v>10000</v>
      </c>
      <c r="O2972" s="16">
        <v>30</v>
      </c>
      <c r="P2972" s="16" t="b">
        <v>1</v>
      </c>
      <c r="Q2972" s="16">
        <v>0</v>
      </c>
      <c r="R2972" s="16" t="b">
        <v>0</v>
      </c>
      <c r="S2972" s="16">
        <v>101.000000000008</v>
      </c>
      <c r="T2972" s="16" t="s">
        <v>59</v>
      </c>
      <c r="U2972" s="18">
        <v>3067</v>
      </c>
      <c r="V2972" s="16">
        <v>8995</v>
      </c>
      <c r="W2972" s="18">
        <v>1.07</v>
      </c>
    </row>
    <row r="2973" spans="1:23" x14ac:dyDescent="0.3">
      <c r="A2973" s="19">
        <v>2971</v>
      </c>
      <c r="C2973" s="17" t="s">
        <v>166</v>
      </c>
      <c r="E2973" s="16">
        <f t="shared" si="437"/>
        <v>58297634131.612358</v>
      </c>
      <c r="F2973" s="16">
        <v>5</v>
      </c>
      <c r="G2973" s="22">
        <f t="shared" si="440"/>
        <v>6.4831831488229365E+31</v>
      </c>
      <c r="H2973" s="18">
        <f t="shared" si="438"/>
        <v>54377821.0772653</v>
      </c>
      <c r="I2973" s="18">
        <f t="shared" si="439"/>
        <v>2.6498662235745126E+21</v>
      </c>
      <c r="J2973" s="16">
        <v>1</v>
      </c>
      <c r="K2973" s="16">
        <v>11</v>
      </c>
      <c r="L2973" s="16">
        <v>5</v>
      </c>
      <c r="M2973" s="16">
        <v>10000</v>
      </c>
      <c r="N2973" s="16">
        <v>10000</v>
      </c>
      <c r="O2973" s="16">
        <v>30</v>
      </c>
      <c r="P2973" s="16" t="b">
        <v>1</v>
      </c>
      <c r="Q2973" s="16">
        <v>0</v>
      </c>
      <c r="R2973" s="16" t="b">
        <v>0</v>
      </c>
      <c r="S2973" s="16">
        <v>101.000000000008</v>
      </c>
      <c r="T2973" s="16" t="s">
        <v>59</v>
      </c>
      <c r="U2973" s="18">
        <v>3068</v>
      </c>
      <c r="V2973" s="16">
        <v>9002</v>
      </c>
      <c r="W2973" s="18">
        <v>1.07</v>
      </c>
    </row>
    <row r="2974" spans="1:23" x14ac:dyDescent="0.3">
      <c r="A2974" s="19">
        <v>2972</v>
      </c>
      <c r="C2974" s="17" t="s">
        <v>166</v>
      </c>
      <c r="E2974" s="16">
        <f t="shared" si="437"/>
        <v>58358482569.569466</v>
      </c>
      <c r="F2974" s="16">
        <v>5</v>
      </c>
      <c r="G2974" s="22">
        <f t="shared" si="440"/>
        <v>6.5031991624349546E+31</v>
      </c>
      <c r="H2974" s="18">
        <f t="shared" si="438"/>
        <v>54416882.616569139</v>
      </c>
      <c r="I2974" s="18">
        <f t="shared" si="439"/>
        <v>2.6552954649981731E+21</v>
      </c>
      <c r="J2974" s="16">
        <v>1</v>
      </c>
      <c r="K2974" s="16">
        <v>11</v>
      </c>
      <c r="L2974" s="16">
        <v>5</v>
      </c>
      <c r="M2974" s="16">
        <v>10000</v>
      </c>
      <c r="N2974" s="16">
        <v>10000</v>
      </c>
      <c r="O2974" s="16">
        <v>30</v>
      </c>
      <c r="P2974" s="16" t="b">
        <v>1</v>
      </c>
      <c r="Q2974" s="16">
        <v>0</v>
      </c>
      <c r="R2974" s="16" t="b">
        <v>0</v>
      </c>
      <c r="S2974" s="16">
        <v>101.000000000008</v>
      </c>
      <c r="T2974" s="16" t="s">
        <v>59</v>
      </c>
      <c r="U2974" s="18">
        <v>3069</v>
      </c>
      <c r="V2974" s="16">
        <v>9009</v>
      </c>
      <c r="W2974" s="18">
        <v>1.07</v>
      </c>
    </row>
    <row r="2975" spans="1:23" x14ac:dyDescent="0.3">
      <c r="A2975" s="19">
        <v>2973</v>
      </c>
      <c r="C2975" s="17" t="s">
        <v>166</v>
      </c>
      <c r="E2975" s="16">
        <f t="shared" si="437"/>
        <v>58419374015.866348</v>
      </c>
      <c r="F2975" s="16">
        <v>5</v>
      </c>
      <c r="G2975" s="22">
        <f t="shared" si="440"/>
        <v>6.5232702080418988E+31</v>
      </c>
      <c r="H2975" s="18">
        <f t="shared" si="438"/>
        <v>54455959.103609964</v>
      </c>
      <c r="I2975" s="18">
        <f t="shared" si="439"/>
        <v>2.6607339981469893E+21</v>
      </c>
      <c r="J2975" s="16">
        <v>1</v>
      </c>
      <c r="K2975" s="16">
        <v>11</v>
      </c>
      <c r="L2975" s="16">
        <v>5</v>
      </c>
      <c r="M2975" s="16">
        <v>10000</v>
      </c>
      <c r="N2975" s="16">
        <v>10000</v>
      </c>
      <c r="O2975" s="16">
        <v>30</v>
      </c>
      <c r="P2975" s="16" t="b">
        <v>1</v>
      </c>
      <c r="Q2975" s="16">
        <v>0</v>
      </c>
      <c r="R2975" s="16" t="b">
        <v>0</v>
      </c>
      <c r="S2975" s="16">
        <v>101.000000000008</v>
      </c>
      <c r="T2975" s="16" t="s">
        <v>59</v>
      </c>
      <c r="U2975" s="18">
        <v>3070</v>
      </c>
      <c r="V2975" s="16">
        <v>9016</v>
      </c>
      <c r="W2975" s="18">
        <v>1.07</v>
      </c>
    </row>
    <row r="2976" spans="1:23" x14ac:dyDescent="0.3">
      <c r="A2976" s="19">
        <v>2974</v>
      </c>
      <c r="C2976" s="17" t="s">
        <v>166</v>
      </c>
      <c r="E2976" s="16">
        <f t="shared" si="437"/>
        <v>58480308486.420242</v>
      </c>
      <c r="F2976" s="16">
        <v>5</v>
      </c>
      <c r="G2976" s="22">
        <f t="shared" si="440"/>
        <v>6.543396418361956E+31</v>
      </c>
      <c r="H2976" s="18">
        <f t="shared" si="438"/>
        <v>54495050.539092213</v>
      </c>
      <c r="I2976" s="18">
        <f t="shared" si="439"/>
        <v>2.6661818357896881E+21</v>
      </c>
      <c r="J2976" s="16">
        <v>1</v>
      </c>
      <c r="K2976" s="16">
        <v>11</v>
      </c>
      <c r="L2976" s="16">
        <v>5</v>
      </c>
      <c r="M2976" s="16">
        <v>10000</v>
      </c>
      <c r="N2976" s="16">
        <v>10000</v>
      </c>
      <c r="O2976" s="16">
        <v>30</v>
      </c>
      <c r="P2976" s="16" t="b">
        <v>1</v>
      </c>
      <c r="Q2976" s="16">
        <v>0</v>
      </c>
      <c r="R2976" s="16" t="b">
        <v>0</v>
      </c>
      <c r="S2976" s="16">
        <v>101.000000000008</v>
      </c>
      <c r="T2976" s="16" t="s">
        <v>59</v>
      </c>
      <c r="U2976" s="18">
        <v>3071</v>
      </c>
      <c r="V2976" s="16">
        <v>9023</v>
      </c>
      <c r="W2976" s="18">
        <v>1.07</v>
      </c>
    </row>
    <row r="2977" spans="1:23" x14ac:dyDescent="0.3">
      <c r="A2977" s="19">
        <v>2975</v>
      </c>
      <c r="C2977" s="17" t="s">
        <v>166</v>
      </c>
      <c r="E2977" s="16">
        <f t="shared" si="437"/>
        <v>58541285997.148727</v>
      </c>
      <c r="F2977" s="16">
        <v>5</v>
      </c>
      <c r="G2977" s="22">
        <f t="shared" si="440"/>
        <v>6.5635779263880798E+31</v>
      </c>
      <c r="H2977" s="18">
        <f t="shared" si="438"/>
        <v>54534156.923719212</v>
      </c>
      <c r="I2977" s="18">
        <f t="shared" si="439"/>
        <v>2.6716389907081058E+21</v>
      </c>
      <c r="J2977" s="16">
        <v>1</v>
      </c>
      <c r="K2977" s="16">
        <v>11</v>
      </c>
      <c r="L2977" s="16">
        <v>5</v>
      </c>
      <c r="M2977" s="16">
        <v>10000</v>
      </c>
      <c r="N2977" s="16">
        <v>10000</v>
      </c>
      <c r="O2977" s="16">
        <v>30</v>
      </c>
      <c r="P2977" s="16" t="b">
        <v>1</v>
      </c>
      <c r="Q2977" s="16">
        <v>0</v>
      </c>
      <c r="R2977" s="16" t="b">
        <v>0</v>
      </c>
      <c r="S2977" s="16">
        <v>101.000000000008</v>
      </c>
      <c r="T2977" s="16" t="s">
        <v>59</v>
      </c>
      <c r="U2977" s="18">
        <v>3072</v>
      </c>
      <c r="V2977" s="16">
        <v>9030</v>
      </c>
      <c r="W2977" s="18">
        <v>1.07</v>
      </c>
    </row>
    <row r="2978" spans="1:23" x14ac:dyDescent="0.3">
      <c r="A2978" s="19">
        <v>2976</v>
      </c>
      <c r="C2978" s="17" t="s">
        <v>166</v>
      </c>
      <c r="E2978" s="16">
        <f t="shared" si="437"/>
        <v>58602306563.970284</v>
      </c>
      <c r="F2978" s="16">
        <v>5</v>
      </c>
      <c r="G2978" s="22">
        <f t="shared" si="440"/>
        <v>6.5838148653893869E+31</v>
      </c>
      <c r="H2978" s="18">
        <f t="shared" si="438"/>
        <v>54573278.25819508</v>
      </c>
      <c r="I2978" s="18">
        <f t="shared" si="439"/>
        <v>2.6771054756974931E+21</v>
      </c>
      <c r="J2978" s="16">
        <v>1</v>
      </c>
      <c r="K2978" s="16">
        <v>11</v>
      </c>
      <c r="L2978" s="16">
        <v>5</v>
      </c>
      <c r="M2978" s="16">
        <v>10000</v>
      </c>
      <c r="N2978" s="16">
        <v>10000</v>
      </c>
      <c r="O2978" s="16">
        <v>30</v>
      </c>
      <c r="P2978" s="16" t="b">
        <v>1</v>
      </c>
      <c r="Q2978" s="16">
        <v>0</v>
      </c>
      <c r="R2978" s="16" t="b">
        <v>0</v>
      </c>
      <c r="S2978" s="16">
        <v>101.000000000008</v>
      </c>
      <c r="T2978" s="16" t="s">
        <v>59</v>
      </c>
      <c r="U2978" s="18">
        <v>3073</v>
      </c>
      <c r="V2978" s="16">
        <v>9037</v>
      </c>
      <c r="W2978" s="18">
        <v>1.07</v>
      </c>
    </row>
    <row r="2979" spans="1:23" x14ac:dyDescent="0.3">
      <c r="A2979" s="19">
        <v>2977</v>
      </c>
      <c r="C2979" s="17" t="s">
        <v>166</v>
      </c>
      <c r="E2979" s="16">
        <f t="shared" si="437"/>
        <v>58663370202.803101</v>
      </c>
      <c r="F2979" s="16">
        <v>5</v>
      </c>
      <c r="G2979" s="22">
        <f t="shared" si="440"/>
        <v>6.6041073689109803E+31</v>
      </c>
      <c r="H2979" s="18">
        <f t="shared" si="438"/>
        <v>54612414.543223001</v>
      </c>
      <c r="I2979" s="18">
        <f t="shared" si="439"/>
        <v>2.6825813035662044E+21</v>
      </c>
      <c r="J2979" s="16">
        <v>1</v>
      </c>
      <c r="K2979" s="16">
        <v>11</v>
      </c>
      <c r="L2979" s="16">
        <v>5</v>
      </c>
      <c r="M2979" s="16">
        <v>10000</v>
      </c>
      <c r="N2979" s="16">
        <v>10000</v>
      </c>
      <c r="O2979" s="16">
        <v>30</v>
      </c>
      <c r="P2979" s="16" t="b">
        <v>1</v>
      </c>
      <c r="Q2979" s="16">
        <v>0</v>
      </c>
      <c r="R2979" s="16" t="b">
        <v>0</v>
      </c>
      <c r="S2979" s="16">
        <v>101.000000000008</v>
      </c>
      <c r="T2979" s="16" t="s">
        <v>59</v>
      </c>
      <c r="U2979" s="18">
        <v>3074</v>
      </c>
      <c r="V2979" s="16">
        <v>9044</v>
      </c>
      <c r="W2979" s="18">
        <v>1.07</v>
      </c>
    </row>
    <row r="2980" spans="1:23" x14ac:dyDescent="0.3">
      <c r="A2980" s="19">
        <v>2978</v>
      </c>
      <c r="C2980" s="17" t="s">
        <v>166</v>
      </c>
      <c r="E2980" s="16">
        <f t="shared" si="437"/>
        <v>58724476929.566856</v>
      </c>
      <c r="F2980" s="16">
        <v>5</v>
      </c>
      <c r="G2980" s="22">
        <f t="shared" si="440"/>
        <v>6.6244555707746098E+31</v>
      </c>
      <c r="H2980" s="18">
        <f t="shared" si="438"/>
        <v>54651565.779506147</v>
      </c>
      <c r="I2980" s="18">
        <f t="shared" si="439"/>
        <v>2.6880664871360083E+21</v>
      </c>
      <c r="J2980" s="16">
        <v>1</v>
      </c>
      <c r="K2980" s="16">
        <v>11</v>
      </c>
      <c r="L2980" s="16">
        <v>5</v>
      </c>
      <c r="M2980" s="16">
        <v>10000</v>
      </c>
      <c r="N2980" s="16">
        <v>10000</v>
      </c>
      <c r="O2980" s="16">
        <v>30</v>
      </c>
      <c r="P2980" s="16" t="b">
        <v>1</v>
      </c>
      <c r="Q2980" s="16">
        <v>0</v>
      </c>
      <c r="R2980" s="16" t="b">
        <v>0</v>
      </c>
      <c r="S2980" s="16">
        <v>101.000000000008</v>
      </c>
      <c r="T2980" s="16" t="s">
        <v>59</v>
      </c>
      <c r="U2980" s="18">
        <v>3075</v>
      </c>
      <c r="V2980" s="16">
        <v>9051</v>
      </c>
      <c r="W2980" s="18">
        <v>1.07</v>
      </c>
    </row>
    <row r="2981" spans="1:23" x14ac:dyDescent="0.3">
      <c r="A2981" s="19">
        <v>2979</v>
      </c>
      <c r="C2981" s="17" t="s">
        <v>166</v>
      </c>
      <c r="E2981" s="16">
        <f t="shared" si="437"/>
        <v>58785626760.180878</v>
      </c>
      <c r="F2981" s="16">
        <v>5</v>
      </c>
      <c r="G2981" s="22">
        <f t="shared" si="440"/>
        <v>6.6448596050795174E+31</v>
      </c>
      <c r="H2981" s="18">
        <f t="shared" si="438"/>
        <v>54690731.967747502</v>
      </c>
      <c r="I2981" s="18">
        <f t="shared" si="439"/>
        <v>2.6935610392418257E+21</v>
      </c>
      <c r="J2981" s="16">
        <v>1</v>
      </c>
      <c r="K2981" s="16">
        <v>11</v>
      </c>
      <c r="L2981" s="16">
        <v>5</v>
      </c>
      <c r="M2981" s="16">
        <v>10000</v>
      </c>
      <c r="N2981" s="16">
        <v>10000</v>
      </c>
      <c r="O2981" s="16">
        <v>30</v>
      </c>
      <c r="P2981" s="16" t="b">
        <v>1</v>
      </c>
      <c r="Q2981" s="16">
        <v>0</v>
      </c>
      <c r="R2981" s="16" t="b">
        <v>0</v>
      </c>
      <c r="S2981" s="16">
        <v>101.000000000008</v>
      </c>
      <c r="T2981" s="16" t="s">
        <v>59</v>
      </c>
      <c r="U2981" s="18">
        <v>3076</v>
      </c>
      <c r="V2981" s="16">
        <v>9058</v>
      </c>
      <c r="W2981" s="18">
        <v>1.07</v>
      </c>
    </row>
    <row r="2982" spans="1:23" x14ac:dyDescent="0.3">
      <c r="A2982" s="19">
        <v>2980</v>
      </c>
      <c r="C2982" s="17" t="s">
        <v>166</v>
      </c>
      <c r="E2982" s="16">
        <f t="shared" si="437"/>
        <v>58846819710.566177</v>
      </c>
      <c r="F2982" s="16">
        <v>5</v>
      </c>
      <c r="G2982" s="22">
        <f t="shared" si="440"/>
        <v>6.6653196062023506E+31</v>
      </c>
      <c r="H2982" s="18">
        <f t="shared" si="438"/>
        <v>54729913.108650029</v>
      </c>
      <c r="I2982" s="18">
        <f t="shared" si="439"/>
        <v>2.6990649727319713E+21</v>
      </c>
      <c r="J2982" s="16">
        <v>1</v>
      </c>
      <c r="K2982" s="16">
        <v>11</v>
      </c>
      <c r="L2982" s="16">
        <v>5</v>
      </c>
      <c r="M2982" s="16">
        <v>10000</v>
      </c>
      <c r="N2982" s="16">
        <v>10000</v>
      </c>
      <c r="O2982" s="16">
        <v>30</v>
      </c>
      <c r="P2982" s="16" t="b">
        <v>1</v>
      </c>
      <c r="Q2982" s="16">
        <v>0</v>
      </c>
      <c r="R2982" s="16" t="b">
        <v>0</v>
      </c>
      <c r="S2982" s="16">
        <v>101.000000000008</v>
      </c>
      <c r="T2982" s="16" t="s">
        <v>59</v>
      </c>
      <c r="U2982" s="18">
        <v>3077</v>
      </c>
      <c r="V2982" s="16">
        <v>9065</v>
      </c>
      <c r="W2982" s="18">
        <v>1.07</v>
      </c>
    </row>
    <row r="2983" spans="1:23" x14ac:dyDescent="0.3">
      <c r="A2983" s="19">
        <v>2981</v>
      </c>
      <c r="C2983" s="17" t="s">
        <v>166</v>
      </c>
      <c r="E2983" s="16">
        <f t="shared" si="437"/>
        <v>58908055796.642937</v>
      </c>
      <c r="F2983" s="16">
        <v>5</v>
      </c>
      <c r="G2983" s="22">
        <f t="shared" si="440"/>
        <v>6.6858357087980163E+31</v>
      </c>
      <c r="H2983" s="18">
        <f t="shared" si="438"/>
        <v>54769109.202916265</v>
      </c>
      <c r="I2983" s="18">
        <f t="shared" si="439"/>
        <v>2.7045783004680049E+21</v>
      </c>
      <c r="J2983" s="16">
        <v>1</v>
      </c>
      <c r="K2983" s="16">
        <v>11</v>
      </c>
      <c r="L2983" s="16">
        <v>5</v>
      </c>
      <c r="M2983" s="16">
        <v>10000</v>
      </c>
      <c r="N2983" s="16">
        <v>10000</v>
      </c>
      <c r="O2983" s="16">
        <v>30</v>
      </c>
      <c r="P2983" s="16" t="b">
        <v>1</v>
      </c>
      <c r="Q2983" s="16">
        <v>0</v>
      </c>
      <c r="R2983" s="16" t="b">
        <v>0</v>
      </c>
      <c r="S2983" s="16">
        <v>101.000000000008</v>
      </c>
      <c r="T2983" s="16" t="s">
        <v>59</v>
      </c>
      <c r="U2983" s="18">
        <v>3078</v>
      </c>
      <c r="V2983" s="16">
        <v>9072</v>
      </c>
      <c r="W2983" s="18">
        <v>1.07</v>
      </c>
    </row>
    <row r="2984" spans="1:23" x14ac:dyDescent="0.3">
      <c r="A2984" s="19">
        <v>2982</v>
      </c>
      <c r="C2984" s="17" t="s">
        <v>166</v>
      </c>
      <c r="E2984" s="16">
        <f t="shared" si="437"/>
        <v>58969335034.333</v>
      </c>
      <c r="F2984" s="16">
        <v>5</v>
      </c>
      <c r="G2984" s="22">
        <f t="shared" si="440"/>
        <v>6.7064080478000591E+31</v>
      </c>
      <c r="H2984" s="18">
        <f t="shared" si="438"/>
        <v>54808320.25124871</v>
      </c>
      <c r="I2984" s="18">
        <f t="shared" si="439"/>
        <v>2.7101010353247968E+21</v>
      </c>
      <c r="J2984" s="16">
        <v>1</v>
      </c>
      <c r="K2984" s="16">
        <v>11</v>
      </c>
      <c r="L2984" s="16">
        <v>5</v>
      </c>
      <c r="M2984" s="16">
        <v>10000</v>
      </c>
      <c r="N2984" s="16">
        <v>10000</v>
      </c>
      <c r="O2984" s="16">
        <v>30</v>
      </c>
      <c r="P2984" s="16" t="b">
        <v>1</v>
      </c>
      <c r="Q2984" s="16">
        <v>0</v>
      </c>
      <c r="R2984" s="16" t="b">
        <v>0</v>
      </c>
      <c r="S2984" s="16">
        <v>101.000000000008</v>
      </c>
      <c r="T2984" s="16" t="s">
        <v>59</v>
      </c>
      <c r="U2984" s="18">
        <v>3079</v>
      </c>
      <c r="V2984" s="16">
        <v>9079</v>
      </c>
      <c r="W2984" s="18">
        <v>1.07</v>
      </c>
    </row>
    <row r="2985" spans="1:23" x14ac:dyDescent="0.3">
      <c r="A2985" s="19">
        <v>2983</v>
      </c>
      <c r="C2985" s="17" t="s">
        <v>166</v>
      </c>
      <c r="E2985" s="16">
        <f t="shared" si="437"/>
        <v>59030657439.557762</v>
      </c>
      <c r="F2985" s="16">
        <v>5</v>
      </c>
      <c r="G2985" s="22">
        <f t="shared" si="440"/>
        <v>6.7270367584210413E+31</v>
      </c>
      <c r="H2985" s="18">
        <f t="shared" si="438"/>
        <v>54847546.254349239</v>
      </c>
      <c r="I2985" s="18">
        <f t="shared" si="439"/>
        <v>2.7156331901905372E+21</v>
      </c>
      <c r="J2985" s="16">
        <v>1</v>
      </c>
      <c r="K2985" s="16">
        <v>11</v>
      </c>
      <c r="L2985" s="16">
        <v>5</v>
      </c>
      <c r="M2985" s="16">
        <v>10000</v>
      </c>
      <c r="N2985" s="16">
        <v>10000</v>
      </c>
      <c r="O2985" s="16">
        <v>30</v>
      </c>
      <c r="P2985" s="16" t="b">
        <v>1</v>
      </c>
      <c r="Q2985" s="16">
        <v>0</v>
      </c>
      <c r="R2985" s="16" t="b">
        <v>0</v>
      </c>
      <c r="S2985" s="16">
        <v>101.000000000008</v>
      </c>
      <c r="T2985" s="16" t="s">
        <v>59</v>
      </c>
      <c r="U2985" s="18">
        <v>3080</v>
      </c>
      <c r="V2985" s="16">
        <v>9086</v>
      </c>
      <c r="W2985" s="18">
        <v>1.07</v>
      </c>
    </row>
    <row r="2986" spans="1:23" x14ac:dyDescent="0.3">
      <c r="A2986" s="19">
        <v>2984</v>
      </c>
      <c r="C2986" s="17" t="s">
        <v>166</v>
      </c>
      <c r="E2986" s="16">
        <f t="shared" si="437"/>
        <v>59092023028.240456</v>
      </c>
      <c r="F2986" s="16">
        <v>5</v>
      </c>
      <c r="G2986" s="22">
        <f t="shared" si="440"/>
        <v>6.7477219761533125E+31</v>
      </c>
      <c r="H2986" s="18">
        <f t="shared" si="438"/>
        <v>54886787.212920226</v>
      </c>
      <c r="I2986" s="18">
        <f t="shared" si="439"/>
        <v>2.7211747779667988E+21</v>
      </c>
      <c r="J2986" s="16">
        <v>1</v>
      </c>
      <c r="K2986" s="16">
        <v>11</v>
      </c>
      <c r="L2986" s="16">
        <v>5</v>
      </c>
      <c r="M2986" s="16">
        <v>10000</v>
      </c>
      <c r="N2986" s="16">
        <v>10000</v>
      </c>
      <c r="O2986" s="16">
        <v>30</v>
      </c>
      <c r="P2986" s="16" t="b">
        <v>1</v>
      </c>
      <c r="Q2986" s="16">
        <v>0</v>
      </c>
      <c r="R2986" s="16" t="b">
        <v>0</v>
      </c>
      <c r="S2986" s="16">
        <v>101.000000000008</v>
      </c>
      <c r="T2986" s="16" t="s">
        <v>59</v>
      </c>
      <c r="U2986" s="18">
        <v>3081</v>
      </c>
      <c r="V2986" s="16">
        <v>9093</v>
      </c>
      <c r="W2986" s="18">
        <v>1.07</v>
      </c>
    </row>
    <row r="2987" spans="1:23" x14ac:dyDescent="0.3">
      <c r="A2987" s="19">
        <v>2985</v>
      </c>
      <c r="C2987" s="17" t="s">
        <v>166</v>
      </c>
      <c r="E2987" s="16">
        <f t="shared" si="437"/>
        <v>59153431816.303604</v>
      </c>
      <c r="F2987" s="16">
        <v>5</v>
      </c>
      <c r="G2987" s="22">
        <f t="shared" si="440"/>
        <v>6.7684638367691955E+31</v>
      </c>
      <c r="H2987" s="18">
        <f t="shared" si="438"/>
        <v>54926043.127663389</v>
      </c>
      <c r="I2987" s="18">
        <f t="shared" si="439"/>
        <v>2.726725811568413E+21</v>
      </c>
      <c r="J2987" s="16">
        <v>1</v>
      </c>
      <c r="K2987" s="16">
        <v>11</v>
      </c>
      <c r="L2987" s="16">
        <v>5</v>
      </c>
      <c r="M2987" s="16">
        <v>10000</v>
      </c>
      <c r="N2987" s="16">
        <v>10000</v>
      </c>
      <c r="O2987" s="16">
        <v>30</v>
      </c>
      <c r="P2987" s="16" t="b">
        <v>1</v>
      </c>
      <c r="Q2987" s="16">
        <v>0</v>
      </c>
      <c r="R2987" s="16" t="b">
        <v>0</v>
      </c>
      <c r="S2987" s="16">
        <v>101.000000000008</v>
      </c>
      <c r="T2987" s="16" t="s">
        <v>59</v>
      </c>
      <c r="U2987" s="18">
        <v>3082</v>
      </c>
      <c r="V2987" s="16">
        <v>9100</v>
      </c>
      <c r="W2987" s="18">
        <v>1.07</v>
      </c>
    </row>
    <row r="2988" spans="1:23" x14ac:dyDescent="0.3">
      <c r="A2988" s="19">
        <v>2986</v>
      </c>
      <c r="C2988" s="17" t="s">
        <v>166</v>
      </c>
      <c r="E2988" s="16">
        <f t="shared" ref="E2988:E3002" si="441">A2988^3.0999</f>
        <v>59214883819.670273</v>
      </c>
      <c r="F2988" s="16">
        <v>5</v>
      </c>
      <c r="G2988" s="22">
        <f t="shared" si="440"/>
        <v>6.7892624763214649E+31</v>
      </c>
      <c r="H2988" s="18">
        <f t="shared" si="438"/>
        <v>54965313.999279983</v>
      </c>
      <c r="I2988" s="18">
        <f t="shared" si="439"/>
        <v>2.7322863039235511E+21</v>
      </c>
      <c r="J2988" s="16">
        <v>1</v>
      </c>
      <c r="K2988" s="16">
        <v>11</v>
      </c>
      <c r="L2988" s="16">
        <v>5</v>
      </c>
      <c r="M2988" s="16">
        <v>10000</v>
      </c>
      <c r="N2988" s="16">
        <v>10000</v>
      </c>
      <c r="O2988" s="16">
        <v>30</v>
      </c>
      <c r="P2988" s="16" t="b">
        <v>1</v>
      </c>
      <c r="Q2988" s="16">
        <v>0</v>
      </c>
      <c r="R2988" s="16" t="b">
        <v>0</v>
      </c>
      <c r="S2988" s="16">
        <v>101.000000000008</v>
      </c>
      <c r="T2988" s="16" t="s">
        <v>59</v>
      </c>
      <c r="U2988" s="18">
        <v>3083</v>
      </c>
      <c r="V2988" s="16">
        <v>9107</v>
      </c>
      <c r="W2988" s="18">
        <v>1.07</v>
      </c>
    </row>
    <row r="2989" spans="1:23" x14ac:dyDescent="0.3">
      <c r="A2989" s="19">
        <v>2987</v>
      </c>
      <c r="C2989" s="17" t="s">
        <v>166</v>
      </c>
      <c r="E2989" s="16">
        <f t="shared" si="441"/>
        <v>59276379054.265732</v>
      </c>
      <c r="F2989" s="16">
        <v>5</v>
      </c>
      <c r="G2989" s="22">
        <f t="shared" si="440"/>
        <v>6.8101180311443092E+31</v>
      </c>
      <c r="H2989" s="18">
        <f t="shared" si="438"/>
        <v>55004599.828472123</v>
      </c>
      <c r="I2989" s="18">
        <f t="shared" si="439"/>
        <v>2.7378562679738692E+21</v>
      </c>
      <c r="J2989" s="16">
        <v>1</v>
      </c>
      <c r="K2989" s="16">
        <v>11</v>
      </c>
      <c r="L2989" s="16">
        <v>5</v>
      </c>
      <c r="M2989" s="16">
        <v>10000</v>
      </c>
      <c r="N2989" s="16">
        <v>10000</v>
      </c>
      <c r="O2989" s="16">
        <v>30</v>
      </c>
      <c r="P2989" s="16" t="b">
        <v>1</v>
      </c>
      <c r="Q2989" s="16">
        <v>0</v>
      </c>
      <c r="R2989" s="16" t="b">
        <v>0</v>
      </c>
      <c r="S2989" s="16">
        <v>101.000000000008</v>
      </c>
      <c r="T2989" s="16" t="s">
        <v>59</v>
      </c>
      <c r="U2989" s="18">
        <v>3084</v>
      </c>
      <c r="V2989" s="16">
        <v>9114</v>
      </c>
      <c r="W2989" s="18">
        <v>1.07</v>
      </c>
    </row>
    <row r="2990" spans="1:23" x14ac:dyDescent="0.3">
      <c r="A2990" s="19">
        <v>2988</v>
      </c>
      <c r="C2990" s="17" t="s">
        <v>166</v>
      </c>
      <c r="E2990" s="16">
        <f t="shared" si="441"/>
        <v>59337917536.013451</v>
      </c>
      <c r="F2990" s="16">
        <v>5</v>
      </c>
      <c r="G2990" s="22">
        <f t="shared" si="440"/>
        <v>6.8310306378528469E+31</v>
      </c>
      <c r="H2990" s="18">
        <f t="shared" si="438"/>
        <v>55043900.61594025</v>
      </c>
      <c r="I2990" s="18">
        <f t="shared" si="439"/>
        <v>2.7434357166741877E+21</v>
      </c>
      <c r="J2990" s="16">
        <v>1</v>
      </c>
      <c r="K2990" s="16">
        <v>11</v>
      </c>
      <c r="L2990" s="16">
        <v>5</v>
      </c>
      <c r="M2990" s="16">
        <v>10000</v>
      </c>
      <c r="N2990" s="16">
        <v>10000</v>
      </c>
      <c r="O2990" s="16">
        <v>30</v>
      </c>
      <c r="P2990" s="16" t="b">
        <v>1</v>
      </c>
      <c r="Q2990" s="16">
        <v>0</v>
      </c>
      <c r="R2990" s="16" t="b">
        <v>0</v>
      </c>
      <c r="S2990" s="16">
        <v>101.000000000008</v>
      </c>
      <c r="T2990" s="16" t="s">
        <v>59</v>
      </c>
      <c r="U2990" s="18">
        <v>3085</v>
      </c>
      <c r="V2990" s="16">
        <v>9121</v>
      </c>
      <c r="W2990" s="18">
        <v>1.07</v>
      </c>
    </row>
    <row r="2991" spans="1:23" x14ac:dyDescent="0.3">
      <c r="A2991" s="19">
        <v>2989</v>
      </c>
      <c r="C2991" s="17" t="s">
        <v>166</v>
      </c>
      <c r="E2991" s="16">
        <f t="shared" si="441"/>
        <v>59399499280.839035</v>
      </c>
      <c r="F2991" s="16">
        <v>5</v>
      </c>
      <c r="G2991" s="22">
        <f t="shared" si="440"/>
        <v>6.8520004333450538E+31</v>
      </c>
      <c r="H2991" s="18">
        <f t="shared" si="438"/>
        <v>55083216.362385862</v>
      </c>
      <c r="I2991" s="18">
        <f t="shared" si="439"/>
        <v>2.7490246629928851E+21</v>
      </c>
      <c r="J2991" s="16">
        <v>1</v>
      </c>
      <c r="K2991" s="16">
        <v>11</v>
      </c>
      <c r="L2991" s="16">
        <v>5</v>
      </c>
      <c r="M2991" s="16">
        <v>10000</v>
      </c>
      <c r="N2991" s="16">
        <v>10000</v>
      </c>
      <c r="O2991" s="16">
        <v>30</v>
      </c>
      <c r="P2991" s="16" t="b">
        <v>1</v>
      </c>
      <c r="Q2991" s="16">
        <v>0</v>
      </c>
      <c r="R2991" s="16" t="b">
        <v>0</v>
      </c>
      <c r="S2991" s="16">
        <v>101.000000000008</v>
      </c>
      <c r="T2991" s="16" t="s">
        <v>59</v>
      </c>
      <c r="U2991" s="18">
        <v>3086</v>
      </c>
      <c r="V2991" s="16">
        <v>9128</v>
      </c>
      <c r="W2991" s="18">
        <v>1.07</v>
      </c>
    </row>
    <row r="2992" spans="1:23" x14ac:dyDescent="0.3">
      <c r="A2992" s="19">
        <v>2990</v>
      </c>
      <c r="C2992" s="17" t="s">
        <v>166</v>
      </c>
      <c r="E2992" s="16">
        <f t="shared" si="441"/>
        <v>59461124304.668373</v>
      </c>
      <c r="F2992" s="16">
        <v>5</v>
      </c>
      <c r="G2992" s="22">
        <f t="shared" si="440"/>
        <v>6.8730275548006973E+31</v>
      </c>
      <c r="H2992" s="18">
        <f t="shared" si="438"/>
        <v>55122547.068509527</v>
      </c>
      <c r="I2992" s="18">
        <f t="shared" si="439"/>
        <v>2.7546231199116328E+21</v>
      </c>
      <c r="J2992" s="16">
        <v>1</v>
      </c>
      <c r="K2992" s="16">
        <v>11</v>
      </c>
      <c r="L2992" s="16">
        <v>5</v>
      </c>
      <c r="M2992" s="16">
        <v>10000</v>
      </c>
      <c r="N2992" s="16">
        <v>10000</v>
      </c>
      <c r="O2992" s="16">
        <v>30</v>
      </c>
      <c r="P2992" s="16" t="b">
        <v>1</v>
      </c>
      <c r="Q2992" s="16">
        <v>0</v>
      </c>
      <c r="R2992" s="16" t="b">
        <v>0</v>
      </c>
      <c r="S2992" s="16">
        <v>101.000000000008</v>
      </c>
      <c r="T2992" s="16" t="s">
        <v>59</v>
      </c>
      <c r="U2992" s="18">
        <v>3087</v>
      </c>
      <c r="V2992" s="16">
        <v>9135</v>
      </c>
      <c r="W2992" s="18">
        <v>1.07</v>
      </c>
    </row>
    <row r="2993" spans="1:23" x14ac:dyDescent="0.3">
      <c r="A2993" s="19">
        <v>2991</v>
      </c>
      <c r="C2993" s="17" t="s">
        <v>166</v>
      </c>
      <c r="E2993" s="16">
        <f t="shared" si="441"/>
        <v>59522792623.426743</v>
      </c>
      <c r="F2993" s="16">
        <v>5</v>
      </c>
      <c r="G2993" s="22">
        <f t="shared" si="440"/>
        <v>6.8941121396827866E+31</v>
      </c>
      <c r="H2993" s="18">
        <f t="shared" si="438"/>
        <v>55161892.735011697</v>
      </c>
      <c r="I2993" s="18">
        <f t="shared" si="439"/>
        <v>2.7602311004254644E+21</v>
      </c>
      <c r="J2993" s="16">
        <v>1</v>
      </c>
      <c r="K2993" s="16">
        <v>11</v>
      </c>
      <c r="L2993" s="16">
        <v>5</v>
      </c>
      <c r="M2993" s="16">
        <v>10000</v>
      </c>
      <c r="N2993" s="16">
        <v>10000</v>
      </c>
      <c r="O2993" s="16">
        <v>30</v>
      </c>
      <c r="P2993" s="16" t="b">
        <v>1</v>
      </c>
      <c r="Q2993" s="16">
        <v>0</v>
      </c>
      <c r="R2993" s="16" t="b">
        <v>0</v>
      </c>
      <c r="S2993" s="16">
        <v>101.000000000008</v>
      </c>
      <c r="T2993" s="16" t="s">
        <v>59</v>
      </c>
      <c r="U2993" s="18">
        <v>3088</v>
      </c>
      <c r="V2993" s="16">
        <v>9142</v>
      </c>
      <c r="W2993" s="18">
        <v>1.07</v>
      </c>
    </row>
    <row r="2994" spans="1:23" x14ac:dyDescent="0.3">
      <c r="A2994" s="19">
        <v>2992</v>
      </c>
      <c r="C2994" s="17" t="s">
        <v>166</v>
      </c>
      <c r="E2994" s="16">
        <f t="shared" si="441"/>
        <v>59584504253.041939</v>
      </c>
      <c r="F2994" s="16">
        <v>5</v>
      </c>
      <c r="G2994" s="22">
        <f t="shared" si="440"/>
        <v>6.9152543257380596E+31</v>
      </c>
      <c r="H2994" s="18">
        <f t="shared" si="438"/>
        <v>55201253.36259301</v>
      </c>
      <c r="I2994" s="18">
        <f t="shared" si="439"/>
        <v>2.765848617542917E+21</v>
      </c>
      <c r="J2994" s="16">
        <v>1</v>
      </c>
      <c r="K2994" s="16">
        <v>11</v>
      </c>
      <c r="L2994" s="16">
        <v>5</v>
      </c>
      <c r="M2994" s="16">
        <v>10000</v>
      </c>
      <c r="N2994" s="16">
        <v>10000</v>
      </c>
      <c r="O2994" s="16">
        <v>30</v>
      </c>
      <c r="P2994" s="16" t="b">
        <v>1</v>
      </c>
      <c r="Q2994" s="16">
        <v>0</v>
      </c>
      <c r="R2994" s="16" t="b">
        <v>0</v>
      </c>
      <c r="S2994" s="16">
        <v>101.000000000008</v>
      </c>
      <c r="T2994" s="16" t="s">
        <v>59</v>
      </c>
      <c r="U2994" s="18">
        <v>3089</v>
      </c>
      <c r="V2994" s="16">
        <v>9149</v>
      </c>
      <c r="W2994" s="18">
        <v>1.07</v>
      </c>
    </row>
    <row r="2995" spans="1:23" x14ac:dyDescent="0.3">
      <c r="A2995" s="19">
        <v>2993</v>
      </c>
      <c r="C2995" s="17" t="s">
        <v>166</v>
      </c>
      <c r="E2995" s="16">
        <f t="shared" si="441"/>
        <v>59646259209.440697</v>
      </c>
      <c r="F2995" s="16">
        <v>5</v>
      </c>
      <c r="G2995" s="22">
        <f t="shared" si="440"/>
        <v>6.9364542509969738E+31</v>
      </c>
      <c r="H2995" s="18">
        <f t="shared" ref="H2995:H3002" si="442">(A2995^2.14+50+50*A2995)*2</f>
        <v>55240628.951953776</v>
      </c>
      <c r="I2995" s="18">
        <f t="shared" ref="I2995:I3002" si="443">(A2995^6.082+A2995^4+1000*A2995+100)*2</f>
        <v>2.7714756842858632E+21</v>
      </c>
      <c r="J2995" s="16">
        <v>1</v>
      </c>
      <c r="K2995" s="16">
        <v>11</v>
      </c>
      <c r="L2995" s="16">
        <v>5</v>
      </c>
      <c r="M2995" s="16">
        <v>10000</v>
      </c>
      <c r="N2995" s="16">
        <v>10000</v>
      </c>
      <c r="O2995" s="16">
        <v>30</v>
      </c>
      <c r="P2995" s="16" t="b">
        <v>1</v>
      </c>
      <c r="Q2995" s="16">
        <v>0</v>
      </c>
      <c r="R2995" s="16" t="b">
        <v>0</v>
      </c>
      <c r="S2995" s="16">
        <v>101.000000000008</v>
      </c>
      <c r="T2995" s="16" t="s">
        <v>59</v>
      </c>
      <c r="U2995" s="18">
        <v>3090</v>
      </c>
      <c r="V2995" s="16">
        <v>9156</v>
      </c>
      <c r="W2995" s="18">
        <v>1.07</v>
      </c>
    </row>
    <row r="2996" spans="1:23" x14ac:dyDescent="0.3">
      <c r="A2996" s="19">
        <v>2994</v>
      </c>
      <c r="C2996" s="17" t="s">
        <v>166</v>
      </c>
      <c r="E2996" s="16">
        <f t="shared" si="441"/>
        <v>59708057508.550797</v>
      </c>
      <c r="F2996" s="16">
        <v>5</v>
      </c>
      <c r="G2996" s="22">
        <f t="shared" si="440"/>
        <v>6.9577120537743863E+31</v>
      </c>
      <c r="H2996" s="18">
        <f t="shared" si="442"/>
        <v>55280019.503793515</v>
      </c>
      <c r="I2996" s="18">
        <f t="shared" si="443"/>
        <v>2.7771123136896004E+21</v>
      </c>
      <c r="J2996" s="16">
        <v>1</v>
      </c>
      <c r="K2996" s="16">
        <v>11</v>
      </c>
      <c r="L2996" s="16">
        <v>5</v>
      </c>
      <c r="M2996" s="16">
        <v>10000</v>
      </c>
      <c r="N2996" s="16">
        <v>10000</v>
      </c>
      <c r="O2996" s="16">
        <v>30</v>
      </c>
      <c r="P2996" s="16" t="b">
        <v>1</v>
      </c>
      <c r="Q2996" s="16">
        <v>0</v>
      </c>
      <c r="R2996" s="16" t="b">
        <v>0</v>
      </c>
      <c r="S2996" s="16">
        <v>101.000000000008</v>
      </c>
      <c r="T2996" s="16" t="s">
        <v>59</v>
      </c>
      <c r="U2996" s="18">
        <v>3091</v>
      </c>
      <c r="V2996" s="16">
        <v>9163</v>
      </c>
      <c r="W2996" s="18">
        <v>1.07</v>
      </c>
    </row>
    <row r="2997" spans="1:23" x14ac:dyDescent="0.3">
      <c r="A2997" s="19">
        <v>2995</v>
      </c>
      <c r="C2997" s="17" t="s">
        <v>166</v>
      </c>
      <c r="E2997" s="16">
        <f t="shared" si="441"/>
        <v>59769899166.300346</v>
      </c>
      <c r="F2997" s="16">
        <v>5</v>
      </c>
      <c r="G2997" s="22">
        <f t="shared" si="440"/>
        <v>6.9790278726703348E+31</v>
      </c>
      <c r="H2997" s="18">
        <f t="shared" si="442"/>
        <v>55319425.018812157</v>
      </c>
      <c r="I2997" s="18">
        <f t="shared" si="443"/>
        <v>2.7827585188028518E+21</v>
      </c>
      <c r="J2997" s="16">
        <v>1</v>
      </c>
      <c r="K2997" s="16">
        <v>11</v>
      </c>
      <c r="L2997" s="16">
        <v>5</v>
      </c>
      <c r="M2997" s="16">
        <v>10000</v>
      </c>
      <c r="N2997" s="16">
        <v>10000</v>
      </c>
      <c r="O2997" s="16">
        <v>30</v>
      </c>
      <c r="P2997" s="16" t="b">
        <v>1</v>
      </c>
      <c r="Q2997" s="16">
        <v>0</v>
      </c>
      <c r="R2997" s="16" t="b">
        <v>0</v>
      </c>
      <c r="S2997" s="16">
        <v>101.000000000008</v>
      </c>
      <c r="T2997" s="16" t="s">
        <v>59</v>
      </c>
      <c r="U2997" s="18">
        <v>3092</v>
      </c>
      <c r="V2997" s="16">
        <v>9170</v>
      </c>
      <c r="W2997" s="18">
        <v>1.07</v>
      </c>
    </row>
    <row r="2998" spans="1:23" x14ac:dyDescent="0.3">
      <c r="A2998" s="19">
        <v>2996</v>
      </c>
      <c r="C2998" s="17" t="s">
        <v>166</v>
      </c>
      <c r="E2998" s="16">
        <f t="shared" si="441"/>
        <v>59831784198.618904</v>
      </c>
      <c r="F2998" s="16">
        <v>5</v>
      </c>
      <c r="G2998" s="22">
        <f t="shared" si="440"/>
        <v>7.0004018465703275E+31</v>
      </c>
      <c r="H2998" s="18">
        <f t="shared" si="442"/>
        <v>55358845.49770961</v>
      </c>
      <c r="I2998" s="18">
        <f t="shared" si="443"/>
        <v>2.7884143126878408E+21</v>
      </c>
      <c r="J2998" s="16">
        <v>1</v>
      </c>
      <c r="K2998" s="16">
        <v>11</v>
      </c>
      <c r="L2998" s="16">
        <v>5</v>
      </c>
      <c r="M2998" s="16">
        <v>10000</v>
      </c>
      <c r="N2998" s="16">
        <v>10000</v>
      </c>
      <c r="O2998" s="16">
        <v>30</v>
      </c>
      <c r="P2998" s="16" t="b">
        <v>1</v>
      </c>
      <c r="Q2998" s="16">
        <v>0</v>
      </c>
      <c r="R2998" s="16" t="b">
        <v>0</v>
      </c>
      <c r="S2998" s="16">
        <v>101.000000000008</v>
      </c>
      <c r="T2998" s="16" t="s">
        <v>59</v>
      </c>
      <c r="U2998" s="18">
        <v>3093</v>
      </c>
      <c r="V2998" s="16">
        <v>9177</v>
      </c>
      <c r="W2998" s="18">
        <v>1.07</v>
      </c>
    </row>
    <row r="2999" spans="1:23" x14ac:dyDescent="0.3">
      <c r="A2999" s="19">
        <v>2997</v>
      </c>
      <c r="C2999" s="17" t="s">
        <v>166</v>
      </c>
      <c r="E2999" s="16">
        <f t="shared" si="441"/>
        <v>59893712621.435066</v>
      </c>
      <c r="F2999" s="16">
        <v>5</v>
      </c>
      <c r="G2999" s="22">
        <f t="shared" si="440"/>
        <v>7.0218341146456277E+31</v>
      </c>
      <c r="H2999" s="18">
        <f t="shared" si="442"/>
        <v>55398280.941184975</v>
      </c>
      <c r="I2999" s="18">
        <f t="shared" si="443"/>
        <v>2.7940797084201758E+21</v>
      </c>
      <c r="J2999" s="16">
        <v>1</v>
      </c>
      <c r="K2999" s="16">
        <v>11</v>
      </c>
      <c r="L2999" s="16">
        <v>5</v>
      </c>
      <c r="M2999" s="16">
        <v>10000</v>
      </c>
      <c r="N2999" s="16">
        <v>10000</v>
      </c>
      <c r="O2999" s="16">
        <v>30</v>
      </c>
      <c r="P2999" s="16" t="b">
        <v>1</v>
      </c>
      <c r="Q2999" s="16">
        <v>0</v>
      </c>
      <c r="R2999" s="16" t="b">
        <v>0</v>
      </c>
      <c r="S2999" s="16">
        <v>101.000000000008</v>
      </c>
      <c r="T2999" s="16" t="s">
        <v>59</v>
      </c>
      <c r="U2999" s="18">
        <v>3094</v>
      </c>
      <c r="V2999" s="16">
        <v>9184</v>
      </c>
      <c r="W2999" s="18">
        <v>1.07</v>
      </c>
    </row>
    <row r="3000" spans="1:23" x14ac:dyDescent="0.3">
      <c r="A3000" s="19">
        <v>2998</v>
      </c>
      <c r="C3000" s="17" t="s">
        <v>166</v>
      </c>
      <c r="E3000" s="16">
        <f t="shared" si="441"/>
        <v>59955684450.678818</v>
      </c>
      <c r="F3000" s="16">
        <v>5</v>
      </c>
      <c r="G3000" s="22">
        <f t="shared" si="440"/>
        <v>7.0433248163539378E+31</v>
      </c>
      <c r="H3000" s="18">
        <f t="shared" si="442"/>
        <v>55437731.349937133</v>
      </c>
      <c r="I3000" s="18">
        <f t="shared" si="443"/>
        <v>2.7997547190889166E+21</v>
      </c>
      <c r="J3000" s="16">
        <v>1</v>
      </c>
      <c r="K3000" s="16">
        <v>11</v>
      </c>
      <c r="L3000" s="16">
        <v>5</v>
      </c>
      <c r="M3000" s="16">
        <v>10000</v>
      </c>
      <c r="N3000" s="16">
        <v>10000</v>
      </c>
      <c r="O3000" s="16">
        <v>30</v>
      </c>
      <c r="P3000" s="16" t="b">
        <v>1</v>
      </c>
      <c r="Q3000" s="16">
        <v>0</v>
      </c>
      <c r="R3000" s="16" t="b">
        <v>0</v>
      </c>
      <c r="S3000" s="16">
        <v>101.000000000008</v>
      </c>
      <c r="T3000" s="16" t="s">
        <v>59</v>
      </c>
      <c r="U3000" s="18">
        <v>3095</v>
      </c>
      <c r="V3000" s="16">
        <v>9191</v>
      </c>
      <c r="W3000" s="18">
        <v>1.07</v>
      </c>
    </row>
    <row r="3001" spans="1:23" x14ac:dyDescent="0.3">
      <c r="A3001" s="19">
        <v>2999</v>
      </c>
      <c r="C3001" s="17" t="s">
        <v>166</v>
      </c>
      <c r="E3001" s="16">
        <f t="shared" si="441"/>
        <v>60017699702.281494</v>
      </c>
      <c r="F3001" s="16">
        <v>5</v>
      </c>
      <c r="G3001" s="22">
        <f t="shared" si="440"/>
        <v>7.0648740914403913E+31</v>
      </c>
      <c r="H3001" s="18">
        <f t="shared" si="442"/>
        <v>55477196.724665903</v>
      </c>
      <c r="I3001" s="18">
        <f t="shared" si="443"/>
        <v>2.8054393577966839E+21</v>
      </c>
      <c r="J3001" s="16">
        <v>1</v>
      </c>
      <c r="K3001" s="16">
        <v>11</v>
      </c>
      <c r="L3001" s="16">
        <v>5</v>
      </c>
      <c r="M3001" s="16">
        <v>10000</v>
      </c>
      <c r="N3001" s="16">
        <v>10000</v>
      </c>
      <c r="O3001" s="16">
        <v>30</v>
      </c>
      <c r="P3001" s="16" t="b">
        <v>1</v>
      </c>
      <c r="Q3001" s="16">
        <v>0</v>
      </c>
      <c r="R3001" s="16" t="b">
        <v>0</v>
      </c>
      <c r="S3001" s="16">
        <v>101.000000000008</v>
      </c>
      <c r="T3001" s="16" t="s">
        <v>59</v>
      </c>
      <c r="U3001" s="18">
        <v>3096</v>
      </c>
      <c r="V3001" s="16">
        <v>9198</v>
      </c>
      <c r="W3001" s="18">
        <v>1.07</v>
      </c>
    </row>
    <row r="3002" spans="1:23" x14ac:dyDescent="0.3">
      <c r="A3002" s="19">
        <v>3000</v>
      </c>
      <c r="C3002" s="17" t="s">
        <v>166</v>
      </c>
      <c r="E3002" s="16">
        <f t="shared" si="441"/>
        <v>60079758392.172798</v>
      </c>
      <c r="F3002" s="16">
        <v>5</v>
      </c>
      <c r="G3002" s="22">
        <f t="shared" si="440"/>
        <v>7.0864820799366366E+31</v>
      </c>
      <c r="H3002" s="18">
        <f t="shared" si="442"/>
        <v>55516677.066069268</v>
      </c>
      <c r="I3002" s="18">
        <f t="shared" si="443"/>
        <v>2.8111336376594276E+21</v>
      </c>
      <c r="J3002" s="16">
        <v>1</v>
      </c>
      <c r="K3002" s="16">
        <v>11</v>
      </c>
      <c r="L3002" s="16">
        <v>5</v>
      </c>
      <c r="M3002" s="16">
        <v>10000</v>
      </c>
      <c r="N3002" s="16">
        <v>10000</v>
      </c>
      <c r="O3002" s="16">
        <v>30</v>
      </c>
      <c r="P3002" s="16" t="b">
        <v>1</v>
      </c>
      <c r="Q3002" s="16">
        <v>0</v>
      </c>
      <c r="R3002" s="16" t="b">
        <v>0</v>
      </c>
      <c r="S3002" s="16">
        <v>101.000000000008</v>
      </c>
      <c r="T3002" s="16" t="s">
        <v>59</v>
      </c>
      <c r="U3002" s="18">
        <v>3097</v>
      </c>
      <c r="V3002" s="16">
        <v>9205</v>
      </c>
      <c r="W3002" s="18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2021-12-25T21:38:19Z</dcterms:modified>
</cp:coreProperties>
</file>