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2BACB2B-C981-4822-8943-C81CCF1B268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54" i="1" l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35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03" i="1"/>
  <c r="G2302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25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03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15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0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05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0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195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0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85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03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099" i="1"/>
  <c r="H2099" i="1"/>
  <c r="I2099" i="1"/>
  <c r="E2100" i="1"/>
  <c r="H2100" i="1"/>
  <c r="I2100" i="1"/>
  <c r="E2101" i="1"/>
  <c r="H2101" i="1"/>
  <c r="I2101" i="1"/>
  <c r="E2102" i="1"/>
  <c r="H2102" i="1"/>
  <c r="I2102" i="1"/>
  <c r="E1810" i="1"/>
  <c r="H1810" i="1"/>
  <c r="I1810" i="1"/>
  <c r="E1811" i="1"/>
  <c r="H1811" i="1"/>
  <c r="I1811" i="1"/>
  <c r="E1812" i="1"/>
  <c r="H1812" i="1"/>
  <c r="I1812" i="1"/>
  <c r="E1813" i="1"/>
  <c r="H1813" i="1"/>
  <c r="I1813" i="1"/>
  <c r="E1814" i="1"/>
  <c r="H1814" i="1"/>
  <c r="I1814" i="1"/>
  <c r="E1815" i="1"/>
  <c r="H1815" i="1"/>
  <c r="I1815" i="1"/>
  <c r="E1816" i="1"/>
  <c r="H1816" i="1"/>
  <c r="I1816" i="1"/>
  <c r="E1817" i="1"/>
  <c r="H1817" i="1"/>
  <c r="I1817" i="1"/>
  <c r="E1818" i="1"/>
  <c r="H1818" i="1"/>
  <c r="I1818" i="1"/>
  <c r="E1819" i="1"/>
  <c r="H1819" i="1"/>
  <c r="I1819" i="1"/>
  <c r="E1820" i="1"/>
  <c r="H1820" i="1"/>
  <c r="I1820" i="1"/>
  <c r="E1821" i="1"/>
  <c r="H1821" i="1"/>
  <c r="I1821" i="1"/>
  <c r="E1822" i="1"/>
  <c r="H1822" i="1"/>
  <c r="I1822" i="1"/>
  <c r="E1823" i="1"/>
  <c r="H1823" i="1"/>
  <c r="I1823" i="1"/>
  <c r="E1824" i="1"/>
  <c r="H1824" i="1"/>
  <c r="I1824" i="1"/>
  <c r="E1825" i="1"/>
  <c r="H1825" i="1"/>
  <c r="I1825" i="1"/>
  <c r="E1826" i="1"/>
  <c r="H1826" i="1"/>
  <c r="I1826" i="1"/>
  <c r="E1827" i="1"/>
  <c r="H1827" i="1"/>
  <c r="I1827" i="1"/>
  <c r="E1828" i="1"/>
  <c r="H1828" i="1"/>
  <c r="I1828" i="1"/>
  <c r="E1829" i="1"/>
  <c r="H1829" i="1"/>
  <c r="I1829" i="1"/>
  <c r="E1830" i="1"/>
  <c r="H1830" i="1"/>
  <c r="I1830" i="1"/>
  <c r="E1831" i="1"/>
  <c r="H1831" i="1"/>
  <c r="I1831" i="1"/>
  <c r="E1832" i="1"/>
  <c r="H1832" i="1"/>
  <c r="I1832" i="1"/>
  <c r="E1833" i="1"/>
  <c r="H1833" i="1"/>
  <c r="I1833" i="1"/>
  <c r="E1834" i="1"/>
  <c r="H1834" i="1"/>
  <c r="I1834" i="1"/>
  <c r="E1835" i="1"/>
  <c r="H1835" i="1"/>
  <c r="I1835" i="1"/>
  <c r="E1836" i="1"/>
  <c r="H1836" i="1"/>
  <c r="I1836" i="1"/>
  <c r="E1837" i="1"/>
  <c r="H1837" i="1"/>
  <c r="I1837" i="1"/>
  <c r="E1838" i="1"/>
  <c r="H1838" i="1"/>
  <c r="I1838" i="1"/>
  <c r="E1839" i="1"/>
  <c r="H1839" i="1"/>
  <c r="I1839" i="1"/>
  <c r="E1840" i="1"/>
  <c r="H1840" i="1"/>
  <c r="I1840" i="1"/>
  <c r="E1841" i="1"/>
  <c r="H1841" i="1"/>
  <c r="I1841" i="1"/>
  <c r="E1842" i="1"/>
  <c r="H1842" i="1"/>
  <c r="I1842" i="1"/>
  <c r="E1843" i="1"/>
  <c r="H1843" i="1"/>
  <c r="I1843" i="1"/>
  <c r="E1844" i="1"/>
  <c r="H1844" i="1"/>
  <c r="I1844" i="1"/>
  <c r="E1845" i="1"/>
  <c r="H1845" i="1"/>
  <c r="I1845" i="1"/>
  <c r="E1846" i="1"/>
  <c r="H1846" i="1"/>
  <c r="I1846" i="1"/>
  <c r="E1847" i="1"/>
  <c r="H1847" i="1"/>
  <c r="I1847" i="1"/>
  <c r="E1848" i="1"/>
  <c r="H1848" i="1"/>
  <c r="I1848" i="1"/>
  <c r="E1849" i="1"/>
  <c r="H1849" i="1"/>
  <c r="I1849" i="1"/>
  <c r="E1850" i="1"/>
  <c r="H1850" i="1"/>
  <c r="I1850" i="1"/>
  <c r="E1851" i="1"/>
  <c r="H1851" i="1"/>
  <c r="I1851" i="1"/>
  <c r="E1852" i="1"/>
  <c r="H1852" i="1"/>
  <c r="I1852" i="1"/>
  <c r="E1853" i="1"/>
  <c r="H1853" i="1"/>
  <c r="I1853" i="1"/>
  <c r="E1854" i="1"/>
  <c r="H1854" i="1"/>
  <c r="I1854" i="1"/>
  <c r="E1855" i="1"/>
  <c r="H1855" i="1"/>
  <c r="I1855" i="1"/>
  <c r="E1856" i="1"/>
  <c r="H1856" i="1"/>
  <c r="I1856" i="1"/>
  <c r="E1857" i="1"/>
  <c r="H1857" i="1"/>
  <c r="I1857" i="1"/>
  <c r="E1858" i="1"/>
  <c r="H1858" i="1"/>
  <c r="I1858" i="1"/>
  <c r="E1859" i="1"/>
  <c r="H1859" i="1"/>
  <c r="I1859" i="1"/>
  <c r="E1860" i="1"/>
  <c r="H1860" i="1"/>
  <c r="I1860" i="1"/>
  <c r="E1861" i="1"/>
  <c r="H1861" i="1"/>
  <c r="I1861" i="1"/>
  <c r="E1862" i="1"/>
  <c r="H1862" i="1"/>
  <c r="I1862" i="1"/>
  <c r="E1863" i="1"/>
  <c r="H1863" i="1"/>
  <c r="I1863" i="1"/>
  <c r="E1864" i="1"/>
  <c r="H1864" i="1"/>
  <c r="I1864" i="1"/>
  <c r="E1865" i="1"/>
  <c r="H1865" i="1"/>
  <c r="I1865" i="1"/>
  <c r="E1866" i="1"/>
  <c r="H1866" i="1"/>
  <c r="I1866" i="1"/>
  <c r="E1867" i="1"/>
  <c r="H1867" i="1"/>
  <c r="I1867" i="1"/>
  <c r="E1868" i="1"/>
  <c r="H1868" i="1"/>
  <c r="I1868" i="1"/>
  <c r="E1869" i="1"/>
  <c r="H1869" i="1"/>
  <c r="I1869" i="1"/>
  <c r="E1870" i="1"/>
  <c r="H1870" i="1"/>
  <c r="I1870" i="1"/>
  <c r="E1871" i="1"/>
  <c r="H1871" i="1"/>
  <c r="I1871" i="1"/>
  <c r="E1872" i="1"/>
  <c r="H1872" i="1"/>
  <c r="I1872" i="1"/>
  <c r="E1873" i="1"/>
  <c r="H1873" i="1"/>
  <c r="I1873" i="1"/>
  <c r="E1874" i="1"/>
  <c r="H1874" i="1"/>
  <c r="I1874" i="1"/>
  <c r="E1875" i="1"/>
  <c r="H1875" i="1"/>
  <c r="I1875" i="1"/>
  <c r="E1876" i="1"/>
  <c r="H1876" i="1"/>
  <c r="I1876" i="1"/>
  <c r="E1877" i="1"/>
  <c r="H1877" i="1"/>
  <c r="I1877" i="1"/>
  <c r="E1878" i="1"/>
  <c r="H1878" i="1"/>
  <c r="I1878" i="1"/>
  <c r="E1879" i="1"/>
  <c r="H1879" i="1"/>
  <c r="I1879" i="1"/>
  <c r="E1880" i="1"/>
  <c r="H1880" i="1"/>
  <c r="I1880" i="1"/>
  <c r="E1881" i="1"/>
  <c r="H1881" i="1"/>
  <c r="I1881" i="1"/>
  <c r="E1882" i="1"/>
  <c r="H1882" i="1"/>
  <c r="I1882" i="1"/>
  <c r="E1883" i="1"/>
  <c r="H1883" i="1"/>
  <c r="I1883" i="1"/>
  <c r="E1884" i="1"/>
  <c r="H1884" i="1"/>
  <c r="I1884" i="1"/>
  <c r="E1885" i="1"/>
  <c r="H1885" i="1"/>
  <c r="I1885" i="1"/>
  <c r="E1886" i="1"/>
  <c r="H1886" i="1"/>
  <c r="I1886" i="1"/>
  <c r="E1887" i="1"/>
  <c r="H1887" i="1"/>
  <c r="I1887" i="1"/>
  <c r="E1888" i="1"/>
  <c r="H1888" i="1"/>
  <c r="I1888" i="1"/>
  <c r="E1889" i="1"/>
  <c r="H1889" i="1"/>
  <c r="I1889" i="1"/>
  <c r="E1890" i="1"/>
  <c r="H1890" i="1"/>
  <c r="I1890" i="1"/>
  <c r="E1891" i="1"/>
  <c r="H1891" i="1"/>
  <c r="I1891" i="1"/>
  <c r="E1892" i="1"/>
  <c r="H1892" i="1"/>
  <c r="I1892" i="1"/>
  <c r="E1893" i="1"/>
  <c r="H1893" i="1"/>
  <c r="I1893" i="1"/>
  <c r="E1894" i="1"/>
  <c r="H1894" i="1"/>
  <c r="I1894" i="1"/>
  <c r="E1895" i="1"/>
  <c r="H1895" i="1"/>
  <c r="I1895" i="1"/>
  <c r="E1896" i="1"/>
  <c r="H1896" i="1"/>
  <c r="I1896" i="1"/>
  <c r="E1897" i="1"/>
  <c r="H1897" i="1"/>
  <c r="I1897" i="1"/>
  <c r="E1898" i="1"/>
  <c r="H1898" i="1"/>
  <c r="I1898" i="1"/>
  <c r="E1899" i="1"/>
  <c r="H1899" i="1"/>
  <c r="I1899" i="1"/>
  <c r="E1900" i="1"/>
  <c r="H1900" i="1"/>
  <c r="I1900" i="1"/>
  <c r="E1901" i="1"/>
  <c r="H1901" i="1"/>
  <c r="I1901" i="1"/>
  <c r="E1902" i="1"/>
  <c r="H1902" i="1"/>
  <c r="I1902" i="1"/>
  <c r="E1903" i="1"/>
  <c r="H1903" i="1"/>
  <c r="I1903" i="1"/>
  <c r="E1904" i="1"/>
  <c r="H1904" i="1"/>
  <c r="I1904" i="1"/>
  <c r="E1905" i="1"/>
  <c r="H1905" i="1"/>
  <c r="I1905" i="1"/>
  <c r="E1906" i="1"/>
  <c r="H1906" i="1"/>
  <c r="I1906" i="1"/>
  <c r="E1907" i="1"/>
  <c r="H1907" i="1"/>
  <c r="I1907" i="1"/>
  <c r="E1908" i="1"/>
  <c r="H1908" i="1"/>
  <c r="I1908" i="1"/>
  <c r="E1909" i="1"/>
  <c r="H1909" i="1"/>
  <c r="I1909" i="1"/>
  <c r="E1910" i="1"/>
  <c r="H1910" i="1"/>
  <c r="I1910" i="1"/>
  <c r="E1911" i="1"/>
  <c r="H1911" i="1"/>
  <c r="I1911" i="1"/>
  <c r="E1912" i="1"/>
  <c r="H1912" i="1"/>
  <c r="I1912" i="1"/>
  <c r="E1913" i="1"/>
  <c r="H1913" i="1"/>
  <c r="I1913" i="1"/>
  <c r="E1914" i="1"/>
  <c r="H1914" i="1"/>
  <c r="I1914" i="1"/>
  <c r="E1915" i="1"/>
  <c r="H1915" i="1"/>
  <c r="I1915" i="1"/>
  <c r="E1916" i="1"/>
  <c r="H1916" i="1"/>
  <c r="I1916" i="1"/>
  <c r="E1917" i="1"/>
  <c r="H1917" i="1"/>
  <c r="I1917" i="1"/>
  <c r="E1918" i="1"/>
  <c r="H1918" i="1"/>
  <c r="I1918" i="1"/>
  <c r="E1919" i="1"/>
  <c r="H1919" i="1"/>
  <c r="I1919" i="1"/>
  <c r="E1920" i="1"/>
  <c r="H1920" i="1"/>
  <c r="I1920" i="1"/>
  <c r="E1921" i="1"/>
  <c r="H1921" i="1"/>
  <c r="I1921" i="1"/>
  <c r="E1922" i="1"/>
  <c r="H1922" i="1"/>
  <c r="I1922" i="1"/>
  <c r="E1923" i="1"/>
  <c r="H1923" i="1"/>
  <c r="I1923" i="1"/>
  <c r="E1924" i="1"/>
  <c r="H1924" i="1"/>
  <c r="I1924" i="1"/>
  <c r="E1925" i="1"/>
  <c r="H1925" i="1"/>
  <c r="I1925" i="1"/>
  <c r="E1926" i="1"/>
  <c r="H1926" i="1"/>
  <c r="I1926" i="1"/>
  <c r="E1927" i="1"/>
  <c r="H1927" i="1"/>
  <c r="I1927" i="1"/>
  <c r="E1928" i="1"/>
  <c r="H1928" i="1"/>
  <c r="I1928" i="1"/>
  <c r="E1929" i="1"/>
  <c r="H1929" i="1"/>
  <c r="I1929" i="1"/>
  <c r="E1930" i="1"/>
  <c r="H1930" i="1"/>
  <c r="I1930" i="1"/>
  <c r="E1931" i="1"/>
  <c r="H1931" i="1"/>
  <c r="I1931" i="1"/>
  <c r="E1932" i="1"/>
  <c r="H1932" i="1"/>
  <c r="I1932" i="1"/>
  <c r="E1933" i="1"/>
  <c r="H1933" i="1"/>
  <c r="I1933" i="1"/>
  <c r="E1934" i="1"/>
  <c r="H1934" i="1"/>
  <c r="I1934" i="1"/>
  <c r="E1935" i="1"/>
  <c r="H1935" i="1"/>
  <c r="I1935" i="1"/>
  <c r="E1936" i="1"/>
  <c r="H1936" i="1"/>
  <c r="I1936" i="1"/>
  <c r="E1937" i="1"/>
  <c r="H1937" i="1"/>
  <c r="I1937" i="1"/>
  <c r="E1938" i="1"/>
  <c r="H1938" i="1"/>
  <c r="I1938" i="1"/>
  <c r="E1939" i="1"/>
  <c r="H1939" i="1"/>
  <c r="I1939" i="1"/>
  <c r="E1940" i="1"/>
  <c r="H1940" i="1"/>
  <c r="I1940" i="1"/>
  <c r="E1941" i="1"/>
  <c r="H1941" i="1"/>
  <c r="I1941" i="1"/>
  <c r="E1942" i="1"/>
  <c r="H1942" i="1"/>
  <c r="I1942" i="1"/>
  <c r="E1943" i="1"/>
  <c r="H1943" i="1"/>
  <c r="I1943" i="1"/>
  <c r="E1944" i="1"/>
  <c r="H1944" i="1"/>
  <c r="I1944" i="1"/>
  <c r="E1945" i="1"/>
  <c r="H1945" i="1"/>
  <c r="I1945" i="1"/>
  <c r="E1946" i="1"/>
  <c r="H1946" i="1"/>
  <c r="I1946" i="1"/>
  <c r="E1947" i="1"/>
  <c r="H1947" i="1"/>
  <c r="I1947" i="1"/>
  <c r="E1948" i="1"/>
  <c r="H1948" i="1"/>
  <c r="I1948" i="1"/>
  <c r="E1949" i="1"/>
  <c r="H1949" i="1"/>
  <c r="I1949" i="1"/>
  <c r="E1950" i="1"/>
  <c r="H1950" i="1"/>
  <c r="I1950" i="1"/>
  <c r="E1951" i="1"/>
  <c r="H1951" i="1"/>
  <c r="I1951" i="1"/>
  <c r="E1952" i="1"/>
  <c r="H1952" i="1"/>
  <c r="I1952" i="1"/>
  <c r="E1953" i="1"/>
  <c r="H1953" i="1"/>
  <c r="I1953" i="1"/>
  <c r="E1954" i="1"/>
  <c r="H1954" i="1"/>
  <c r="I1954" i="1"/>
  <c r="E1955" i="1"/>
  <c r="H1955" i="1"/>
  <c r="I1955" i="1"/>
  <c r="E1956" i="1"/>
  <c r="H1956" i="1"/>
  <c r="I1956" i="1"/>
  <c r="E1957" i="1"/>
  <c r="H1957" i="1"/>
  <c r="I1957" i="1"/>
  <c r="E1958" i="1"/>
  <c r="H1958" i="1"/>
  <c r="I1958" i="1"/>
  <c r="E1959" i="1"/>
  <c r="H1959" i="1"/>
  <c r="I1959" i="1"/>
  <c r="E1960" i="1"/>
  <c r="H1960" i="1"/>
  <c r="I1960" i="1"/>
  <c r="E1961" i="1"/>
  <c r="H1961" i="1"/>
  <c r="I1961" i="1"/>
  <c r="E1962" i="1"/>
  <c r="H1962" i="1"/>
  <c r="I1962" i="1"/>
  <c r="E1963" i="1"/>
  <c r="H1963" i="1"/>
  <c r="I1963" i="1"/>
  <c r="E1964" i="1"/>
  <c r="H1964" i="1"/>
  <c r="I1964" i="1"/>
  <c r="E1965" i="1"/>
  <c r="H1965" i="1"/>
  <c r="I1965" i="1"/>
  <c r="E1966" i="1"/>
  <c r="H1966" i="1"/>
  <c r="I1966" i="1"/>
  <c r="E1967" i="1"/>
  <c r="H1967" i="1"/>
  <c r="I1967" i="1"/>
  <c r="E1968" i="1"/>
  <c r="H1968" i="1"/>
  <c r="I1968" i="1"/>
  <c r="E1969" i="1"/>
  <c r="H1969" i="1"/>
  <c r="I1969" i="1"/>
  <c r="E1970" i="1"/>
  <c r="H1970" i="1"/>
  <c r="I1970" i="1"/>
  <c r="E1971" i="1"/>
  <c r="H1971" i="1"/>
  <c r="I1971" i="1"/>
  <c r="E1972" i="1"/>
  <c r="H1972" i="1"/>
  <c r="I1972" i="1"/>
  <c r="E1973" i="1"/>
  <c r="H1973" i="1"/>
  <c r="I1973" i="1"/>
  <c r="E1974" i="1"/>
  <c r="H1974" i="1"/>
  <c r="I1974" i="1"/>
  <c r="E1975" i="1"/>
  <c r="H1975" i="1"/>
  <c r="I1975" i="1"/>
  <c r="E1976" i="1"/>
  <c r="H1976" i="1"/>
  <c r="I1976" i="1"/>
  <c r="E1977" i="1"/>
  <c r="H1977" i="1"/>
  <c r="I1977" i="1"/>
  <c r="E1978" i="1"/>
  <c r="H1978" i="1"/>
  <c r="I1978" i="1"/>
  <c r="E1979" i="1"/>
  <c r="H1979" i="1"/>
  <c r="I1979" i="1"/>
  <c r="E1980" i="1"/>
  <c r="H1980" i="1"/>
  <c r="I1980" i="1"/>
  <c r="E1981" i="1"/>
  <c r="H1981" i="1"/>
  <c r="I1981" i="1"/>
  <c r="E1982" i="1"/>
  <c r="H1982" i="1"/>
  <c r="I1982" i="1"/>
  <c r="E1983" i="1"/>
  <c r="H1983" i="1"/>
  <c r="I1983" i="1"/>
  <c r="E1984" i="1"/>
  <c r="H1984" i="1"/>
  <c r="I1984" i="1"/>
  <c r="E1985" i="1"/>
  <c r="H1985" i="1"/>
  <c r="I1985" i="1"/>
  <c r="E1986" i="1"/>
  <c r="H1986" i="1"/>
  <c r="I1986" i="1"/>
  <c r="E1987" i="1"/>
  <c r="H1987" i="1"/>
  <c r="I1987" i="1"/>
  <c r="E1988" i="1"/>
  <c r="H1988" i="1"/>
  <c r="I1988" i="1"/>
  <c r="E1989" i="1"/>
  <c r="H1989" i="1"/>
  <c r="I1989" i="1"/>
  <c r="E1990" i="1"/>
  <c r="H1990" i="1"/>
  <c r="I1990" i="1"/>
  <c r="E1991" i="1"/>
  <c r="H1991" i="1"/>
  <c r="I1991" i="1"/>
  <c r="E1992" i="1"/>
  <c r="H1992" i="1"/>
  <c r="I1992" i="1"/>
  <c r="E1993" i="1"/>
  <c r="H1993" i="1"/>
  <c r="I1993" i="1"/>
  <c r="E1994" i="1"/>
  <c r="H1994" i="1"/>
  <c r="I1994" i="1"/>
  <c r="E1995" i="1"/>
  <c r="H1995" i="1"/>
  <c r="I1995" i="1"/>
  <c r="E1996" i="1"/>
  <c r="H1996" i="1"/>
  <c r="I1996" i="1"/>
  <c r="E1997" i="1"/>
  <c r="H1997" i="1"/>
  <c r="I1997" i="1"/>
  <c r="E1998" i="1"/>
  <c r="H1998" i="1"/>
  <c r="I1998" i="1"/>
  <c r="E1999" i="1"/>
  <c r="H1999" i="1"/>
  <c r="I1999" i="1"/>
  <c r="E2000" i="1"/>
  <c r="H2000" i="1"/>
  <c r="I2000" i="1"/>
  <c r="E2001" i="1"/>
  <c r="H2001" i="1"/>
  <c r="I2001" i="1"/>
  <c r="E2002" i="1"/>
  <c r="H2002" i="1"/>
  <c r="I2002" i="1"/>
  <c r="E2003" i="1"/>
  <c r="H2003" i="1"/>
  <c r="I2003" i="1"/>
  <c r="E2004" i="1"/>
  <c r="H2004" i="1"/>
  <c r="I2004" i="1"/>
  <c r="E2005" i="1"/>
  <c r="H2005" i="1"/>
  <c r="I2005" i="1"/>
  <c r="E2006" i="1"/>
  <c r="H2006" i="1"/>
  <c r="I2006" i="1"/>
  <c r="E2007" i="1"/>
  <c r="H2007" i="1"/>
  <c r="I2007" i="1"/>
  <c r="E2008" i="1"/>
  <c r="H2008" i="1"/>
  <c r="I2008" i="1"/>
  <c r="E2009" i="1"/>
  <c r="H2009" i="1"/>
  <c r="I2009" i="1"/>
  <c r="E2010" i="1"/>
  <c r="H2010" i="1"/>
  <c r="I2010" i="1"/>
  <c r="E2011" i="1"/>
  <c r="H2011" i="1"/>
  <c r="I2011" i="1"/>
  <c r="E2012" i="1"/>
  <c r="H2012" i="1"/>
  <c r="I2012" i="1"/>
  <c r="E2013" i="1"/>
  <c r="H2013" i="1"/>
  <c r="I2013" i="1"/>
  <c r="E2014" i="1"/>
  <c r="H2014" i="1"/>
  <c r="I2014" i="1"/>
  <c r="E2015" i="1"/>
  <c r="H2015" i="1"/>
  <c r="I2015" i="1"/>
  <c r="E2016" i="1"/>
  <c r="H2016" i="1"/>
  <c r="I2016" i="1"/>
  <c r="E2017" i="1"/>
  <c r="H2017" i="1"/>
  <c r="I2017" i="1"/>
  <c r="E2018" i="1"/>
  <c r="H2018" i="1"/>
  <c r="I2018" i="1"/>
  <c r="E2019" i="1"/>
  <c r="H2019" i="1"/>
  <c r="I2019" i="1"/>
  <c r="E2020" i="1"/>
  <c r="H2020" i="1"/>
  <c r="I2020" i="1"/>
  <c r="E2021" i="1"/>
  <c r="H2021" i="1"/>
  <c r="I2021" i="1"/>
  <c r="E2022" i="1"/>
  <c r="H2022" i="1"/>
  <c r="I2022" i="1"/>
  <c r="E2023" i="1"/>
  <c r="H2023" i="1"/>
  <c r="I2023" i="1"/>
  <c r="E2024" i="1"/>
  <c r="H2024" i="1"/>
  <c r="I2024" i="1"/>
  <c r="E2025" i="1"/>
  <c r="H2025" i="1"/>
  <c r="I2025" i="1"/>
  <c r="E2026" i="1"/>
  <c r="H2026" i="1"/>
  <c r="I2026" i="1"/>
  <c r="E2027" i="1"/>
  <c r="H2027" i="1"/>
  <c r="I2027" i="1"/>
  <c r="E2028" i="1"/>
  <c r="H2028" i="1"/>
  <c r="I2028" i="1"/>
  <c r="E2029" i="1"/>
  <c r="H2029" i="1"/>
  <c r="I2029" i="1"/>
  <c r="E2030" i="1"/>
  <c r="H2030" i="1"/>
  <c r="I2030" i="1"/>
  <c r="E2031" i="1"/>
  <c r="H2031" i="1"/>
  <c r="I2031" i="1"/>
  <c r="E2032" i="1"/>
  <c r="H2032" i="1"/>
  <c r="I2032" i="1"/>
  <c r="E2033" i="1"/>
  <c r="H2033" i="1"/>
  <c r="I2033" i="1"/>
  <c r="E2034" i="1"/>
  <c r="H2034" i="1"/>
  <c r="I2034" i="1"/>
  <c r="E2035" i="1"/>
  <c r="H2035" i="1"/>
  <c r="I2035" i="1"/>
  <c r="E2036" i="1"/>
  <c r="H2036" i="1"/>
  <c r="I2036" i="1"/>
  <c r="E2037" i="1"/>
  <c r="H2037" i="1"/>
  <c r="I2037" i="1"/>
  <c r="E2038" i="1"/>
  <c r="H2038" i="1"/>
  <c r="I2038" i="1"/>
  <c r="E2039" i="1"/>
  <c r="H2039" i="1"/>
  <c r="I2039" i="1"/>
  <c r="E2040" i="1"/>
  <c r="H2040" i="1"/>
  <c r="I2040" i="1"/>
  <c r="E2041" i="1"/>
  <c r="H2041" i="1"/>
  <c r="I2041" i="1"/>
  <c r="E2042" i="1"/>
  <c r="H2042" i="1"/>
  <c r="I2042" i="1"/>
  <c r="E2043" i="1"/>
  <c r="H2043" i="1"/>
  <c r="I2043" i="1"/>
  <c r="E2044" i="1"/>
  <c r="H2044" i="1"/>
  <c r="I2044" i="1"/>
  <c r="E2045" i="1"/>
  <c r="H2045" i="1"/>
  <c r="I2045" i="1"/>
  <c r="E2046" i="1"/>
  <c r="H2046" i="1"/>
  <c r="I2046" i="1"/>
  <c r="E2047" i="1"/>
  <c r="H2047" i="1"/>
  <c r="I2047" i="1"/>
  <c r="E2048" i="1"/>
  <c r="H2048" i="1"/>
  <c r="I2048" i="1"/>
  <c r="E2049" i="1"/>
  <c r="H2049" i="1"/>
  <c r="I2049" i="1"/>
  <c r="E2050" i="1"/>
  <c r="H2050" i="1"/>
  <c r="I2050" i="1"/>
  <c r="E2051" i="1"/>
  <c r="H2051" i="1"/>
  <c r="I2051" i="1"/>
  <c r="E2052" i="1"/>
  <c r="H2052" i="1"/>
  <c r="I2052" i="1"/>
  <c r="E2053" i="1"/>
  <c r="H2053" i="1"/>
  <c r="I2053" i="1"/>
  <c r="E2054" i="1"/>
  <c r="H2054" i="1"/>
  <c r="I2054" i="1"/>
  <c r="E2055" i="1"/>
  <c r="H2055" i="1"/>
  <c r="I2055" i="1"/>
  <c r="E2056" i="1"/>
  <c r="H2056" i="1"/>
  <c r="I2056" i="1"/>
  <c r="E2057" i="1"/>
  <c r="H2057" i="1"/>
  <c r="I2057" i="1"/>
  <c r="E2058" i="1"/>
  <c r="H2058" i="1"/>
  <c r="I2058" i="1"/>
  <c r="E2059" i="1"/>
  <c r="H2059" i="1"/>
  <c r="I2059" i="1"/>
  <c r="E2060" i="1"/>
  <c r="H2060" i="1"/>
  <c r="I2060" i="1"/>
  <c r="E2061" i="1"/>
  <c r="H2061" i="1"/>
  <c r="I2061" i="1"/>
  <c r="E2062" i="1"/>
  <c r="H2062" i="1"/>
  <c r="I2062" i="1"/>
  <c r="E2063" i="1"/>
  <c r="H2063" i="1"/>
  <c r="I2063" i="1"/>
  <c r="E2064" i="1"/>
  <c r="H2064" i="1"/>
  <c r="I2064" i="1"/>
  <c r="E2065" i="1"/>
  <c r="H2065" i="1"/>
  <c r="I2065" i="1"/>
  <c r="E2066" i="1"/>
  <c r="H2066" i="1"/>
  <c r="I2066" i="1"/>
  <c r="E2067" i="1"/>
  <c r="H2067" i="1"/>
  <c r="I2067" i="1"/>
  <c r="E2068" i="1"/>
  <c r="H2068" i="1"/>
  <c r="I2068" i="1"/>
  <c r="E2069" i="1"/>
  <c r="H2069" i="1"/>
  <c r="I2069" i="1"/>
  <c r="E2070" i="1"/>
  <c r="H2070" i="1"/>
  <c r="I2070" i="1"/>
  <c r="E2071" i="1"/>
  <c r="H2071" i="1"/>
  <c r="I2071" i="1"/>
  <c r="E2072" i="1"/>
  <c r="H2072" i="1"/>
  <c r="I2072" i="1"/>
  <c r="E2073" i="1"/>
  <c r="H2073" i="1"/>
  <c r="I2073" i="1"/>
  <c r="E2074" i="1"/>
  <c r="H2074" i="1"/>
  <c r="I2074" i="1"/>
  <c r="E2075" i="1"/>
  <c r="H2075" i="1"/>
  <c r="I2075" i="1"/>
  <c r="E2076" i="1"/>
  <c r="H2076" i="1"/>
  <c r="I2076" i="1"/>
  <c r="E2077" i="1"/>
  <c r="H2077" i="1"/>
  <c r="I2077" i="1"/>
  <c r="E2078" i="1"/>
  <c r="H2078" i="1"/>
  <c r="I2078" i="1"/>
  <c r="E2079" i="1"/>
  <c r="H2079" i="1"/>
  <c r="I2079" i="1"/>
  <c r="E2080" i="1"/>
  <c r="H2080" i="1"/>
  <c r="I2080" i="1"/>
  <c r="E2081" i="1"/>
  <c r="H2081" i="1"/>
  <c r="I2081" i="1"/>
  <c r="E2082" i="1"/>
  <c r="H2082" i="1"/>
  <c r="I2082" i="1"/>
  <c r="E2083" i="1"/>
  <c r="H2083" i="1"/>
  <c r="I2083" i="1"/>
  <c r="E2084" i="1"/>
  <c r="H2084" i="1"/>
  <c r="I2084" i="1"/>
  <c r="E2085" i="1"/>
  <c r="H2085" i="1"/>
  <c r="I2085" i="1"/>
  <c r="E2086" i="1"/>
  <c r="H2086" i="1"/>
  <c r="I2086" i="1"/>
  <c r="E2087" i="1"/>
  <c r="H2087" i="1"/>
  <c r="I2087" i="1"/>
  <c r="E2088" i="1"/>
  <c r="H2088" i="1"/>
  <c r="I2088" i="1"/>
  <c r="E2089" i="1"/>
  <c r="H2089" i="1"/>
  <c r="I2089" i="1"/>
  <c r="E2090" i="1"/>
  <c r="H2090" i="1"/>
  <c r="I2090" i="1"/>
  <c r="E2091" i="1"/>
  <c r="H2091" i="1"/>
  <c r="I2091" i="1"/>
  <c r="E2092" i="1"/>
  <c r="H2092" i="1"/>
  <c r="I2092" i="1"/>
  <c r="E2093" i="1"/>
  <c r="H2093" i="1"/>
  <c r="I2093" i="1"/>
  <c r="E2094" i="1"/>
  <c r="H2094" i="1"/>
  <c r="I2094" i="1"/>
  <c r="E2095" i="1"/>
  <c r="H2095" i="1"/>
  <c r="I2095" i="1"/>
  <c r="E2096" i="1"/>
  <c r="H2096" i="1"/>
  <c r="I2096" i="1"/>
  <c r="E2097" i="1"/>
  <c r="H2097" i="1"/>
  <c r="I2097" i="1"/>
  <c r="E2098" i="1"/>
  <c r="H2098" i="1"/>
  <c r="I2098" i="1"/>
  <c r="E1803" i="1"/>
  <c r="H1803" i="1"/>
  <c r="I1803" i="1"/>
  <c r="E1804" i="1"/>
  <c r="H1804" i="1"/>
  <c r="I1804" i="1"/>
  <c r="E1805" i="1"/>
  <c r="H1805" i="1"/>
  <c r="I1805" i="1"/>
  <c r="E1806" i="1"/>
  <c r="H1806" i="1"/>
  <c r="I1806" i="1"/>
  <c r="E1807" i="1"/>
  <c r="H1807" i="1"/>
  <c r="I1807" i="1"/>
  <c r="E1808" i="1"/>
  <c r="H1808" i="1"/>
  <c r="I1808" i="1"/>
  <c r="E1809" i="1"/>
  <c r="H1809" i="1"/>
  <c r="I1809" i="1"/>
  <c r="G1802" i="1"/>
  <c r="G1801" i="1"/>
  <c r="G1800" i="1"/>
  <c r="G1799" i="1"/>
  <c r="G1798" i="1"/>
  <c r="G1794" i="1"/>
  <c r="G1795" i="1"/>
  <c r="G1796" i="1"/>
  <c r="G1797" i="1"/>
  <c r="G1793" i="1"/>
  <c r="G1784" i="1"/>
  <c r="G1785" i="1"/>
  <c r="G1786" i="1"/>
  <c r="G1787" i="1"/>
  <c r="G1788" i="1"/>
  <c r="G1789" i="1"/>
  <c r="G1790" i="1"/>
  <c r="G1791" i="1"/>
  <c r="G1792" i="1"/>
  <c r="G1783" i="1"/>
  <c r="G1774" i="1"/>
  <c r="G1775" i="1"/>
  <c r="G1776" i="1"/>
  <c r="G1777" i="1"/>
  <c r="G1778" i="1"/>
  <c r="G1779" i="1"/>
  <c r="G1780" i="1"/>
  <c r="G1781" i="1"/>
  <c r="G1782" i="1"/>
  <c r="G1773" i="1"/>
  <c r="G1764" i="1"/>
  <c r="G1765" i="1"/>
  <c r="G1766" i="1"/>
  <c r="G1767" i="1"/>
  <c r="G1768" i="1"/>
  <c r="G1769" i="1"/>
  <c r="G1770" i="1"/>
  <c r="G1771" i="1"/>
  <c r="G1772" i="1"/>
  <c r="G1763" i="1"/>
  <c r="G1754" i="1"/>
  <c r="G1755" i="1"/>
  <c r="G1756" i="1"/>
  <c r="G1757" i="1"/>
  <c r="G1758" i="1"/>
  <c r="G1759" i="1"/>
  <c r="G1760" i="1"/>
  <c r="G1761" i="1"/>
  <c r="G1762" i="1"/>
  <c r="G1753" i="1"/>
  <c r="G1744" i="1"/>
  <c r="G1745" i="1"/>
  <c r="G1746" i="1"/>
  <c r="G1747" i="1"/>
  <c r="G1748" i="1"/>
  <c r="G1749" i="1"/>
  <c r="G1750" i="1"/>
  <c r="G1751" i="1"/>
  <c r="G1752" i="1"/>
  <c r="G1743" i="1"/>
  <c r="G1734" i="1"/>
  <c r="G1735" i="1"/>
  <c r="G1736" i="1"/>
  <c r="G1737" i="1"/>
  <c r="G1738" i="1"/>
  <c r="G1739" i="1"/>
  <c r="G1740" i="1"/>
  <c r="G1741" i="1"/>
  <c r="G1742" i="1"/>
  <c r="G1733" i="1"/>
  <c r="G1724" i="1"/>
  <c r="G1725" i="1"/>
  <c r="G1726" i="1"/>
  <c r="G1727" i="1"/>
  <c r="G1728" i="1"/>
  <c r="G1729" i="1"/>
  <c r="G1730" i="1"/>
  <c r="G1731" i="1"/>
  <c r="G1732" i="1"/>
  <c r="G1723" i="1"/>
  <c r="G1714" i="1"/>
  <c r="G1715" i="1"/>
  <c r="G1716" i="1"/>
  <c r="G1717" i="1"/>
  <c r="G1718" i="1"/>
  <c r="G1719" i="1"/>
  <c r="G1720" i="1"/>
  <c r="G1721" i="1"/>
  <c r="G1722" i="1"/>
  <c r="G1713" i="1"/>
  <c r="G1704" i="1"/>
  <c r="G1705" i="1"/>
  <c r="G1706" i="1"/>
  <c r="G1707" i="1"/>
  <c r="G1708" i="1"/>
  <c r="G1709" i="1"/>
  <c r="G1710" i="1"/>
  <c r="G1711" i="1"/>
  <c r="G1712" i="1"/>
  <c r="G1703" i="1"/>
  <c r="G1694" i="1"/>
  <c r="G1695" i="1"/>
  <c r="G1696" i="1"/>
  <c r="G1697" i="1"/>
  <c r="G1698" i="1"/>
  <c r="G1699" i="1"/>
  <c r="G1700" i="1"/>
  <c r="G1701" i="1"/>
  <c r="G1702" i="1"/>
  <c r="G1693" i="1"/>
  <c r="G1684" i="1"/>
  <c r="G1685" i="1"/>
  <c r="G1686" i="1"/>
  <c r="G1687" i="1"/>
  <c r="G1688" i="1"/>
  <c r="G1689" i="1"/>
  <c r="G1690" i="1"/>
  <c r="G1691" i="1"/>
  <c r="G1692" i="1"/>
  <c r="G1683" i="1"/>
  <c r="G1674" i="1"/>
  <c r="G1675" i="1"/>
  <c r="G1676" i="1"/>
  <c r="G1677" i="1"/>
  <c r="G1678" i="1"/>
  <c r="G1679" i="1"/>
  <c r="G1680" i="1"/>
  <c r="G1681" i="1"/>
  <c r="G1682" i="1"/>
  <c r="G1673" i="1"/>
  <c r="G1664" i="1"/>
  <c r="G1665" i="1"/>
  <c r="G1666" i="1"/>
  <c r="G1667" i="1"/>
  <c r="G1668" i="1"/>
  <c r="G1669" i="1"/>
  <c r="G1670" i="1"/>
  <c r="G1671" i="1"/>
  <c r="G1672" i="1"/>
  <c r="G1663" i="1"/>
  <c r="G1654" i="1"/>
  <c r="G1655" i="1"/>
  <c r="G1656" i="1"/>
  <c r="G1657" i="1"/>
  <c r="G1658" i="1"/>
  <c r="G1659" i="1"/>
  <c r="G1660" i="1"/>
  <c r="G1661" i="1"/>
  <c r="G1662" i="1"/>
  <c r="G1653" i="1"/>
  <c r="G1644" i="1"/>
  <c r="G1645" i="1"/>
  <c r="G1646" i="1"/>
  <c r="G1647" i="1"/>
  <c r="G1648" i="1"/>
  <c r="G1649" i="1"/>
  <c r="G1650" i="1"/>
  <c r="G1651" i="1"/>
  <c r="G1652" i="1"/>
  <c r="G1643" i="1"/>
  <c r="G1634" i="1"/>
  <c r="G1635" i="1"/>
  <c r="G1636" i="1"/>
  <c r="G1637" i="1"/>
  <c r="G1638" i="1"/>
  <c r="G1639" i="1"/>
  <c r="G1640" i="1"/>
  <c r="G1641" i="1"/>
  <c r="G1642" i="1"/>
  <c r="G1633" i="1"/>
  <c r="G1624" i="1"/>
  <c r="G1625" i="1"/>
  <c r="G1626" i="1"/>
  <c r="G1627" i="1"/>
  <c r="G1628" i="1"/>
  <c r="G1629" i="1"/>
  <c r="G1630" i="1"/>
  <c r="G1631" i="1"/>
  <c r="G1632" i="1"/>
  <c r="G1623" i="1"/>
  <c r="G1614" i="1"/>
  <c r="G1615" i="1"/>
  <c r="G1616" i="1"/>
  <c r="G1617" i="1"/>
  <c r="G1618" i="1"/>
  <c r="G1619" i="1"/>
  <c r="G1620" i="1"/>
  <c r="G1621" i="1"/>
  <c r="G1622" i="1"/>
  <c r="G1613" i="1"/>
  <c r="G1604" i="1"/>
  <c r="G1605" i="1"/>
  <c r="G1606" i="1"/>
  <c r="G1607" i="1"/>
  <c r="G1608" i="1"/>
  <c r="G1609" i="1"/>
  <c r="G1610" i="1"/>
  <c r="G1611" i="1"/>
  <c r="G1612" i="1"/>
  <c r="G1603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602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605" i="1"/>
  <c r="E1603" i="1"/>
  <c r="E1604" i="1"/>
  <c r="G1602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604" i="1"/>
  <c r="H1603" i="1"/>
  <c r="G1601" i="1"/>
  <c r="G1600" i="1"/>
  <c r="G1599" i="1"/>
  <c r="G1598" i="1"/>
  <c r="G1597" i="1"/>
  <c r="G1593" i="1"/>
  <c r="G1594" i="1"/>
  <c r="G1595" i="1"/>
  <c r="G1596" i="1"/>
  <c r="G1592" i="1"/>
  <c r="G1583" i="1"/>
  <c r="G1584" i="1"/>
  <c r="G1585" i="1"/>
  <c r="G1586" i="1"/>
  <c r="G1587" i="1"/>
  <c r="G1588" i="1"/>
  <c r="G1589" i="1"/>
  <c r="G1590" i="1"/>
  <c r="G1591" i="1"/>
  <c r="G1582" i="1"/>
  <c r="G1573" i="1"/>
  <c r="G1574" i="1"/>
  <c r="G1575" i="1"/>
  <c r="G1576" i="1"/>
  <c r="G1577" i="1"/>
  <c r="G1578" i="1"/>
  <c r="G1579" i="1"/>
  <c r="G1580" i="1"/>
  <c r="G1581" i="1"/>
  <c r="G1572" i="1"/>
  <c r="G1563" i="1"/>
  <c r="G1564" i="1"/>
  <c r="G1565" i="1"/>
  <c r="G1566" i="1"/>
  <c r="G1567" i="1"/>
  <c r="G1568" i="1"/>
  <c r="G1569" i="1"/>
  <c r="G1570" i="1"/>
  <c r="G1571" i="1"/>
  <c r="G1562" i="1"/>
  <c r="G1553" i="1"/>
  <c r="G1554" i="1"/>
  <c r="G1555" i="1"/>
  <c r="G1556" i="1"/>
  <c r="G1557" i="1"/>
  <c r="G1558" i="1"/>
  <c r="G1559" i="1"/>
  <c r="G1560" i="1"/>
  <c r="G1561" i="1"/>
  <c r="G1552" i="1"/>
  <c r="G1543" i="1"/>
  <c r="G1544" i="1"/>
  <c r="G1545" i="1"/>
  <c r="G1546" i="1"/>
  <c r="G1547" i="1"/>
  <c r="G1548" i="1"/>
  <c r="G1549" i="1"/>
  <c r="G1550" i="1"/>
  <c r="G1551" i="1"/>
  <c r="G1542" i="1"/>
  <c r="G1533" i="1"/>
  <c r="G1534" i="1"/>
  <c r="G1535" i="1"/>
  <c r="G1536" i="1"/>
  <c r="G1537" i="1"/>
  <c r="G1538" i="1"/>
  <c r="G1539" i="1"/>
  <c r="G1540" i="1"/>
  <c r="G1541" i="1"/>
  <c r="G1532" i="1"/>
  <c r="G1523" i="1"/>
  <c r="G1524" i="1"/>
  <c r="G1525" i="1"/>
  <c r="G1526" i="1"/>
  <c r="G1527" i="1"/>
  <c r="G1528" i="1"/>
  <c r="G1529" i="1"/>
  <c r="G1530" i="1"/>
  <c r="G1531" i="1"/>
  <c r="G1522" i="1"/>
  <c r="G1513" i="1"/>
  <c r="G1514" i="1"/>
  <c r="G1515" i="1"/>
  <c r="G1516" i="1"/>
  <c r="G1517" i="1"/>
  <c r="G1518" i="1"/>
  <c r="G1519" i="1"/>
  <c r="G1520" i="1"/>
  <c r="G1521" i="1"/>
  <c r="G1512" i="1"/>
  <c r="G1503" i="1"/>
  <c r="G1504" i="1"/>
  <c r="G1505" i="1"/>
  <c r="G1506" i="1"/>
  <c r="G1507" i="1"/>
  <c r="G1508" i="1"/>
  <c r="G1509" i="1"/>
  <c r="G1510" i="1"/>
  <c r="G1511" i="1"/>
  <c r="G1502" i="1"/>
  <c r="G1493" i="1"/>
  <c r="G1494" i="1"/>
  <c r="G1495" i="1"/>
  <c r="G1496" i="1"/>
  <c r="G1497" i="1"/>
  <c r="G1498" i="1"/>
  <c r="G1499" i="1"/>
  <c r="G1500" i="1"/>
  <c r="G1501" i="1"/>
  <c r="G1492" i="1"/>
  <c r="G1484" i="1"/>
  <c r="G1485" i="1"/>
  <c r="G1486" i="1"/>
  <c r="G1487" i="1"/>
  <c r="G1488" i="1"/>
  <c r="G1489" i="1"/>
  <c r="G1490" i="1"/>
  <c r="G1491" i="1"/>
  <c r="G1483" i="1"/>
  <c r="G1474" i="1"/>
  <c r="G1475" i="1"/>
  <c r="G1476" i="1"/>
  <c r="G1477" i="1"/>
  <c r="G1478" i="1"/>
  <c r="G1479" i="1"/>
  <c r="G1480" i="1"/>
  <c r="G1481" i="1"/>
  <c r="G1482" i="1"/>
  <c r="G1473" i="1"/>
  <c r="G1464" i="1"/>
  <c r="G1465" i="1"/>
  <c r="G1466" i="1"/>
  <c r="G1467" i="1"/>
  <c r="G1468" i="1"/>
  <c r="G1469" i="1"/>
  <c r="G1470" i="1"/>
  <c r="G1471" i="1"/>
  <c r="G1472" i="1"/>
  <c r="G1463" i="1"/>
  <c r="G1454" i="1"/>
  <c r="G1455" i="1"/>
  <c r="G1456" i="1"/>
  <c r="G1457" i="1"/>
  <c r="G1458" i="1"/>
  <c r="G1459" i="1"/>
  <c r="G1460" i="1"/>
  <c r="G1461" i="1"/>
  <c r="G1462" i="1"/>
  <c r="G1453" i="1"/>
  <c r="G1444" i="1"/>
  <c r="G1445" i="1"/>
  <c r="G1446" i="1"/>
  <c r="G1447" i="1"/>
  <c r="G1448" i="1"/>
  <c r="G1449" i="1"/>
  <c r="G1450" i="1"/>
  <c r="G1451" i="1"/>
  <c r="G1452" i="1"/>
  <c r="G1443" i="1"/>
  <c r="G1434" i="1"/>
  <c r="G1435" i="1"/>
  <c r="G1436" i="1"/>
  <c r="G1437" i="1"/>
  <c r="G1438" i="1"/>
  <c r="G1439" i="1"/>
  <c r="G1440" i="1"/>
  <c r="G1441" i="1"/>
  <c r="G1442" i="1"/>
  <c r="G1433" i="1"/>
  <c r="G1424" i="1"/>
  <c r="G1425" i="1"/>
  <c r="G1426" i="1"/>
  <c r="G1427" i="1"/>
  <c r="G1428" i="1"/>
  <c r="G1429" i="1"/>
  <c r="G1430" i="1"/>
  <c r="G1431" i="1"/>
  <c r="G1432" i="1"/>
  <c r="G1423" i="1"/>
  <c r="G1414" i="1"/>
  <c r="G1415" i="1"/>
  <c r="G1416" i="1"/>
  <c r="G1417" i="1"/>
  <c r="G1418" i="1"/>
  <c r="G1419" i="1"/>
  <c r="G1420" i="1"/>
  <c r="G1421" i="1"/>
  <c r="G1422" i="1"/>
  <c r="G1413" i="1"/>
  <c r="G1404" i="1"/>
  <c r="G1405" i="1"/>
  <c r="G1406" i="1"/>
  <c r="G1407" i="1"/>
  <c r="G1408" i="1"/>
  <c r="G1409" i="1"/>
  <c r="G1410" i="1"/>
  <c r="G1411" i="1"/>
  <c r="G1412" i="1"/>
  <c r="G1403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404" i="1"/>
  <c r="I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403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G1402" i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<sst xmlns="http://schemas.openxmlformats.org/spreadsheetml/2006/main" count="6682" uniqueCount="156">
  <si>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</si>
  <si>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</si>
  <si>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</si>
  <si>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</si>
  <si>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</si>
  <si>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</si>
  <si>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</si>
  <si>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</si>
  <si>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</si>
  <si>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</si>
  <si>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</si>
  <si>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</si>
  <si>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</si>
  <si>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</si>
  <si>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</si>
  <si>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</si>
  <si>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</si>
  <si>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</si>
  <si>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</si>
  <si>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</si>
  <si>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</si>
  <si>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</si>
  <si>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</si>
  <si>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</si>
  <si>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</si>
  <si>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</si>
  <si>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</si>
  <si>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</si>
  <si>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</si>
  <si>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</si>
  <si>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</si>
  <si>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</si>
  <si>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</si>
  <si>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</si>
  <si>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</si>
  <si>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</si>
  <si>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</si>
  <si>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</si>
  <si>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</si>
  <si>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</si>
  <si>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</si>
  <si>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</si>
  <si>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</si>
  <si>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</si>
  <si>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</si>
  <si>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</si>
  <si>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</si>
  <si>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</si>
  <si>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</si>
  <si>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</si>
  <si>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</si>
  <si>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</si>
  <si>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</si>
  <si>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</si>
  <si>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</si>
  <si>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</si>
  <si>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</si>
  <si>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</si>
  <si>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</si>
  <si>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</si>
  <si>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</si>
  <si>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</si>
  <si>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</si>
  <si>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</si>
  <si>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</si>
  <si>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</si>
  <si>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</si>
  <si>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</si>
  <si>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</si>
  <si>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</si>
  <si>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</si>
  <si>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</si>
  <si>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</si>
  <si>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</si>
  <si>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</si>
  <si>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</si>
  <si>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</si>
  <si>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</si>
  <si>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</si>
  <si>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</si>
  <si>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</si>
  <si>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</si>
  <si>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</si>
  <si>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</si>
  <si>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</si>
  <si>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</si>
  <si>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</si>
  <si>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</si>
  <si>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</si>
  <si>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</si>
  <si>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</si>
  <si>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</si>
  <si>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</si>
  <si>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</si>
  <si>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</si>
  <si>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</si>
  <si>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</si>
  <si>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</si>
  <si>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</si>
  <si>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</si>
  <si>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</si>
  <si>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</si>
  <si>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</si>
  <si>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</si>
  <si>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</si>
  <si>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</si>
  <si>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</si>
  <si>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</si>
  <si>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</si>
  <si>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</si>
  <si>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</si>
  <si>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</si>
  <si>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</si>
  <si>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</si>
  <si>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</si>
  <si>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</si>
  <si>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</si>
  <si>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</si>
  <si>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</si>
  <si>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</si>
  <si>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</si>
  <si>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</si>
  <si>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</si>
  <si>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</si>
  <si>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</si>
  <si>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</si>
  <si>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</si>
  <si>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</si>
  <si>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</si>
  <si>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</si>
  <si>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</si>
  <si>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</si>
  <si>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</si>
  <si>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</si>
  <si>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</si>
  <si>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</si>
  <si>
    <t>34-1</t>
  </si>
  <si>
    <t>34-1</t>
    <phoneticPr fontId="1" type="noConversion"/>
  </si>
  <si>
    <t>35-1</t>
  </si>
  <si>
    <t>35-1</t>
    <phoneticPr fontId="1" type="noConversion"/>
  </si>
  <si>
    <t>36-1</t>
  </si>
  <si>
    <t>36-1</t>
    <phoneticPr fontId="1" type="noConversion"/>
  </si>
  <si>
    <t>37-1</t>
  </si>
  <si>
    <t>37-1</t>
    <phoneticPr fontId="1" type="noConversion"/>
  </si>
  <si>
    <t>38-1</t>
  </si>
  <si>
    <t>38-1</t>
    <phoneticPr fontId="1" type="noConversion"/>
  </si>
  <si>
    <t>39-1</t>
  </si>
  <si>
    <t>39-1</t>
    <phoneticPr fontId="1" type="noConversion"/>
  </si>
  <si>
    <t>40-1</t>
  </si>
  <si>
    <t>40-1</t>
    <phoneticPr fontId="1" type="noConversion"/>
  </si>
  <si>
    <t>41-1</t>
  </si>
  <si>
    <t>41-1</t>
    <phoneticPr fontId="1" type="noConversion"/>
  </si>
  <si>
    <t>42-1</t>
  </si>
  <si>
    <t>42-1</t>
    <phoneticPr fontId="1" type="noConversion"/>
  </si>
  <si>
    <t>43-1</t>
  </si>
  <si>
    <t>43-1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</si>
</sst>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2402"/>
  <sheetViews>
    <sheetView tabSelected="1" zoomScaleNormal="100" workbookViewId="0">
      <pane ySplit="1" topLeftCell="A2175" activePane="bottomLeft" state="frozen"/>
      <selection pane="bottomLeft" activeCell="G2203" sqref="G2203"/>
    </sheetView>
  </sheetViews>
  <sheetFormatPr defaultRowHeight="16.5" x14ac:dyDescent="0.3"/>
  <cols>
    <col min="1" max="1" width="9.375" bestFit="1" customWidth="1"/>
    <col min="2" max="2" width="13.875" customWidth="1"/>
    <col min="3" max="3" width="13.25" customWidth="1"/>
    <col min="4" max="4" width="11.125" customWidth="1"/>
    <col min="5" max="5" width="12.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37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37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25" bestFit="1" customWidth="1"/>
    <col min="22" max="22" width="12.875" customWidth="1"/>
    <col min="23" max="23" width="9.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162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172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182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192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01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11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21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31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42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252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262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272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282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292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02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12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22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32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42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35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9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36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37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38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39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20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  <row r="1403" spans="1:23" x14ac:dyDescent="0.3">
      <c r="A1403" s="15">
        <v>1401</v>
      </c>
      <c r="B1403" s="16" t="s">
        <v>56</v>
      </c>
      <c r="C1403" s="17" t="s">
        <v>137</v>
      </c>
      <c r="E1403" s="12">
        <f t="shared" si="282"/>
        <v>5674900083.0321331</v>
      </c>
      <c r="F1403" s="16">
        <v>5</v>
      </c>
      <c r="G1403" s="22">
        <f>A1403^8.4+A1403^4+100*A1403+100</f>
        <v>2.6920327338508385E+26</v>
      </c>
      <c r="H1403" s="22">
        <f>(A1403^2.14+50+50*A1403)*2</f>
        <v>10964694.028249677</v>
      </c>
      <c r="I1403" s="22">
        <f>(A1403^6.08+A1403^4+1000*A1403+100)*2</f>
        <v>2.7000635257049661E+19</v>
      </c>
      <c r="J1403" s="16">
        <v>1</v>
      </c>
      <c r="K1403" s="16">
        <v>11</v>
      </c>
      <c r="L1403" s="16">
        <v>5</v>
      </c>
      <c r="M1403" s="16">
        <v>10000</v>
      </c>
      <c r="N1403" s="16">
        <v>10000</v>
      </c>
      <c r="O1403" s="16">
        <v>30</v>
      </c>
      <c r="P1403" s="16" t="b">
        <v>1</v>
      </c>
      <c r="Q1403" s="16">
        <v>0</v>
      </c>
      <c r="R1403" s="16" t="b">
        <v>0</v>
      </c>
      <c r="S1403" s="16">
        <v>101.000000000008</v>
      </c>
      <c r="T1403" s="16" t="s">
        <v>59</v>
      </c>
      <c r="U1403" s="18">
        <v>1498</v>
      </c>
      <c r="V1403" s="16">
        <v>2395</v>
      </c>
      <c r="W1403" s="22">
        <v>1.07</v>
      </c>
    </row>
    <row r="1404" spans="1:23" x14ac:dyDescent="0.3">
      <c r="A1404" s="19">
        <v>1402</v>
      </c>
      <c r="B1404" s="16" t="s">
        <v>56</v>
      </c>
      <c r="C1404" s="17" t="s">
        <v>137</v>
      </c>
      <c r="E1404" s="16">
        <f t="shared" si="282"/>
        <v>5687466377.4170074</v>
      </c>
      <c r="F1404" s="16">
        <v>5</v>
      </c>
      <c r="G1404" s="22">
        <f t="shared" ref="G1404:G1412" si="287">A1404^8.4+A1404^4+100*A1404+100</f>
        <v>2.708216093207669E+26</v>
      </c>
      <c r="H1404" s="22">
        <f t="shared" ref="H1404:H1467" si="288">(A1404^2.14+50+50*A1404)*2</f>
        <v>10981334.957606981</v>
      </c>
      <c r="I1404" s="22">
        <f>(A1404^6.08+A1404^4+1000*A1404+100)*2</f>
        <v>2.7118024095678976E+19</v>
      </c>
      <c r="J1404" s="16">
        <v>1</v>
      </c>
      <c r="K1404" s="16">
        <v>11</v>
      </c>
      <c r="L1404" s="16">
        <v>5</v>
      </c>
      <c r="M1404" s="16">
        <v>10000</v>
      </c>
      <c r="N1404" s="16">
        <v>10000</v>
      </c>
      <c r="O1404" s="16">
        <v>30</v>
      </c>
      <c r="P1404" s="16" t="b">
        <v>1</v>
      </c>
      <c r="Q1404" s="16">
        <v>0</v>
      </c>
      <c r="R1404" s="16" t="b">
        <v>0</v>
      </c>
      <c r="S1404" s="16">
        <v>101.000000000008</v>
      </c>
      <c r="T1404" s="16" t="s">
        <v>59</v>
      </c>
      <c r="U1404" s="18">
        <v>1499</v>
      </c>
      <c r="V1404" s="16">
        <v>2397</v>
      </c>
      <c r="W1404" s="22">
        <v>1.07</v>
      </c>
    </row>
    <row r="1405" spans="1:23" x14ac:dyDescent="0.3">
      <c r="A1405" s="15">
        <v>1403</v>
      </c>
      <c r="B1405" s="16" t="s">
        <v>56</v>
      </c>
      <c r="C1405" s="17" t="s">
        <v>136</v>
      </c>
      <c r="E1405" s="12">
        <f t="shared" si="282"/>
        <v>5700051508.457798</v>
      </c>
      <c r="F1405" s="16">
        <v>5</v>
      </c>
      <c r="G1405" s="22">
        <f t="shared" si="287"/>
        <v>2.7244850969562539E+26</v>
      </c>
      <c r="H1405" s="22">
        <f t="shared" si="288"/>
        <v>10997989.342262859</v>
      </c>
      <c r="I1405" s="22">
        <f t="shared" ref="I1405:I1468" si="289">(A1405^6.08+A1405^4+1000*A1405+100)*2</f>
        <v>2.7235839051898487E+19</v>
      </c>
      <c r="J1405" s="16">
        <v>1</v>
      </c>
      <c r="K1405" s="16">
        <v>11</v>
      </c>
      <c r="L1405" s="16">
        <v>5</v>
      </c>
      <c r="M1405" s="16">
        <v>10000</v>
      </c>
      <c r="N1405" s="16">
        <v>10000</v>
      </c>
      <c r="O1405" s="16">
        <v>30</v>
      </c>
      <c r="P1405" s="16" t="b">
        <v>1</v>
      </c>
      <c r="Q1405" s="16">
        <v>0</v>
      </c>
      <c r="R1405" s="16" t="b">
        <v>0</v>
      </c>
      <c r="S1405" s="16">
        <v>101.000000000008</v>
      </c>
      <c r="T1405" s="16" t="s">
        <v>59</v>
      </c>
      <c r="U1405" s="18">
        <v>1500</v>
      </c>
      <c r="V1405" s="16">
        <v>2399</v>
      </c>
      <c r="W1405" s="22">
        <v>1.07</v>
      </c>
    </row>
    <row r="1406" spans="1:23" x14ac:dyDescent="0.3">
      <c r="A1406" s="19">
        <v>1404</v>
      </c>
      <c r="B1406" s="16" t="s">
        <v>56</v>
      </c>
      <c r="C1406" s="17" t="s">
        <v>136</v>
      </c>
      <c r="E1406" s="16">
        <f t="shared" si="282"/>
        <v>5712655490.9341831</v>
      </c>
      <c r="F1406" s="16">
        <v>5</v>
      </c>
      <c r="G1406" s="22">
        <f t="shared" si="287"/>
        <v>2.7408401368088012E+26</v>
      </c>
      <c r="H1406" s="22">
        <f t="shared" si="288"/>
        <v>11014657.183560541</v>
      </c>
      <c r="I1406" s="22">
        <f t="shared" si="289"/>
        <v>2.7354081367127388E+19</v>
      </c>
      <c r="J1406" s="16">
        <v>1</v>
      </c>
      <c r="K1406" s="16">
        <v>11</v>
      </c>
      <c r="L1406" s="16">
        <v>5</v>
      </c>
      <c r="M1406" s="16">
        <v>10000</v>
      </c>
      <c r="N1406" s="16">
        <v>10000</v>
      </c>
      <c r="O1406" s="16">
        <v>30</v>
      </c>
      <c r="P1406" s="16" t="b">
        <v>1</v>
      </c>
      <c r="Q1406" s="16">
        <v>0</v>
      </c>
      <c r="R1406" s="16" t="b">
        <v>0</v>
      </c>
      <c r="S1406" s="16">
        <v>101.000000000008</v>
      </c>
      <c r="T1406" s="16" t="s">
        <v>59</v>
      </c>
      <c r="U1406" s="18">
        <v>1501</v>
      </c>
      <c r="V1406" s="16">
        <v>2401</v>
      </c>
      <c r="W1406" s="22">
        <v>1.07</v>
      </c>
    </row>
    <row r="1407" spans="1:23" x14ac:dyDescent="0.3">
      <c r="A1407" s="15">
        <v>1405</v>
      </c>
      <c r="B1407" s="16" t="s">
        <v>56</v>
      </c>
      <c r="C1407" s="17" t="s">
        <v>136</v>
      </c>
      <c r="E1407" s="16">
        <f t="shared" si="282"/>
        <v>5725278339.6268768</v>
      </c>
      <c r="F1407" s="16">
        <v>5</v>
      </c>
      <c r="G1407" s="22">
        <f t="shared" si="287"/>
        <v>2.7572816059881366E+26</v>
      </c>
      <c r="H1407" s="22">
        <f t="shared" si="288"/>
        <v>11031338.482842397</v>
      </c>
      <c r="I1407" s="22">
        <f t="shared" si="289"/>
        <v>2.7472752285513331E+19</v>
      </c>
      <c r="J1407" s="16">
        <v>1</v>
      </c>
      <c r="K1407" s="16">
        <v>11</v>
      </c>
      <c r="L1407" s="16">
        <v>5</v>
      </c>
      <c r="M1407" s="16">
        <v>10000</v>
      </c>
      <c r="N1407" s="16">
        <v>10000</v>
      </c>
      <c r="O1407" s="16">
        <v>30</v>
      </c>
      <c r="P1407" s="16" t="b">
        <v>1</v>
      </c>
      <c r="Q1407" s="16">
        <v>0</v>
      </c>
      <c r="R1407" s="16" t="b">
        <v>0</v>
      </c>
      <c r="S1407" s="16">
        <v>101.000000000008</v>
      </c>
      <c r="T1407" s="16" t="s">
        <v>59</v>
      </c>
      <c r="U1407" s="18">
        <v>1502</v>
      </c>
      <c r="V1407" s="16">
        <v>2403</v>
      </c>
      <c r="W1407" s="22">
        <v>1.07</v>
      </c>
    </row>
    <row r="1408" spans="1:23" x14ac:dyDescent="0.3">
      <c r="A1408" s="19">
        <v>1406</v>
      </c>
      <c r="B1408" s="16" t="s">
        <v>56</v>
      </c>
      <c r="C1408" s="17" t="s">
        <v>136</v>
      </c>
      <c r="E1408" s="16">
        <f t="shared" si="282"/>
        <v>5737920069.3176365</v>
      </c>
      <c r="F1408" s="16">
        <v>5</v>
      </c>
      <c r="G1408" s="22">
        <f t="shared" si="287"/>
        <v>2.7738098992323815E+26</v>
      </c>
      <c r="H1408" s="22">
        <f t="shared" si="288"/>
        <v>11048033.241449993</v>
      </c>
      <c r="I1408" s="22">
        <f t="shared" si="289"/>
        <v>2.7591853053936357E+19</v>
      </c>
      <c r="J1408" s="16">
        <v>1</v>
      </c>
      <c r="K1408" s="16">
        <v>11</v>
      </c>
      <c r="L1408" s="16">
        <v>5</v>
      </c>
      <c r="M1408" s="16">
        <v>10000</v>
      </c>
      <c r="N1408" s="16">
        <v>10000</v>
      </c>
      <c r="O1408" s="16">
        <v>30</v>
      </c>
      <c r="P1408" s="16" t="b">
        <v>1</v>
      </c>
      <c r="Q1408" s="16">
        <v>0</v>
      </c>
      <c r="R1408" s="16" t="b">
        <v>0</v>
      </c>
      <c r="S1408" s="16">
        <v>101.000000000008</v>
      </c>
      <c r="T1408" s="16" t="s">
        <v>59</v>
      </c>
      <c r="U1408" s="18">
        <v>1503</v>
      </c>
      <c r="V1408" s="16">
        <v>2405</v>
      </c>
      <c r="W1408" s="22">
        <v>1.07</v>
      </c>
    </row>
    <row r="1409" spans="1:23" x14ac:dyDescent="0.3">
      <c r="A1409" s="15">
        <v>1407</v>
      </c>
      <c r="B1409" s="16" t="s">
        <v>56</v>
      </c>
      <c r="C1409" s="17" t="s">
        <v>136</v>
      </c>
      <c r="E1409" s="16">
        <f t="shared" si="282"/>
        <v>5750580694.7892199</v>
      </c>
      <c r="F1409" s="16">
        <v>5</v>
      </c>
      <c r="G1409" s="22">
        <f t="shared" si="287"/>
        <v>2.7904254127996445E+26</v>
      </c>
      <c r="H1409" s="22">
        <f t="shared" si="288"/>
        <v>11064741.460724032</v>
      </c>
      <c r="I1409" s="22">
        <f t="shared" si="289"/>
        <v>2.7711384922012389E+19</v>
      </c>
      <c r="J1409" s="16">
        <v>1</v>
      </c>
      <c r="K1409" s="16">
        <v>11</v>
      </c>
      <c r="L1409" s="16">
        <v>5</v>
      </c>
      <c r="M1409" s="16">
        <v>10000</v>
      </c>
      <c r="N1409" s="16">
        <v>10000</v>
      </c>
      <c r="O1409" s="16">
        <v>30</v>
      </c>
      <c r="P1409" s="16" t="b">
        <v>1</v>
      </c>
      <c r="Q1409" s="16">
        <v>0</v>
      </c>
      <c r="R1409" s="16" t="b">
        <v>0</v>
      </c>
      <c r="S1409" s="16">
        <v>101.000000000008</v>
      </c>
      <c r="T1409" s="16" t="s">
        <v>59</v>
      </c>
      <c r="U1409" s="18">
        <v>1504</v>
      </c>
      <c r="V1409" s="16">
        <v>2407</v>
      </c>
      <c r="W1409" s="22">
        <v>1.07</v>
      </c>
    </row>
    <row r="1410" spans="1:23" x14ac:dyDescent="0.3">
      <c r="A1410" s="19">
        <v>1408</v>
      </c>
      <c r="B1410" s="16" t="s">
        <v>56</v>
      </c>
      <c r="C1410" s="17" t="s">
        <v>136</v>
      </c>
      <c r="E1410" s="16">
        <f t="shared" ref="E1410:E1473" si="290">A1410^3.1</f>
        <v>5763260230.825489</v>
      </c>
      <c r="F1410" s="16">
        <v>5</v>
      </c>
      <c r="G1410" s="22">
        <f t="shared" si="287"/>
        <v>2.807128544472963E+26</v>
      </c>
      <c r="H1410" s="22">
        <f t="shared" si="288"/>
        <v>11081463.142004455</v>
      </c>
      <c r="I1410" s="22">
        <f t="shared" si="289"/>
        <v>2.783134914209833E+19</v>
      </c>
      <c r="J1410" s="16">
        <v>1</v>
      </c>
      <c r="K1410" s="16">
        <v>11</v>
      </c>
      <c r="L1410" s="16">
        <v>5</v>
      </c>
      <c r="M1410" s="16">
        <v>10000</v>
      </c>
      <c r="N1410" s="16">
        <v>10000</v>
      </c>
      <c r="O1410" s="16">
        <v>30</v>
      </c>
      <c r="P1410" s="16" t="b">
        <v>1</v>
      </c>
      <c r="Q1410" s="16">
        <v>0</v>
      </c>
      <c r="R1410" s="16" t="b">
        <v>0</v>
      </c>
      <c r="S1410" s="16">
        <v>101.000000000008</v>
      </c>
      <c r="T1410" s="16" t="s">
        <v>59</v>
      </c>
      <c r="U1410" s="18">
        <v>1505</v>
      </c>
      <c r="V1410" s="16">
        <v>2409</v>
      </c>
      <c r="W1410" s="22">
        <v>1.07</v>
      </c>
    </row>
    <row r="1411" spans="1:23" x14ac:dyDescent="0.3">
      <c r="A1411" s="15">
        <v>1409</v>
      </c>
      <c r="B1411" s="16" t="s">
        <v>56</v>
      </c>
      <c r="C1411" s="17" t="s">
        <v>136</v>
      </c>
      <c r="E1411" s="12">
        <f t="shared" si="290"/>
        <v>5775958692.21138</v>
      </c>
      <c r="F1411" s="16">
        <v>5</v>
      </c>
      <c r="G1411" s="22">
        <f t="shared" si="287"/>
        <v>2.8239196935648995E+26</v>
      </c>
      <c r="H1411" s="22">
        <f t="shared" si="288"/>
        <v>11098198.286630329</v>
      </c>
      <c r="I1411" s="22">
        <f t="shared" si="289"/>
        <v>2.7951746969295159E+19</v>
      </c>
      <c r="J1411" s="16">
        <v>1</v>
      </c>
      <c r="K1411" s="16">
        <v>11</v>
      </c>
      <c r="L1411" s="16">
        <v>5</v>
      </c>
      <c r="M1411" s="16">
        <v>10000</v>
      </c>
      <c r="N1411" s="16">
        <v>10000</v>
      </c>
      <c r="O1411" s="16">
        <v>30</v>
      </c>
      <c r="P1411" s="16" t="b">
        <v>1</v>
      </c>
      <c r="Q1411" s="16">
        <v>0</v>
      </c>
      <c r="R1411" s="16" t="b">
        <v>0</v>
      </c>
      <c r="S1411" s="16">
        <v>101.000000000008</v>
      </c>
      <c r="T1411" s="16" t="s">
        <v>59</v>
      </c>
      <c r="U1411" s="18">
        <v>1506</v>
      </c>
      <c r="V1411" s="16">
        <v>2411</v>
      </c>
      <c r="W1411" s="22">
        <v>1.07</v>
      </c>
    </row>
    <row r="1412" spans="1:23" x14ac:dyDescent="0.3">
      <c r="A1412" s="19">
        <v>1410</v>
      </c>
      <c r="B1412" s="16" t="s">
        <v>56</v>
      </c>
      <c r="C1412" s="17" t="s">
        <v>136</v>
      </c>
      <c r="E1412" s="16">
        <f t="shared" si="290"/>
        <v>5788676093.7328377</v>
      </c>
      <c r="F1412" s="16">
        <v>5</v>
      </c>
      <c r="G1412" s="22">
        <f t="shared" si="287"/>
        <v>2.8407992609224859E+26</v>
      </c>
      <c r="H1412" s="22">
        <f t="shared" si="288"/>
        <v>11114946.895939969</v>
      </c>
      <c r="I1412" s="22">
        <f t="shared" si="289"/>
        <v>2.807257966145307E+19</v>
      </c>
      <c r="J1412" s="16">
        <v>1</v>
      </c>
      <c r="K1412" s="16">
        <v>11</v>
      </c>
      <c r="L1412" s="16">
        <v>5</v>
      </c>
      <c r="M1412" s="16">
        <v>10000</v>
      </c>
      <c r="N1412" s="16">
        <v>10000</v>
      </c>
      <c r="O1412" s="16">
        <v>30</v>
      </c>
      <c r="P1412" s="16" t="b">
        <v>1</v>
      </c>
      <c r="Q1412" s="16">
        <v>0</v>
      </c>
      <c r="R1412" s="16" t="b">
        <v>0</v>
      </c>
      <c r="S1412" s="16">
        <v>101.000000000008</v>
      </c>
      <c r="T1412" s="16" t="s">
        <v>59</v>
      </c>
      <c r="U1412" s="18">
        <v>1507</v>
      </c>
      <c r="V1412" s="16">
        <v>2413</v>
      </c>
      <c r="W1412" s="22">
        <v>1.07</v>
      </c>
    </row>
    <row r="1413" spans="1:23" x14ac:dyDescent="0.3">
      <c r="A1413" s="15">
        <v>1411</v>
      </c>
      <c r="B1413" s="16" t="s">
        <v>56</v>
      </c>
      <c r="C1413" s="17" t="s">
        <v>136</v>
      </c>
      <c r="E1413" s="12">
        <f t="shared" si="290"/>
        <v>5801412450.1768417</v>
      </c>
      <c r="F1413" s="16">
        <v>5</v>
      </c>
      <c r="G1413" s="22">
        <f>A1413^8.41+A1413^4+100*A1413+100</f>
        <v>3.0727143290334415E+26</v>
      </c>
      <c r="H1413" s="22">
        <f t="shared" si="288"/>
        <v>11131708.97127079</v>
      </c>
      <c r="I1413" s="22">
        <f t="shared" si="289"/>
        <v>2.8193848479173796E+19</v>
      </c>
      <c r="J1413" s="16">
        <v>1</v>
      </c>
      <c r="K1413" s="16">
        <v>11</v>
      </c>
      <c r="L1413" s="16">
        <v>5</v>
      </c>
      <c r="M1413" s="16">
        <v>10000</v>
      </c>
      <c r="N1413" s="16">
        <v>10000</v>
      </c>
      <c r="O1413" s="16">
        <v>30</v>
      </c>
      <c r="P1413" s="16" t="b">
        <v>1</v>
      </c>
      <c r="Q1413" s="16">
        <v>0</v>
      </c>
      <c r="R1413" s="16" t="b">
        <v>0</v>
      </c>
      <c r="S1413" s="16">
        <v>101.000000000008</v>
      </c>
      <c r="T1413" s="16" t="s">
        <v>59</v>
      </c>
      <c r="U1413" s="18">
        <v>1508</v>
      </c>
      <c r="V1413" s="16">
        <v>2415</v>
      </c>
      <c r="W1413" s="22">
        <v>1.07</v>
      </c>
    </row>
    <row r="1414" spans="1:23" x14ac:dyDescent="0.3">
      <c r="A1414" s="19">
        <v>1412</v>
      </c>
      <c r="B1414" s="16" t="s">
        <v>56</v>
      </c>
      <c r="C1414" s="17" t="s">
        <v>136</v>
      </c>
      <c r="E1414" s="16">
        <f t="shared" si="290"/>
        <v>5814167776.3314352</v>
      </c>
      <c r="F1414" s="16">
        <v>5</v>
      </c>
      <c r="G1414" s="22">
        <f t="shared" ref="G1414:G1422" si="291">A1414^8.41+A1414^4+100*A1414+100</f>
        <v>3.0910768272409484E+26</v>
      </c>
      <c r="H1414" s="22">
        <f t="shared" si="288"/>
        <v>11148484.513959451</v>
      </c>
      <c r="I1414" s="22">
        <f t="shared" si="289"/>
        <v>2.83155546858165E+19</v>
      </c>
      <c r="J1414" s="16">
        <v>1</v>
      </c>
      <c r="K1414" s="16">
        <v>11</v>
      </c>
      <c r="L1414" s="16">
        <v>5</v>
      </c>
      <c r="M1414" s="16">
        <v>10000</v>
      </c>
      <c r="N1414" s="16">
        <v>10000</v>
      </c>
      <c r="O1414" s="16">
        <v>30</v>
      </c>
      <c r="P1414" s="16" t="b">
        <v>1</v>
      </c>
      <c r="Q1414" s="16">
        <v>0</v>
      </c>
      <c r="R1414" s="16" t="b">
        <v>0</v>
      </c>
      <c r="S1414" s="16">
        <v>101.000000000008</v>
      </c>
      <c r="T1414" s="16" t="s">
        <v>59</v>
      </c>
      <c r="U1414" s="18">
        <v>1509</v>
      </c>
      <c r="V1414" s="16">
        <v>2417</v>
      </c>
      <c r="W1414" s="22">
        <v>1.07</v>
      </c>
    </row>
    <row r="1415" spans="1:23" x14ac:dyDescent="0.3">
      <c r="A1415" s="15">
        <v>1413</v>
      </c>
      <c r="B1415" s="16" t="s">
        <v>56</v>
      </c>
      <c r="C1415" s="17" t="s">
        <v>136</v>
      </c>
      <c r="E1415" s="16">
        <f t="shared" si="290"/>
        <v>5826942086.9857864</v>
      </c>
      <c r="F1415" s="16">
        <v>5</v>
      </c>
      <c r="G1415" s="22">
        <f t="shared" si="291"/>
        <v>3.1095359428246245E+26</v>
      </c>
      <c r="H1415" s="22">
        <f t="shared" si="288"/>
        <v>11165273.525341805</v>
      </c>
      <c r="I1415" s="22">
        <f t="shared" si="289"/>
        <v>2.843769954750095E+19</v>
      </c>
      <c r="J1415" s="16">
        <v>1</v>
      </c>
      <c r="K1415" s="16">
        <v>11</v>
      </c>
      <c r="L1415" s="16">
        <v>5</v>
      </c>
      <c r="M1415" s="16">
        <v>10000</v>
      </c>
      <c r="N1415" s="16">
        <v>10000</v>
      </c>
      <c r="O1415" s="16">
        <v>30</v>
      </c>
      <c r="P1415" s="16" t="b">
        <v>1</v>
      </c>
      <c r="Q1415" s="16">
        <v>0</v>
      </c>
      <c r="R1415" s="16" t="b">
        <v>0</v>
      </c>
      <c r="S1415" s="16">
        <v>101.000000000008</v>
      </c>
      <c r="T1415" s="16" t="s">
        <v>59</v>
      </c>
      <c r="U1415" s="18">
        <v>1510</v>
      </c>
      <c r="V1415" s="16">
        <v>2419</v>
      </c>
      <c r="W1415" s="22">
        <v>1.07</v>
      </c>
    </row>
    <row r="1416" spans="1:23" x14ac:dyDescent="0.3">
      <c r="A1416" s="19">
        <v>1414</v>
      </c>
      <c r="B1416" s="16" t="s">
        <v>56</v>
      </c>
      <c r="C1416" s="17" t="s">
        <v>136</v>
      </c>
      <c r="E1416" s="16">
        <f t="shared" si="290"/>
        <v>5839735396.9299698</v>
      </c>
      <c r="F1416" s="16">
        <v>5</v>
      </c>
      <c r="G1416" s="22">
        <f t="shared" si="291"/>
        <v>3.1280921152354348E+26</v>
      </c>
      <c r="H1416" s="22">
        <f t="shared" si="288"/>
        <v>11182076.006752841</v>
      </c>
      <c r="I1416" s="22">
        <f t="shared" si="289"/>
        <v>2.8560284333111419E+19</v>
      </c>
      <c r="J1416" s="16">
        <v>1</v>
      </c>
      <c r="K1416" s="16">
        <v>11</v>
      </c>
      <c r="L1416" s="16">
        <v>5</v>
      </c>
      <c r="M1416" s="16">
        <v>10000</v>
      </c>
      <c r="N1416" s="16">
        <v>10000</v>
      </c>
      <c r="O1416" s="16">
        <v>30</v>
      </c>
      <c r="P1416" s="16" t="b">
        <v>1</v>
      </c>
      <c r="Q1416" s="16">
        <v>0</v>
      </c>
      <c r="R1416" s="16" t="b">
        <v>0</v>
      </c>
      <c r="S1416" s="16">
        <v>101.000000000008</v>
      </c>
      <c r="T1416" s="16" t="s">
        <v>59</v>
      </c>
      <c r="U1416" s="18">
        <v>1511</v>
      </c>
      <c r="V1416" s="16">
        <v>2421</v>
      </c>
      <c r="W1416" s="22">
        <v>1.07</v>
      </c>
    </row>
    <row r="1417" spans="1:23" x14ac:dyDescent="0.3">
      <c r="A1417" s="15">
        <v>1415</v>
      </c>
      <c r="B1417" s="16" t="s">
        <v>56</v>
      </c>
      <c r="C1417" s="17" t="s">
        <v>136</v>
      </c>
      <c r="E1417" s="16">
        <f t="shared" si="290"/>
        <v>5852547720.9552355</v>
      </c>
      <c r="F1417" s="16">
        <v>5</v>
      </c>
      <c r="G1417" s="22">
        <f t="shared" si="291"/>
        <v>3.1467457856101414E+26</v>
      </c>
      <c r="H1417" s="22">
        <f t="shared" si="288"/>
        <v>11198891.959526805</v>
      </c>
      <c r="I1417" s="22">
        <f t="shared" si="289"/>
        <v>2.868331031430187E+19</v>
      </c>
      <c r="J1417" s="16">
        <v>1</v>
      </c>
      <c r="K1417" s="16">
        <v>11</v>
      </c>
      <c r="L1417" s="16">
        <v>5</v>
      </c>
      <c r="M1417" s="16">
        <v>10000</v>
      </c>
      <c r="N1417" s="16">
        <v>10000</v>
      </c>
      <c r="O1417" s="16">
        <v>30</v>
      </c>
      <c r="P1417" s="16" t="b">
        <v>1</v>
      </c>
      <c r="Q1417" s="16">
        <v>0</v>
      </c>
      <c r="R1417" s="16" t="b">
        <v>0</v>
      </c>
      <c r="S1417" s="16">
        <v>101.000000000008</v>
      </c>
      <c r="T1417" s="16" t="s">
        <v>59</v>
      </c>
      <c r="U1417" s="18">
        <v>1512</v>
      </c>
      <c r="V1417" s="16">
        <v>2423</v>
      </c>
      <c r="W1417" s="22">
        <v>1.07</v>
      </c>
    </row>
    <row r="1418" spans="1:23" x14ac:dyDescent="0.3">
      <c r="A1418" s="19">
        <v>1416</v>
      </c>
      <c r="B1418" s="16" t="s">
        <v>56</v>
      </c>
      <c r="C1418" s="17" t="s">
        <v>136</v>
      </c>
      <c r="E1418" s="16">
        <f t="shared" si="290"/>
        <v>5865379073.8537722</v>
      </c>
      <c r="F1418" s="16">
        <v>5</v>
      </c>
      <c r="G1418" s="22">
        <f t="shared" si="291"/>
        <v>3.1654973967765057E+26</v>
      </c>
      <c r="H1418" s="22">
        <f t="shared" si="288"/>
        <v>11215721.384997008</v>
      </c>
      <c r="I1418" s="22">
        <f t="shared" si="289"/>
        <v>2.8806778765497852E+19</v>
      </c>
      <c r="J1418" s="16">
        <v>1</v>
      </c>
      <c r="K1418" s="16">
        <v>11</v>
      </c>
      <c r="L1418" s="16">
        <v>5</v>
      </c>
      <c r="M1418" s="16">
        <v>10000</v>
      </c>
      <c r="N1418" s="16">
        <v>10000</v>
      </c>
      <c r="O1418" s="16">
        <v>30</v>
      </c>
      <c r="P1418" s="16" t="b">
        <v>1</v>
      </c>
      <c r="Q1418" s="16">
        <v>0</v>
      </c>
      <c r="R1418" s="16" t="b">
        <v>0</v>
      </c>
      <c r="S1418" s="16">
        <v>101.000000000008</v>
      </c>
      <c r="T1418" s="16" t="s">
        <v>59</v>
      </c>
      <c r="U1418" s="18">
        <v>1513</v>
      </c>
      <c r="V1418" s="16">
        <v>2425</v>
      </c>
      <c r="W1418" s="22">
        <v>1.07</v>
      </c>
    </row>
    <row r="1419" spans="1:23" x14ac:dyDescent="0.3">
      <c r="A1419" s="15">
        <v>1417</v>
      </c>
      <c r="B1419" s="16" t="s">
        <v>56</v>
      </c>
      <c r="C1419" s="17" t="s">
        <v>136</v>
      </c>
      <c r="E1419" s="12">
        <f t="shared" si="290"/>
        <v>5878229470.4189138</v>
      </c>
      <c r="F1419" s="16">
        <v>5</v>
      </c>
      <c r="G1419" s="22">
        <f t="shared" si="291"/>
        <v>3.1843473932586117E+26</v>
      </c>
      <c r="H1419" s="22">
        <f t="shared" si="288"/>
        <v>11232564.284496119</v>
      </c>
      <c r="I1419" s="22">
        <f t="shared" si="289"/>
        <v>2.8930690963903529E+19</v>
      </c>
      <c r="J1419" s="16">
        <v>1</v>
      </c>
      <c r="K1419" s="16">
        <v>11</v>
      </c>
      <c r="L1419" s="16">
        <v>5</v>
      </c>
      <c r="M1419" s="16">
        <v>10000</v>
      </c>
      <c r="N1419" s="16">
        <v>10000</v>
      </c>
      <c r="O1419" s="16">
        <v>30</v>
      </c>
      <c r="P1419" s="16" t="b">
        <v>1</v>
      </c>
      <c r="Q1419" s="16">
        <v>0</v>
      </c>
      <c r="R1419" s="16" t="b">
        <v>0</v>
      </c>
      <c r="S1419" s="16">
        <v>101.000000000008</v>
      </c>
      <c r="T1419" s="16" t="s">
        <v>59</v>
      </c>
      <c r="U1419" s="18">
        <v>1514</v>
      </c>
      <c r="V1419" s="16">
        <v>2427</v>
      </c>
      <c r="W1419" s="22">
        <v>1.07</v>
      </c>
    </row>
    <row r="1420" spans="1:23" x14ac:dyDescent="0.3">
      <c r="A1420" s="19">
        <v>1418</v>
      </c>
      <c r="B1420" s="16" t="s">
        <v>56</v>
      </c>
      <c r="C1420" s="17" t="s">
        <v>136</v>
      </c>
      <c r="E1420" s="16">
        <f t="shared" si="290"/>
        <v>5891098925.4449425</v>
      </c>
      <c r="F1420" s="16">
        <v>5</v>
      </c>
      <c r="G1420" s="22">
        <f t="shared" si="291"/>
        <v>3.2032962212821362E+26</v>
      </c>
      <c r="H1420" s="22">
        <f t="shared" si="288"/>
        <v>11249420.659355873</v>
      </c>
      <c r="I1420" s="22">
        <f t="shared" si="289"/>
        <v>2.9055048189502747E+19</v>
      </c>
      <c r="J1420" s="16">
        <v>1</v>
      </c>
      <c r="K1420" s="16">
        <v>11</v>
      </c>
      <c r="L1420" s="16">
        <v>5</v>
      </c>
      <c r="M1420" s="16">
        <v>10000</v>
      </c>
      <c r="N1420" s="16">
        <v>10000</v>
      </c>
      <c r="O1420" s="16">
        <v>30</v>
      </c>
      <c r="P1420" s="16" t="b">
        <v>1</v>
      </c>
      <c r="Q1420" s="16">
        <v>0</v>
      </c>
      <c r="R1420" s="16" t="b">
        <v>0</v>
      </c>
      <c r="S1420" s="16">
        <v>101.000000000008</v>
      </c>
      <c r="T1420" s="16" t="s">
        <v>59</v>
      </c>
      <c r="U1420" s="18">
        <v>1515</v>
      </c>
      <c r="V1420" s="16">
        <v>2429</v>
      </c>
      <c r="W1420" s="22">
        <v>1.07</v>
      </c>
    </row>
    <row r="1421" spans="1:23" x14ac:dyDescent="0.3">
      <c r="A1421" s="15">
        <v>1419</v>
      </c>
      <c r="B1421" s="16" t="s">
        <v>56</v>
      </c>
      <c r="C1421" s="17" t="s">
        <v>136</v>
      </c>
      <c r="E1421" s="12">
        <f t="shared" si="290"/>
        <v>5903987453.7272797</v>
      </c>
      <c r="F1421" s="16">
        <v>5</v>
      </c>
      <c r="G1421" s="22">
        <f t="shared" si="291"/>
        <v>3.2223443287797043E+26</v>
      </c>
      <c r="H1421" s="22">
        <f t="shared" si="288"/>
        <v>11266290.510907238</v>
      </c>
      <c r="I1421" s="22">
        <f t="shared" si="289"/>
        <v>2.9179851725065499E+19</v>
      </c>
      <c r="J1421" s="16">
        <v>1</v>
      </c>
      <c r="K1421" s="16">
        <v>11</v>
      </c>
      <c r="L1421" s="16">
        <v>5</v>
      </c>
      <c r="M1421" s="16">
        <v>10000</v>
      </c>
      <c r="N1421" s="16">
        <v>10000</v>
      </c>
      <c r="O1421" s="16">
        <v>30</v>
      </c>
      <c r="P1421" s="16" t="b">
        <v>1</v>
      </c>
      <c r="Q1421" s="16">
        <v>0</v>
      </c>
      <c r="R1421" s="16" t="b">
        <v>0</v>
      </c>
      <c r="S1421" s="16">
        <v>101.000000000008</v>
      </c>
      <c r="T1421" s="16" t="s">
        <v>59</v>
      </c>
      <c r="U1421" s="18">
        <v>1516</v>
      </c>
      <c r="V1421" s="16">
        <v>2431</v>
      </c>
      <c r="W1421" s="22">
        <v>1.07</v>
      </c>
    </row>
    <row r="1422" spans="1:23" x14ac:dyDescent="0.3">
      <c r="A1422" s="19">
        <v>1420</v>
      </c>
      <c r="B1422" s="16" t="s">
        <v>56</v>
      </c>
      <c r="C1422" s="17" t="s">
        <v>136</v>
      </c>
      <c r="E1422" s="16">
        <f t="shared" si="290"/>
        <v>5916895070.0623274</v>
      </c>
      <c r="F1422" s="16">
        <v>5</v>
      </c>
      <c r="G1422" s="22">
        <f t="shared" si="291"/>
        <v>3.2414921653961584E+26</v>
      </c>
      <c r="H1422" s="22">
        <f t="shared" si="288"/>
        <v>11283173.840480369</v>
      </c>
      <c r="I1422" s="22">
        <f t="shared" si="289"/>
        <v>2.9305102856150819E+19</v>
      </c>
      <c r="J1422" s="16">
        <v>1</v>
      </c>
      <c r="K1422" s="16">
        <v>11</v>
      </c>
      <c r="L1422" s="16">
        <v>5</v>
      </c>
      <c r="M1422" s="16">
        <v>10000</v>
      </c>
      <c r="N1422" s="16">
        <v>10000</v>
      </c>
      <c r="O1422" s="16">
        <v>30</v>
      </c>
      <c r="P1422" s="16" t="b">
        <v>1</v>
      </c>
      <c r="Q1422" s="16">
        <v>0</v>
      </c>
      <c r="R1422" s="16" t="b">
        <v>0</v>
      </c>
      <c r="S1422" s="16">
        <v>101.000000000008</v>
      </c>
      <c r="T1422" s="16" t="s">
        <v>59</v>
      </c>
      <c r="U1422" s="18">
        <v>1517</v>
      </c>
      <c r="V1422" s="16">
        <v>2433</v>
      </c>
      <c r="W1422" s="22">
        <v>1.07</v>
      </c>
    </row>
    <row r="1423" spans="1:23" x14ac:dyDescent="0.3">
      <c r="A1423" s="15">
        <v>1421</v>
      </c>
      <c r="B1423" s="16" t="s">
        <v>56</v>
      </c>
      <c r="C1423" s="17" t="s">
        <v>136</v>
      </c>
      <c r="E1423" s="16">
        <f t="shared" si="290"/>
        <v>5929821789.2475338</v>
      </c>
      <c r="F1423" s="16">
        <v>5</v>
      </c>
      <c r="G1423" s="22">
        <f>A1423^8.42+A1423^4+100*A1423+100</f>
        <v>3.5062440058727779E+26</v>
      </c>
      <c r="H1423" s="22">
        <f t="shared" si="288"/>
        <v>11300070.649404632</v>
      </c>
      <c r="I1423" s="22">
        <f t="shared" si="289"/>
        <v>2.9430802871110803E+19</v>
      </c>
      <c r="J1423" s="16">
        <v>1</v>
      </c>
      <c r="K1423" s="16">
        <v>11</v>
      </c>
      <c r="L1423" s="16">
        <v>5</v>
      </c>
      <c r="M1423" s="16">
        <v>10000</v>
      </c>
      <c r="N1423" s="16">
        <v>10000</v>
      </c>
      <c r="O1423" s="16">
        <v>30</v>
      </c>
      <c r="P1423" s="16" t="b">
        <v>1</v>
      </c>
      <c r="Q1423" s="16">
        <v>0</v>
      </c>
      <c r="R1423" s="16" t="b">
        <v>0</v>
      </c>
      <c r="S1423" s="16">
        <v>101.000000000008</v>
      </c>
      <c r="T1423" s="16" t="s">
        <v>59</v>
      </c>
      <c r="U1423" s="18">
        <v>1518</v>
      </c>
      <c r="V1423" s="16">
        <v>2435</v>
      </c>
      <c r="W1423" s="22">
        <v>1.07</v>
      </c>
    </row>
    <row r="1424" spans="1:23" x14ac:dyDescent="0.3">
      <c r="A1424" s="19">
        <v>1422</v>
      </c>
      <c r="B1424" s="16" t="s">
        <v>56</v>
      </c>
      <c r="C1424" s="17" t="s">
        <v>136</v>
      </c>
      <c r="E1424" s="16">
        <f t="shared" si="290"/>
        <v>5942767626.0814266</v>
      </c>
      <c r="F1424" s="16">
        <v>5</v>
      </c>
      <c r="G1424" s="22">
        <f t="shared" ref="G1424:G1432" si="292">A1424^8.42+A1424^4+100*A1424+100</f>
        <v>3.5270742446919996E+26</v>
      </c>
      <c r="H1424" s="22">
        <f t="shared" si="288"/>
        <v>11316980.939008545</v>
      </c>
      <c r="I1424" s="22">
        <f t="shared" si="289"/>
        <v>2.955695306109578E+19</v>
      </c>
      <c r="J1424" s="16">
        <v>1</v>
      </c>
      <c r="K1424" s="16">
        <v>11</v>
      </c>
      <c r="L1424" s="16">
        <v>5</v>
      </c>
      <c r="M1424" s="16">
        <v>10000</v>
      </c>
      <c r="N1424" s="16">
        <v>10000</v>
      </c>
      <c r="O1424" s="16">
        <v>30</v>
      </c>
      <c r="P1424" s="16" t="b">
        <v>1</v>
      </c>
      <c r="Q1424" s="16">
        <v>0</v>
      </c>
      <c r="R1424" s="16" t="b">
        <v>0</v>
      </c>
      <c r="S1424" s="16">
        <v>101.000000000008</v>
      </c>
      <c r="T1424" s="16" t="s">
        <v>59</v>
      </c>
      <c r="U1424" s="18">
        <v>1519</v>
      </c>
      <c r="V1424" s="16">
        <v>2437</v>
      </c>
      <c r="W1424" s="22">
        <v>1.07</v>
      </c>
    </row>
    <row r="1425" spans="1:23" x14ac:dyDescent="0.3">
      <c r="A1425" s="15">
        <v>1423</v>
      </c>
      <c r="B1425" s="16" t="s">
        <v>56</v>
      </c>
      <c r="C1425" s="17" t="s">
        <v>136</v>
      </c>
      <c r="E1425" s="16">
        <f t="shared" si="290"/>
        <v>5955732595.363533</v>
      </c>
      <c r="F1425" s="16">
        <v>5</v>
      </c>
      <c r="G1425" s="22">
        <f t="shared" si="292"/>
        <v>3.548013459803651E+26</v>
      </c>
      <c r="H1425" s="22">
        <f t="shared" si="288"/>
        <v>11333904.710619899</v>
      </c>
      <c r="I1425" s="22">
        <f t="shared" si="289"/>
        <v>2.9683554720057115E+19</v>
      </c>
      <c r="J1425" s="16">
        <v>1</v>
      </c>
      <c r="K1425" s="16">
        <v>11</v>
      </c>
      <c r="L1425" s="16">
        <v>5</v>
      </c>
      <c r="M1425" s="16">
        <v>10000</v>
      </c>
      <c r="N1425" s="16">
        <v>10000</v>
      </c>
      <c r="O1425" s="16">
        <v>30</v>
      </c>
      <c r="P1425" s="16" t="b">
        <v>1</v>
      </c>
      <c r="Q1425" s="16">
        <v>0</v>
      </c>
      <c r="R1425" s="16" t="b">
        <v>0</v>
      </c>
      <c r="S1425" s="16">
        <v>101.000000000008</v>
      </c>
      <c r="T1425" s="16" t="s">
        <v>59</v>
      </c>
      <c r="U1425" s="18">
        <v>1520</v>
      </c>
      <c r="V1425" s="16">
        <v>2439</v>
      </c>
      <c r="W1425" s="22">
        <v>1.07</v>
      </c>
    </row>
    <row r="1426" spans="1:23" x14ac:dyDescent="0.3">
      <c r="A1426" s="19">
        <v>1424</v>
      </c>
      <c r="B1426" s="16" t="s">
        <v>56</v>
      </c>
      <c r="C1426" s="17" t="s">
        <v>136</v>
      </c>
      <c r="E1426" s="16">
        <f t="shared" si="290"/>
        <v>5968716711.8944292</v>
      </c>
      <c r="F1426" s="16">
        <v>5</v>
      </c>
      <c r="G1426" s="22">
        <f t="shared" si="292"/>
        <v>3.5690621441488288E+26</v>
      </c>
      <c r="H1426" s="22">
        <f t="shared" si="288"/>
        <v>11350841.965565596</v>
      </c>
      <c r="I1426" s="22">
        <f t="shared" si="289"/>
        <v>2.9810609144751755E+19</v>
      </c>
      <c r="J1426" s="16">
        <v>1</v>
      </c>
      <c r="K1426" s="16">
        <v>11</v>
      </c>
      <c r="L1426" s="16">
        <v>5</v>
      </c>
      <c r="M1426" s="16">
        <v>10000</v>
      </c>
      <c r="N1426" s="16">
        <v>10000</v>
      </c>
      <c r="O1426" s="16">
        <v>30</v>
      </c>
      <c r="P1426" s="16" t="b">
        <v>1</v>
      </c>
      <c r="Q1426" s="16">
        <v>0</v>
      </c>
      <c r="R1426" s="16" t="b">
        <v>0</v>
      </c>
      <c r="S1426" s="16">
        <v>101.000000000008</v>
      </c>
      <c r="T1426" s="16" t="s">
        <v>59</v>
      </c>
      <c r="U1426" s="18">
        <v>1521</v>
      </c>
      <c r="V1426" s="16">
        <v>2441</v>
      </c>
      <c r="W1426" s="22">
        <v>1.07</v>
      </c>
    </row>
    <row r="1427" spans="1:23" x14ac:dyDescent="0.3">
      <c r="A1427" s="15">
        <v>1425</v>
      </c>
      <c r="B1427" s="16" t="s">
        <v>56</v>
      </c>
      <c r="C1427" s="17" t="s">
        <v>136</v>
      </c>
      <c r="E1427" s="12">
        <f t="shared" si="290"/>
        <v>5981719990.475771</v>
      </c>
      <c r="F1427" s="16">
        <v>5</v>
      </c>
      <c r="G1427" s="22">
        <f t="shared" si="292"/>
        <v>3.5902207925497029E+26</v>
      </c>
      <c r="H1427" s="22">
        <f t="shared" si="288"/>
        <v>11367792.705171797</v>
      </c>
      <c r="I1427" s="22">
        <f t="shared" si="289"/>
        <v>2.9938117634746696E+19</v>
      </c>
      <c r="J1427" s="16">
        <v>1</v>
      </c>
      <c r="K1427" s="16">
        <v>11</v>
      </c>
      <c r="L1427" s="16">
        <v>5</v>
      </c>
      <c r="M1427" s="16">
        <v>10000</v>
      </c>
      <c r="N1427" s="16">
        <v>10000</v>
      </c>
      <c r="O1427" s="16">
        <v>30</v>
      </c>
      <c r="P1427" s="16" t="b">
        <v>1</v>
      </c>
      <c r="Q1427" s="16">
        <v>0</v>
      </c>
      <c r="R1427" s="16" t="b">
        <v>0</v>
      </c>
      <c r="S1427" s="16">
        <v>101.000000000008</v>
      </c>
      <c r="T1427" s="16" t="s">
        <v>59</v>
      </c>
      <c r="U1427" s="18">
        <v>1522</v>
      </c>
      <c r="V1427" s="16">
        <v>2443</v>
      </c>
      <c r="W1427" s="22">
        <v>1.07</v>
      </c>
    </row>
    <row r="1428" spans="1:23" x14ac:dyDescent="0.3">
      <c r="A1428" s="19">
        <v>1426</v>
      </c>
      <c r="B1428" s="16" t="s">
        <v>56</v>
      </c>
      <c r="C1428" s="17" t="s">
        <v>136</v>
      </c>
      <c r="E1428" s="16">
        <f t="shared" si="290"/>
        <v>5994742445.9101944</v>
      </c>
      <c r="F1428" s="16">
        <v>5</v>
      </c>
      <c r="G1428" s="22">
        <f t="shared" si="292"/>
        <v>3.6114899017153894E+26</v>
      </c>
      <c r="H1428" s="22">
        <f t="shared" si="288"/>
        <v>11384756.930763837</v>
      </c>
      <c r="I1428" s="22">
        <f t="shared" si="289"/>
        <v>3.006608149242273E+19</v>
      </c>
      <c r="J1428" s="16">
        <v>1</v>
      </c>
      <c r="K1428" s="16">
        <v>11</v>
      </c>
      <c r="L1428" s="16">
        <v>5</v>
      </c>
      <c r="M1428" s="16">
        <v>10000</v>
      </c>
      <c r="N1428" s="16">
        <v>10000</v>
      </c>
      <c r="O1428" s="16">
        <v>30</v>
      </c>
      <c r="P1428" s="16" t="b">
        <v>1</v>
      </c>
      <c r="Q1428" s="16">
        <v>0</v>
      </c>
      <c r="R1428" s="16" t="b">
        <v>0</v>
      </c>
      <c r="S1428" s="16">
        <v>101.000000000008</v>
      </c>
      <c r="T1428" s="16" t="s">
        <v>59</v>
      </c>
      <c r="U1428" s="18">
        <v>1523</v>
      </c>
      <c r="V1428" s="16">
        <v>2445</v>
      </c>
      <c r="W1428" s="22">
        <v>1.07</v>
      </c>
    </row>
    <row r="1429" spans="1:23" x14ac:dyDescent="0.3">
      <c r="A1429" s="15">
        <v>1427</v>
      </c>
      <c r="B1429" s="16" t="s">
        <v>56</v>
      </c>
      <c r="C1429" s="17" t="s">
        <v>136</v>
      </c>
      <c r="E1429" s="12">
        <f t="shared" si="290"/>
        <v>6007784093.0014324</v>
      </c>
      <c r="F1429" s="16">
        <v>5</v>
      </c>
      <c r="G1429" s="22">
        <f t="shared" si="292"/>
        <v>3.6328699702479489E+26</v>
      </c>
      <c r="H1429" s="22">
        <f t="shared" si="288"/>
        <v>11401734.64366623</v>
      </c>
      <c r="I1429" s="22">
        <f t="shared" si="289"/>
        <v>3.0194502022978933E+19</v>
      </c>
      <c r="J1429" s="16">
        <v>1</v>
      </c>
      <c r="K1429" s="16">
        <v>11</v>
      </c>
      <c r="L1429" s="16">
        <v>5</v>
      </c>
      <c r="M1429" s="16">
        <v>10000</v>
      </c>
      <c r="N1429" s="16">
        <v>10000</v>
      </c>
      <c r="O1429" s="16">
        <v>30</v>
      </c>
      <c r="P1429" s="16" t="b">
        <v>1</v>
      </c>
      <c r="Q1429" s="16">
        <v>0</v>
      </c>
      <c r="R1429" s="16" t="b">
        <v>0</v>
      </c>
      <c r="S1429" s="16">
        <v>101.000000000008</v>
      </c>
      <c r="T1429" s="16" t="s">
        <v>59</v>
      </c>
      <c r="U1429" s="18">
        <v>1524</v>
      </c>
      <c r="V1429" s="16">
        <v>2447</v>
      </c>
      <c r="W1429" s="22">
        <v>1.07</v>
      </c>
    </row>
    <row r="1430" spans="1:23" x14ac:dyDescent="0.3">
      <c r="A1430" s="19">
        <v>1428</v>
      </c>
      <c r="B1430" s="16" t="s">
        <v>56</v>
      </c>
      <c r="C1430" s="17" t="s">
        <v>136</v>
      </c>
      <c r="E1430" s="16">
        <f t="shared" si="290"/>
        <v>6020844946.5541935</v>
      </c>
      <c r="F1430" s="16">
        <v>5</v>
      </c>
      <c r="G1430" s="22">
        <f t="shared" si="292"/>
        <v>3.6543614986480397E+26</v>
      </c>
      <c r="H1430" s="22">
        <f t="shared" si="288"/>
        <v>11418725.845202761</v>
      </c>
      <c r="I1430" s="22">
        <f t="shared" si="289"/>
        <v>3.0323380534436176E+19</v>
      </c>
      <c r="J1430" s="16">
        <v>1</v>
      </c>
      <c r="K1430" s="16">
        <v>11</v>
      </c>
      <c r="L1430" s="16">
        <v>5</v>
      </c>
      <c r="M1430" s="16">
        <v>10000</v>
      </c>
      <c r="N1430" s="16">
        <v>10000</v>
      </c>
      <c r="O1430" s="16">
        <v>30</v>
      </c>
      <c r="P1430" s="16" t="b">
        <v>1</v>
      </c>
      <c r="Q1430" s="16">
        <v>0</v>
      </c>
      <c r="R1430" s="16" t="b">
        <v>0</v>
      </c>
      <c r="S1430" s="16">
        <v>101.000000000008</v>
      </c>
      <c r="T1430" s="16" t="s">
        <v>59</v>
      </c>
      <c r="U1430" s="18">
        <v>1525</v>
      </c>
      <c r="V1430" s="16">
        <v>2449</v>
      </c>
      <c r="W1430" s="22">
        <v>1.07</v>
      </c>
    </row>
    <row r="1431" spans="1:23" x14ac:dyDescent="0.3">
      <c r="A1431" s="15">
        <v>1429</v>
      </c>
      <c r="B1431" s="16" t="s">
        <v>56</v>
      </c>
      <c r="C1431" s="17" t="s">
        <v>136</v>
      </c>
      <c r="E1431" s="16">
        <f t="shared" si="290"/>
        <v>6033925021.3742809</v>
      </c>
      <c r="F1431" s="16">
        <v>5</v>
      </c>
      <c r="G1431" s="22">
        <f t="shared" si="292"/>
        <v>3.6759649893209916E+26</v>
      </c>
      <c r="H1431" s="22">
        <f t="shared" si="288"/>
        <v>11435730.536696348</v>
      </c>
      <c r="I1431" s="22">
        <f t="shared" si="289"/>
        <v>3.045271833764164E+19</v>
      </c>
      <c r="J1431" s="16">
        <v>1</v>
      </c>
      <c r="K1431" s="16">
        <v>11</v>
      </c>
      <c r="L1431" s="16">
        <v>5</v>
      </c>
      <c r="M1431" s="16">
        <v>10000</v>
      </c>
      <c r="N1431" s="16">
        <v>10000</v>
      </c>
      <c r="O1431" s="16">
        <v>30</v>
      </c>
      <c r="P1431" s="16" t="b">
        <v>1</v>
      </c>
      <c r="Q1431" s="16">
        <v>0</v>
      </c>
      <c r="R1431" s="16" t="b">
        <v>0</v>
      </c>
      <c r="S1431" s="16">
        <v>101.000000000008</v>
      </c>
      <c r="T1431" s="16" t="s">
        <v>59</v>
      </c>
      <c r="U1431" s="18">
        <v>1526</v>
      </c>
      <c r="V1431" s="16">
        <v>2451</v>
      </c>
      <c r="W1431" s="22">
        <v>1.07</v>
      </c>
    </row>
    <row r="1432" spans="1:23" x14ac:dyDescent="0.3">
      <c r="A1432" s="19">
        <v>1430</v>
      </c>
      <c r="B1432" s="16" t="s">
        <v>56</v>
      </c>
      <c r="C1432" s="17" t="s">
        <v>136</v>
      </c>
      <c r="E1432" s="16">
        <f t="shared" si="290"/>
        <v>6047024332.2684908</v>
      </c>
      <c r="F1432" s="16">
        <v>5</v>
      </c>
      <c r="G1432" s="22">
        <f t="shared" si="292"/>
        <v>3.6976809465825895E+26</v>
      </c>
      <c r="H1432" s="22">
        <f t="shared" si="288"/>
        <v>11452748.71946913</v>
      </c>
      <c r="I1432" s="22">
        <f t="shared" si="289"/>
        <v>3.0582516746272989E+19</v>
      </c>
      <c r="J1432" s="16">
        <v>1</v>
      </c>
      <c r="K1432" s="16">
        <v>11</v>
      </c>
      <c r="L1432" s="16">
        <v>5</v>
      </c>
      <c r="M1432" s="16">
        <v>10000</v>
      </c>
      <c r="N1432" s="16">
        <v>10000</v>
      </c>
      <c r="O1432" s="16">
        <v>30</v>
      </c>
      <c r="P1432" s="16" t="b">
        <v>1</v>
      </c>
      <c r="Q1432" s="16">
        <v>0</v>
      </c>
      <c r="R1432" s="16" t="b">
        <v>0</v>
      </c>
      <c r="S1432" s="16">
        <v>101.000000000008</v>
      </c>
      <c r="T1432" s="16" t="s">
        <v>59</v>
      </c>
      <c r="U1432" s="18">
        <v>1527</v>
      </c>
      <c r="V1432" s="16">
        <v>2453</v>
      </c>
      <c r="W1432" s="22">
        <v>1.07</v>
      </c>
    </row>
    <row r="1433" spans="1:23" x14ac:dyDescent="0.3">
      <c r="A1433" s="15">
        <v>1431</v>
      </c>
      <c r="B1433" s="16" t="s">
        <v>56</v>
      </c>
      <c r="C1433" s="17" t="s">
        <v>136</v>
      </c>
      <c r="E1433" s="16">
        <f t="shared" si="290"/>
        <v>6060142894.0447111</v>
      </c>
      <c r="F1433" s="16">
        <v>5</v>
      </c>
      <c r="G1433" s="22">
        <f>A1433^8.43+A1433^4+100*A1433+100</f>
        <v>3.9998353341726905E+26</v>
      </c>
      <c r="H1433" s="22">
        <f t="shared" si="288"/>
        <v>11469780.394842492</v>
      </c>
      <c r="I1433" s="22">
        <f t="shared" si="289"/>
        <v>3.0712777076842459E+19</v>
      </c>
      <c r="J1433" s="16">
        <v>1</v>
      </c>
      <c r="K1433" s="16">
        <v>11</v>
      </c>
      <c r="L1433" s="16">
        <v>5</v>
      </c>
      <c r="M1433" s="16">
        <v>10000</v>
      </c>
      <c r="N1433" s="16">
        <v>10000</v>
      </c>
      <c r="O1433" s="16">
        <v>30</v>
      </c>
      <c r="P1433" s="16" t="b">
        <v>1</v>
      </c>
      <c r="Q1433" s="16">
        <v>0</v>
      </c>
      <c r="R1433" s="16" t="b">
        <v>0</v>
      </c>
      <c r="S1433" s="16">
        <v>101.000000000008</v>
      </c>
      <c r="T1433" s="16" t="s">
        <v>59</v>
      </c>
      <c r="U1433" s="18">
        <v>1528</v>
      </c>
      <c r="V1433" s="16">
        <v>2455</v>
      </c>
      <c r="W1433" s="22">
        <v>1.07</v>
      </c>
    </row>
    <row r="1434" spans="1:23" x14ac:dyDescent="0.3">
      <c r="A1434" s="19">
        <v>1432</v>
      </c>
      <c r="B1434" s="16" t="s">
        <v>56</v>
      </c>
      <c r="C1434" s="17" t="s">
        <v>136</v>
      </c>
      <c r="E1434" s="16">
        <f t="shared" si="290"/>
        <v>6073280721.5117979</v>
      </c>
      <c r="F1434" s="16">
        <v>5</v>
      </c>
      <c r="G1434" s="22">
        <f t="shared" ref="G1434:G1442" si="293">A1434^8.43+A1434^4+100*A1434+100</f>
        <v>4.0234595686525742E+26</v>
      </c>
      <c r="H1434" s="22">
        <f t="shared" si="288"/>
        <v>11486825.564136958</v>
      </c>
      <c r="I1434" s="22">
        <f t="shared" si="289"/>
        <v>3.0843500648700617E+19</v>
      </c>
      <c r="J1434" s="16">
        <v>1</v>
      </c>
      <c r="K1434" s="16">
        <v>11</v>
      </c>
      <c r="L1434" s="16">
        <v>5</v>
      </c>
      <c r="M1434" s="16">
        <v>10000</v>
      </c>
      <c r="N1434" s="16">
        <v>10000</v>
      </c>
      <c r="O1434" s="16">
        <v>30</v>
      </c>
      <c r="P1434" s="16" t="b">
        <v>1</v>
      </c>
      <c r="Q1434" s="16">
        <v>0</v>
      </c>
      <c r="R1434" s="16" t="b">
        <v>0</v>
      </c>
      <c r="S1434" s="16">
        <v>101.000000000008</v>
      </c>
      <c r="T1434" s="16" t="s">
        <v>59</v>
      </c>
      <c r="U1434" s="18">
        <v>1529</v>
      </c>
      <c r="V1434" s="16">
        <v>2457</v>
      </c>
      <c r="W1434" s="22">
        <v>1.07</v>
      </c>
    </row>
    <row r="1435" spans="1:23" x14ac:dyDescent="0.3">
      <c r="A1435" s="15">
        <v>1433</v>
      </c>
      <c r="B1435" s="16" t="s">
        <v>56</v>
      </c>
      <c r="C1435" s="17" t="s">
        <v>136</v>
      </c>
      <c r="E1435" s="12">
        <f t="shared" si="290"/>
        <v>6086437829.479702</v>
      </c>
      <c r="F1435" s="16">
        <v>5</v>
      </c>
      <c r="G1435" s="22">
        <f t="shared" si="293"/>
        <v>4.0472066971126534E+26</v>
      </c>
      <c r="H1435" s="22">
        <f t="shared" si="288"/>
        <v>11503884.228672298</v>
      </c>
      <c r="I1435" s="22">
        <f t="shared" si="289"/>
        <v>3.0974688784040866E+19</v>
      </c>
      <c r="J1435" s="16">
        <v>1</v>
      </c>
      <c r="K1435" s="16">
        <v>11</v>
      </c>
      <c r="L1435" s="16">
        <v>5</v>
      </c>
      <c r="M1435" s="16">
        <v>10000</v>
      </c>
      <c r="N1435" s="16">
        <v>10000</v>
      </c>
      <c r="O1435" s="16">
        <v>30</v>
      </c>
      <c r="P1435" s="16" t="b">
        <v>1</v>
      </c>
      <c r="Q1435" s="16">
        <v>0</v>
      </c>
      <c r="R1435" s="16" t="b">
        <v>0</v>
      </c>
      <c r="S1435" s="16">
        <v>101.000000000008</v>
      </c>
      <c r="T1435" s="16" t="s">
        <v>59</v>
      </c>
      <c r="U1435" s="18">
        <v>1530</v>
      </c>
      <c r="V1435" s="16">
        <v>2459</v>
      </c>
      <c r="W1435" s="22">
        <v>1.07</v>
      </c>
    </row>
    <row r="1436" spans="1:23" x14ac:dyDescent="0.3">
      <c r="A1436" s="19">
        <v>1434</v>
      </c>
      <c r="B1436" s="16" t="s">
        <v>56</v>
      </c>
      <c r="C1436" s="17" t="s">
        <v>136</v>
      </c>
      <c r="E1436" s="16">
        <f t="shared" si="290"/>
        <v>6099614232.7593384</v>
      </c>
      <c r="F1436" s="16">
        <v>5</v>
      </c>
      <c r="G1436" s="22">
        <f t="shared" si="293"/>
        <v>4.0710772724214545E+26</v>
      </c>
      <c r="H1436" s="22">
        <f t="shared" si="288"/>
        <v>11520956.389767479</v>
      </c>
      <c r="I1436" s="22">
        <f t="shared" si="289"/>
        <v>3.1106342807903699E+19</v>
      </c>
      <c r="J1436" s="16">
        <v>1</v>
      </c>
      <c r="K1436" s="16">
        <v>11</v>
      </c>
      <c r="L1436" s="16">
        <v>5</v>
      </c>
      <c r="M1436" s="16">
        <v>10000</v>
      </c>
      <c r="N1436" s="16">
        <v>10000</v>
      </c>
      <c r="O1436" s="16">
        <v>30</v>
      </c>
      <c r="P1436" s="16" t="b">
        <v>1</v>
      </c>
      <c r="Q1436" s="16">
        <v>0</v>
      </c>
      <c r="R1436" s="16" t="b">
        <v>0</v>
      </c>
      <c r="S1436" s="16">
        <v>101.000000000008</v>
      </c>
      <c r="T1436" s="16" t="s">
        <v>59</v>
      </c>
      <c r="U1436" s="18">
        <v>1531</v>
      </c>
      <c r="V1436" s="16">
        <v>2461</v>
      </c>
      <c r="W1436" s="22">
        <v>1.07</v>
      </c>
    </row>
    <row r="1437" spans="1:23" x14ac:dyDescent="0.3">
      <c r="A1437" s="15">
        <v>1435</v>
      </c>
      <c r="B1437" s="16" t="s">
        <v>56</v>
      </c>
      <c r="C1437" s="17" t="s">
        <v>136</v>
      </c>
      <c r="E1437" s="12">
        <f t="shared" si="290"/>
        <v>6112809946.1627378</v>
      </c>
      <c r="F1437" s="16">
        <v>5</v>
      </c>
      <c r="G1437" s="22">
        <f t="shared" si="293"/>
        <v>4.0950718495464373E+26</v>
      </c>
      <c r="H1437" s="22">
        <f t="shared" si="288"/>
        <v>11538042.048740733</v>
      </c>
      <c r="I1437" s="22">
        <f t="shared" si="289"/>
        <v>3.1238464048180531E+19</v>
      </c>
      <c r="J1437" s="16">
        <v>1</v>
      </c>
      <c r="K1437" s="16">
        <v>11</v>
      </c>
      <c r="L1437" s="16">
        <v>5</v>
      </c>
      <c r="M1437" s="16">
        <v>10000</v>
      </c>
      <c r="N1437" s="16">
        <v>10000</v>
      </c>
      <c r="O1437" s="16">
        <v>30</v>
      </c>
      <c r="P1437" s="16" t="b">
        <v>1</v>
      </c>
      <c r="Q1437" s="16">
        <v>0</v>
      </c>
      <c r="R1437" s="16" t="b">
        <v>0</v>
      </c>
      <c r="S1437" s="16">
        <v>101.000000000008</v>
      </c>
      <c r="T1437" s="16" t="s">
        <v>59</v>
      </c>
      <c r="U1437" s="18">
        <v>1532</v>
      </c>
      <c r="V1437" s="16">
        <v>2463</v>
      </c>
      <c r="W1437" s="22">
        <v>1.07</v>
      </c>
    </row>
    <row r="1438" spans="1:23" x14ac:dyDescent="0.3">
      <c r="A1438" s="19">
        <v>1436</v>
      </c>
      <c r="B1438" s="16" t="s">
        <v>56</v>
      </c>
      <c r="C1438" s="17" t="s">
        <v>136</v>
      </c>
      <c r="E1438" s="16">
        <f t="shared" si="290"/>
        <v>6126024984.5028973</v>
      </c>
      <c r="F1438" s="16">
        <v>5</v>
      </c>
      <c r="G1438" s="22">
        <f t="shared" si="293"/>
        <v>4.1191909855603886E+26</v>
      </c>
      <c r="H1438" s="22">
        <f t="shared" si="288"/>
        <v>11555141.206909359</v>
      </c>
      <c r="I1438" s="22">
        <f t="shared" si="289"/>
        <v>3.1371053835617731E+19</v>
      </c>
      <c r="J1438" s="16">
        <v>1</v>
      </c>
      <c r="K1438" s="16">
        <v>11</v>
      </c>
      <c r="L1438" s="16">
        <v>5</v>
      </c>
      <c r="M1438" s="16">
        <v>10000</v>
      </c>
      <c r="N1438" s="16">
        <v>10000</v>
      </c>
      <c r="O1438" s="16">
        <v>30</v>
      </c>
      <c r="P1438" s="16" t="b">
        <v>1</v>
      </c>
      <c r="Q1438" s="16">
        <v>0</v>
      </c>
      <c r="R1438" s="16" t="b">
        <v>0</v>
      </c>
      <c r="S1438" s="16">
        <v>101.000000000008</v>
      </c>
      <c r="T1438" s="16" t="s">
        <v>59</v>
      </c>
      <c r="U1438" s="18">
        <v>1533</v>
      </c>
      <c r="V1438" s="16">
        <v>2465</v>
      </c>
      <c r="W1438" s="22">
        <v>1.07</v>
      </c>
    </row>
    <row r="1439" spans="1:23" x14ac:dyDescent="0.3">
      <c r="A1439" s="15">
        <v>1437</v>
      </c>
      <c r="B1439" s="16" t="s">
        <v>56</v>
      </c>
      <c r="C1439" s="17" t="s">
        <v>136</v>
      </c>
      <c r="E1439" s="16">
        <f t="shared" si="290"/>
        <v>6139259362.5939064</v>
      </c>
      <c r="F1439" s="16">
        <v>5</v>
      </c>
      <c r="G1439" s="22">
        <f t="shared" si="293"/>
        <v>4.1434352396481445E+26</v>
      </c>
      <c r="H1439" s="22">
        <f t="shared" si="288"/>
        <v>11572253.865590019</v>
      </c>
      <c r="I1439" s="22">
        <f t="shared" si="289"/>
        <v>3.1504113503821156E+19</v>
      </c>
      <c r="J1439" s="16">
        <v>1</v>
      </c>
      <c r="K1439" s="16">
        <v>11</v>
      </c>
      <c r="L1439" s="16">
        <v>5</v>
      </c>
      <c r="M1439" s="16">
        <v>10000</v>
      </c>
      <c r="N1439" s="16">
        <v>10000</v>
      </c>
      <c r="O1439" s="16">
        <v>30</v>
      </c>
      <c r="P1439" s="16" t="b">
        <v>1</v>
      </c>
      <c r="Q1439" s="16">
        <v>0</v>
      </c>
      <c r="R1439" s="16" t="b">
        <v>0</v>
      </c>
      <c r="S1439" s="16">
        <v>101.000000000008</v>
      </c>
      <c r="T1439" s="16" t="s">
        <v>59</v>
      </c>
      <c r="U1439" s="18">
        <v>1534</v>
      </c>
      <c r="V1439" s="16">
        <v>2467</v>
      </c>
      <c r="W1439" s="22">
        <v>1.07</v>
      </c>
    </row>
    <row r="1440" spans="1:23" x14ac:dyDescent="0.3">
      <c r="A1440" s="19">
        <v>1438</v>
      </c>
      <c r="B1440" s="16" t="s">
        <v>56</v>
      </c>
      <c r="C1440" s="17" t="s">
        <v>136</v>
      </c>
      <c r="E1440" s="16">
        <f t="shared" si="290"/>
        <v>6152513095.2508249</v>
      </c>
      <c r="F1440" s="16">
        <v>5</v>
      </c>
      <c r="G1440" s="22">
        <f t="shared" si="293"/>
        <v>4.1678051731129795E+26</v>
      </c>
      <c r="H1440" s="22">
        <f t="shared" si="288"/>
        <v>11589380.026098514</v>
      </c>
      <c r="I1440" s="22">
        <f t="shared" si="289"/>
        <v>3.1637644389260415E+19</v>
      </c>
      <c r="J1440" s="16">
        <v>1</v>
      </c>
      <c r="K1440" s="16">
        <v>11</v>
      </c>
      <c r="L1440" s="16">
        <v>5</v>
      </c>
      <c r="M1440" s="16">
        <v>10000</v>
      </c>
      <c r="N1440" s="16">
        <v>10000</v>
      </c>
      <c r="O1440" s="16">
        <v>30</v>
      </c>
      <c r="P1440" s="16" t="b">
        <v>1</v>
      </c>
      <c r="Q1440" s="16">
        <v>0</v>
      </c>
      <c r="R1440" s="16" t="b">
        <v>0</v>
      </c>
      <c r="S1440" s="16">
        <v>101.000000000008</v>
      </c>
      <c r="T1440" s="16" t="s">
        <v>59</v>
      </c>
      <c r="U1440" s="18">
        <v>1535</v>
      </c>
      <c r="V1440" s="16">
        <v>2469</v>
      </c>
      <c r="W1440" s="22">
        <v>1.07</v>
      </c>
    </row>
    <row r="1441" spans="1:23" x14ac:dyDescent="0.3">
      <c r="A1441" s="15">
        <v>1439</v>
      </c>
      <c r="B1441" s="16" t="s">
        <v>56</v>
      </c>
      <c r="C1441" s="17" t="s">
        <v>136</v>
      </c>
      <c r="E1441" s="16">
        <f t="shared" si="290"/>
        <v>6165786197.2897825</v>
      </c>
      <c r="F1441" s="16">
        <v>5</v>
      </c>
      <c r="G1441" s="22">
        <f t="shared" si="293"/>
        <v>4.1923013493831045E+26</v>
      </c>
      <c r="H1441" s="22">
        <f t="shared" si="288"/>
        <v>11606519.68974985</v>
      </c>
      <c r="I1441" s="22">
        <f t="shared" si="289"/>
        <v>3.177164783127183E+19</v>
      </c>
      <c r="J1441" s="16">
        <v>1</v>
      </c>
      <c r="K1441" s="16">
        <v>11</v>
      </c>
      <c r="L1441" s="16">
        <v>5</v>
      </c>
      <c r="M1441" s="16">
        <v>10000</v>
      </c>
      <c r="N1441" s="16">
        <v>10000</v>
      </c>
      <c r="O1441" s="16">
        <v>30</v>
      </c>
      <c r="P1441" s="16" t="b">
        <v>1</v>
      </c>
      <c r="Q1441" s="16">
        <v>0</v>
      </c>
      <c r="R1441" s="16" t="b">
        <v>0</v>
      </c>
      <c r="S1441" s="16">
        <v>101.000000000008</v>
      </c>
      <c r="T1441" s="16" t="s">
        <v>59</v>
      </c>
      <c r="U1441" s="18">
        <v>1536</v>
      </c>
      <c r="V1441" s="16">
        <v>2471</v>
      </c>
      <c r="W1441" s="22">
        <v>1.07</v>
      </c>
    </row>
    <row r="1442" spans="1:23" x14ac:dyDescent="0.3">
      <c r="A1442" s="19">
        <v>1440</v>
      </c>
      <c r="B1442" s="16" t="s">
        <v>56</v>
      </c>
      <c r="C1442" s="17" t="s">
        <v>136</v>
      </c>
      <c r="E1442" s="16">
        <f t="shared" si="290"/>
        <v>6179078683.5279274</v>
      </c>
      <c r="F1442" s="16">
        <v>5</v>
      </c>
      <c r="G1442" s="22">
        <f t="shared" si="293"/>
        <v>4.2169243340184419E+26</v>
      </c>
      <c r="H1442" s="22">
        <f t="shared" si="288"/>
        <v>11623672.857858302</v>
      </c>
      <c r="I1442" s="22">
        <f t="shared" si="289"/>
        <v>3.1906125172064518E+19</v>
      </c>
      <c r="J1442" s="16">
        <v>1</v>
      </c>
      <c r="K1442" s="16">
        <v>11</v>
      </c>
      <c r="L1442" s="16">
        <v>5</v>
      </c>
      <c r="M1442" s="16">
        <v>10000</v>
      </c>
      <c r="N1442" s="16">
        <v>10000</v>
      </c>
      <c r="O1442" s="16">
        <v>30</v>
      </c>
      <c r="P1442" s="16" t="b">
        <v>1</v>
      </c>
      <c r="Q1442" s="16">
        <v>0</v>
      </c>
      <c r="R1442" s="16" t="b">
        <v>0</v>
      </c>
      <c r="S1442" s="16">
        <v>101.000000000008</v>
      </c>
      <c r="T1442" s="16" t="s">
        <v>59</v>
      </c>
      <c r="U1442" s="18">
        <v>1537</v>
      </c>
      <c r="V1442" s="16">
        <v>2473</v>
      </c>
      <c r="W1442" s="22">
        <v>1.07</v>
      </c>
    </row>
    <row r="1443" spans="1:23" x14ac:dyDescent="0.3">
      <c r="A1443" s="15">
        <v>1441</v>
      </c>
      <c r="B1443" s="16" t="s">
        <v>56</v>
      </c>
      <c r="C1443" s="17" t="s">
        <v>136</v>
      </c>
      <c r="E1443" s="12">
        <f t="shared" si="290"/>
        <v>6192390568.783412</v>
      </c>
      <c r="F1443" s="16">
        <v>5</v>
      </c>
      <c r="G1443" s="22">
        <f>A1443^8.44+A1443^4+100*A1443+100</f>
        <v>4.5616714042621794E+26</v>
      </c>
      <c r="H1443" s="22">
        <f t="shared" si="288"/>
        <v>11640839.531737274</v>
      </c>
      <c r="I1443" s="22">
        <f t="shared" si="289"/>
        <v>3.2041077756722475E+19</v>
      </c>
      <c r="J1443" s="16">
        <v>1</v>
      </c>
      <c r="K1443" s="16">
        <v>11</v>
      </c>
      <c r="L1443" s="16">
        <v>5</v>
      </c>
      <c r="M1443" s="16">
        <v>10000</v>
      </c>
      <c r="N1443" s="16">
        <v>10000</v>
      </c>
      <c r="O1443" s="16">
        <v>30</v>
      </c>
      <c r="P1443" s="16" t="b">
        <v>1</v>
      </c>
      <c r="Q1443" s="16">
        <v>0</v>
      </c>
      <c r="R1443" s="16" t="b">
        <v>0</v>
      </c>
      <c r="S1443" s="16">
        <v>101.000000000008</v>
      </c>
      <c r="T1443" s="16" t="s">
        <v>59</v>
      </c>
      <c r="U1443" s="18">
        <v>1538</v>
      </c>
      <c r="V1443" s="16">
        <v>2475</v>
      </c>
      <c r="W1443" s="22">
        <v>1.07</v>
      </c>
    </row>
    <row r="1444" spans="1:23" x14ac:dyDescent="0.3">
      <c r="A1444" s="19">
        <v>1442</v>
      </c>
      <c r="B1444" s="16" t="s">
        <v>56</v>
      </c>
      <c r="C1444" s="17" t="s">
        <v>136</v>
      </c>
      <c r="E1444" s="16">
        <f t="shared" si="290"/>
        <v>6205721867.8754997</v>
      </c>
      <c r="F1444" s="16">
        <v>5</v>
      </c>
      <c r="G1444" s="22">
        <f t="shared" ref="G1444:G1452" si="294">A1444^8.44+A1444^4+100*A1444+100</f>
        <v>4.5884583893250231E+26</v>
      </c>
      <c r="H1444" s="22">
        <f t="shared" si="288"/>
        <v>11658019.712699503</v>
      </c>
      <c r="I1444" s="22">
        <f t="shared" si="289"/>
        <v>3.2176506933211095E+19</v>
      </c>
      <c r="J1444" s="16">
        <v>1</v>
      </c>
      <c r="K1444" s="16">
        <v>11</v>
      </c>
      <c r="L1444" s="16">
        <v>5</v>
      </c>
      <c r="M1444" s="16">
        <v>10000</v>
      </c>
      <c r="N1444" s="16">
        <v>10000</v>
      </c>
      <c r="O1444" s="16">
        <v>30</v>
      </c>
      <c r="P1444" s="16" t="b">
        <v>1</v>
      </c>
      <c r="Q1444" s="16">
        <v>0</v>
      </c>
      <c r="R1444" s="16" t="b">
        <v>0</v>
      </c>
      <c r="S1444" s="16">
        <v>101.000000000008</v>
      </c>
      <c r="T1444" s="16" t="s">
        <v>59</v>
      </c>
      <c r="U1444" s="18">
        <v>1539</v>
      </c>
      <c r="V1444" s="16">
        <v>2477</v>
      </c>
      <c r="W1444" s="22">
        <v>1.07</v>
      </c>
    </row>
    <row r="1445" spans="1:23" x14ac:dyDescent="0.3">
      <c r="A1445" s="15">
        <v>1443</v>
      </c>
      <c r="B1445" s="16" t="s">
        <v>56</v>
      </c>
      <c r="C1445" s="17" t="s">
        <v>136</v>
      </c>
      <c r="E1445" s="12">
        <f t="shared" si="290"/>
        <v>6219072595.6243982</v>
      </c>
      <c r="F1445" s="16">
        <v>5</v>
      </c>
      <c r="G1445" s="22">
        <f t="shared" si="294"/>
        <v>4.6153839389803376E+26</v>
      </c>
      <c r="H1445" s="22">
        <f t="shared" si="288"/>
        <v>11675213.402056815</v>
      </c>
      <c r="I1445" s="22">
        <f t="shared" si="289"/>
        <v>3.2312414052378604E+19</v>
      </c>
      <c r="J1445" s="16">
        <v>1</v>
      </c>
      <c r="K1445" s="16">
        <v>11</v>
      </c>
      <c r="L1445" s="16">
        <v>5</v>
      </c>
      <c r="M1445" s="16">
        <v>10000</v>
      </c>
      <c r="N1445" s="16">
        <v>10000</v>
      </c>
      <c r="O1445" s="16">
        <v>30</v>
      </c>
      <c r="P1445" s="16" t="b">
        <v>1</v>
      </c>
      <c r="Q1445" s="16">
        <v>0</v>
      </c>
      <c r="R1445" s="16" t="b">
        <v>0</v>
      </c>
      <c r="S1445" s="16">
        <v>101.000000000008</v>
      </c>
      <c r="T1445" s="16" t="s">
        <v>59</v>
      </c>
      <c r="U1445" s="18">
        <v>1540</v>
      </c>
      <c r="V1445" s="16">
        <v>2479</v>
      </c>
      <c r="W1445" s="22">
        <v>1.07</v>
      </c>
    </row>
    <row r="1446" spans="1:23" x14ac:dyDescent="0.3">
      <c r="A1446" s="19">
        <v>1444</v>
      </c>
      <c r="B1446" s="16" t="s">
        <v>56</v>
      </c>
      <c r="C1446" s="17" t="s">
        <v>136</v>
      </c>
      <c r="E1446" s="16">
        <f t="shared" si="290"/>
        <v>6232442766.8513393</v>
      </c>
      <c r="F1446" s="16">
        <v>5</v>
      </c>
      <c r="G1446" s="22">
        <f t="shared" si="294"/>
        <v>4.6424486732284591E+26</v>
      </c>
      <c r="H1446" s="22">
        <f t="shared" si="288"/>
        <v>11692420.60112031</v>
      </c>
      <c r="I1446" s="22">
        <f t="shared" si="289"/>
        <v>3.2448800467962376E+19</v>
      </c>
      <c r="J1446" s="16">
        <v>1</v>
      </c>
      <c r="K1446" s="16">
        <v>11</v>
      </c>
      <c r="L1446" s="16">
        <v>5</v>
      </c>
      <c r="M1446" s="16">
        <v>10000</v>
      </c>
      <c r="N1446" s="16">
        <v>10000</v>
      </c>
      <c r="O1446" s="16">
        <v>30</v>
      </c>
      <c r="P1446" s="16" t="b">
        <v>1</v>
      </c>
      <c r="Q1446" s="16">
        <v>0</v>
      </c>
      <c r="R1446" s="16" t="b">
        <v>0</v>
      </c>
      <c r="S1446" s="16">
        <v>101.000000000008</v>
      </c>
      <c r="T1446" s="16" t="s">
        <v>59</v>
      </c>
      <c r="U1446" s="18">
        <v>1541</v>
      </c>
      <c r="V1446" s="16">
        <v>2481</v>
      </c>
      <c r="W1446" s="22">
        <v>1.07</v>
      </c>
    </row>
    <row r="1447" spans="1:23" x14ac:dyDescent="0.3">
      <c r="A1447" s="15">
        <v>1445</v>
      </c>
      <c r="B1447" s="16" t="s">
        <v>56</v>
      </c>
      <c r="C1447" s="17" t="s">
        <v>136</v>
      </c>
      <c r="E1447" s="16">
        <f t="shared" si="290"/>
        <v>6245832396.3786831</v>
      </c>
      <c r="F1447" s="16">
        <v>5</v>
      </c>
      <c r="G1447" s="22">
        <f t="shared" si="294"/>
        <v>4.6696532144115758E+26</v>
      </c>
      <c r="H1447" s="22">
        <f t="shared" si="288"/>
        <v>11709641.311200386</v>
      </c>
      <c r="I1447" s="22">
        <f t="shared" si="289"/>
        <v>3.2585667536592392E+19</v>
      </c>
      <c r="J1447" s="16">
        <v>1</v>
      </c>
      <c r="K1447" s="16">
        <v>11</v>
      </c>
      <c r="L1447" s="16">
        <v>5</v>
      </c>
      <c r="M1447" s="16">
        <v>10000</v>
      </c>
      <c r="N1447" s="16">
        <v>10000</v>
      </c>
      <c r="O1447" s="16">
        <v>30</v>
      </c>
      <c r="P1447" s="16" t="b">
        <v>1</v>
      </c>
      <c r="Q1447" s="16">
        <v>0</v>
      </c>
      <c r="R1447" s="16" t="b">
        <v>0</v>
      </c>
      <c r="S1447" s="16">
        <v>101.000000000008</v>
      </c>
      <c r="T1447" s="16" t="s">
        <v>59</v>
      </c>
      <c r="U1447" s="18">
        <v>1542</v>
      </c>
      <c r="V1447" s="16">
        <v>2483</v>
      </c>
      <c r="W1447" s="22">
        <v>1.07</v>
      </c>
    </row>
    <row r="1448" spans="1:23" x14ac:dyDescent="0.3">
      <c r="A1448" s="19">
        <v>1446</v>
      </c>
      <c r="B1448" s="16" t="s">
        <v>56</v>
      </c>
      <c r="C1448" s="17" t="s">
        <v>136</v>
      </c>
      <c r="E1448" s="16">
        <f t="shared" si="290"/>
        <v>6259241499.029686</v>
      </c>
      <c r="F1448" s="16">
        <v>5</v>
      </c>
      <c r="G1448" s="22">
        <f t="shared" si="294"/>
        <v>4.6969981872207988E+26</v>
      </c>
      <c r="H1448" s="22">
        <f t="shared" si="288"/>
        <v>11726875.533606492</v>
      </c>
      <c r="I1448" s="22">
        <f t="shared" si="289"/>
        <v>3.2723016617794847E+19</v>
      </c>
      <c r="J1448" s="16">
        <v>1</v>
      </c>
      <c r="K1448" s="16">
        <v>11</v>
      </c>
      <c r="L1448" s="16">
        <v>5</v>
      </c>
      <c r="M1448" s="16">
        <v>10000</v>
      </c>
      <c r="N1448" s="16">
        <v>10000</v>
      </c>
      <c r="O1448" s="16">
        <v>30</v>
      </c>
      <c r="P1448" s="16" t="b">
        <v>1</v>
      </c>
      <c r="Q1448" s="16">
        <v>0</v>
      </c>
      <c r="R1448" s="16" t="b">
        <v>0</v>
      </c>
      <c r="S1448" s="16">
        <v>101.000000000008</v>
      </c>
      <c r="T1448" s="16" t="s">
        <v>59</v>
      </c>
      <c r="U1448" s="18">
        <v>1543</v>
      </c>
      <c r="V1448" s="16">
        <v>2485</v>
      </c>
      <c r="W1448" s="22">
        <v>1.07</v>
      </c>
    </row>
    <row r="1449" spans="1:23" x14ac:dyDescent="0.3">
      <c r="A1449" s="15">
        <v>1447</v>
      </c>
      <c r="B1449" s="16" t="s">
        <v>56</v>
      </c>
      <c r="C1449" s="17" t="s">
        <v>136</v>
      </c>
      <c r="E1449" s="16">
        <f t="shared" si="290"/>
        <v>6272670089.6287136</v>
      </c>
      <c r="F1449" s="16">
        <v>5</v>
      </c>
      <c r="G1449" s="22">
        <f t="shared" si="294"/>
        <v>4.7244842187034024E+26</v>
      </c>
      <c r="H1449" s="22">
        <f t="shared" si="288"/>
        <v>11744123.269647438</v>
      </c>
      <c r="I1449" s="22">
        <f t="shared" si="289"/>
        <v>3.2860849073997464E+19</v>
      </c>
      <c r="J1449" s="16">
        <v>1</v>
      </c>
      <c r="K1449" s="16">
        <v>11</v>
      </c>
      <c r="L1449" s="16">
        <v>5</v>
      </c>
      <c r="M1449" s="16">
        <v>10000</v>
      </c>
      <c r="N1449" s="16">
        <v>10000</v>
      </c>
      <c r="O1449" s="16">
        <v>30</v>
      </c>
      <c r="P1449" s="16" t="b">
        <v>1</v>
      </c>
      <c r="Q1449" s="16">
        <v>0</v>
      </c>
      <c r="R1449" s="16" t="b">
        <v>0</v>
      </c>
      <c r="S1449" s="16">
        <v>101.000000000008</v>
      </c>
      <c r="T1449" s="16" t="s">
        <v>59</v>
      </c>
      <c r="U1449" s="18">
        <v>1544</v>
      </c>
      <c r="V1449" s="16">
        <v>2487</v>
      </c>
      <c r="W1449" s="22">
        <v>1.07</v>
      </c>
    </row>
    <row r="1450" spans="1:23" x14ac:dyDescent="0.3">
      <c r="A1450" s="19">
        <v>1448</v>
      </c>
      <c r="B1450" s="16" t="s">
        <v>56</v>
      </c>
      <c r="C1450" s="17" t="s">
        <v>136</v>
      </c>
      <c r="E1450" s="16">
        <f t="shared" si="290"/>
        <v>6286118183.0011473</v>
      </c>
      <c r="F1450" s="16">
        <v>5</v>
      </c>
      <c r="G1450" s="22">
        <f t="shared" si="294"/>
        <v>4.7521119382702254E+26</v>
      </c>
      <c r="H1450" s="22">
        <f t="shared" si="288"/>
        <v>11761384.520631222</v>
      </c>
      <c r="I1450" s="22">
        <f t="shared" si="289"/>
        <v>3.2999166270532407E+19</v>
      </c>
      <c r="J1450" s="16">
        <v>1</v>
      </c>
      <c r="K1450" s="16">
        <v>11</v>
      </c>
      <c r="L1450" s="16">
        <v>5</v>
      </c>
      <c r="M1450" s="16">
        <v>10000</v>
      </c>
      <c r="N1450" s="16">
        <v>10000</v>
      </c>
      <c r="O1450" s="16">
        <v>30</v>
      </c>
      <c r="P1450" s="16" t="b">
        <v>1</v>
      </c>
      <c r="Q1450" s="16">
        <v>0</v>
      </c>
      <c r="R1450" s="16" t="b">
        <v>0</v>
      </c>
      <c r="S1450" s="16">
        <v>101.000000000008</v>
      </c>
      <c r="T1450" s="16" t="s">
        <v>59</v>
      </c>
      <c r="U1450" s="18">
        <v>1545</v>
      </c>
      <c r="V1450" s="16">
        <v>2489</v>
      </c>
      <c r="W1450" s="22">
        <v>1.07</v>
      </c>
    </row>
    <row r="1451" spans="1:23" x14ac:dyDescent="0.3">
      <c r="A1451" s="15">
        <v>1449</v>
      </c>
      <c r="B1451" s="16" t="s">
        <v>56</v>
      </c>
      <c r="C1451" s="17" t="s">
        <v>136</v>
      </c>
      <c r="E1451" s="12">
        <f t="shared" si="290"/>
        <v>6299585793.9733772</v>
      </c>
      <c r="F1451" s="16">
        <v>5</v>
      </c>
      <c r="G1451" s="22">
        <f t="shared" si="294"/>
        <v>4.7798819777027526E+26</v>
      </c>
      <c r="H1451" s="22">
        <f t="shared" si="288"/>
        <v>11778659.287865018</v>
      </c>
      <c r="I1451" s="22">
        <f t="shared" si="289"/>
        <v>3.3137969575641608E+19</v>
      </c>
      <c r="J1451" s="16">
        <v>1</v>
      </c>
      <c r="K1451" s="16">
        <v>11</v>
      </c>
      <c r="L1451" s="16">
        <v>5</v>
      </c>
      <c r="M1451" s="16">
        <v>10000</v>
      </c>
      <c r="N1451" s="16">
        <v>10000</v>
      </c>
      <c r="O1451" s="16">
        <v>30</v>
      </c>
      <c r="P1451" s="16" t="b">
        <v>1</v>
      </c>
      <c r="Q1451" s="16">
        <v>0</v>
      </c>
      <c r="R1451" s="16" t="b">
        <v>0</v>
      </c>
      <c r="S1451" s="16">
        <v>101.000000000008</v>
      </c>
      <c r="T1451" s="16" t="s">
        <v>59</v>
      </c>
      <c r="U1451" s="18">
        <v>1546</v>
      </c>
      <c r="V1451" s="16">
        <v>2491</v>
      </c>
      <c r="W1451" s="22">
        <v>1.07</v>
      </c>
    </row>
    <row r="1452" spans="1:23" x14ac:dyDescent="0.3">
      <c r="A1452" s="19">
        <v>1450</v>
      </c>
      <c r="B1452" s="16" t="s">
        <v>56</v>
      </c>
      <c r="C1452" s="17" t="s">
        <v>136</v>
      </c>
      <c r="E1452" s="16">
        <f t="shared" si="290"/>
        <v>6313072937.3727903</v>
      </c>
      <c r="F1452" s="16">
        <v>5</v>
      </c>
      <c r="G1452" s="22">
        <f t="shared" si="294"/>
        <v>4.8077949711605145E+26</v>
      </c>
      <c r="H1452" s="22">
        <f t="shared" si="288"/>
        <v>11795947.572655296</v>
      </c>
      <c r="I1452" s="22">
        <f t="shared" si="289"/>
        <v>3.3277260360480387E+19</v>
      </c>
      <c r="J1452" s="16">
        <v>1</v>
      </c>
      <c r="K1452" s="16">
        <v>11</v>
      </c>
      <c r="L1452" s="16">
        <v>5</v>
      </c>
      <c r="M1452" s="16">
        <v>10000</v>
      </c>
      <c r="N1452" s="16">
        <v>10000</v>
      </c>
      <c r="O1452" s="16">
        <v>30</v>
      </c>
      <c r="P1452" s="16" t="b">
        <v>1</v>
      </c>
      <c r="Q1452" s="16">
        <v>0</v>
      </c>
      <c r="R1452" s="16" t="b">
        <v>0</v>
      </c>
      <c r="S1452" s="16">
        <v>101.000000000008</v>
      </c>
      <c r="T1452" s="16" t="s">
        <v>59</v>
      </c>
      <c r="U1452" s="18">
        <v>1547</v>
      </c>
      <c r="V1452" s="16">
        <v>2493</v>
      </c>
      <c r="W1452" s="22">
        <v>1.07</v>
      </c>
    </row>
    <row r="1453" spans="1:23" x14ac:dyDescent="0.3">
      <c r="A1453" s="15">
        <v>1451</v>
      </c>
      <c r="B1453" s="16" t="s">
        <v>56</v>
      </c>
      <c r="C1453" s="17" t="s">
        <v>136</v>
      </c>
      <c r="E1453" s="12">
        <f t="shared" si="290"/>
        <v>6326579628.0278788</v>
      </c>
      <c r="F1453" s="16">
        <v>5</v>
      </c>
      <c r="G1453" s="22">
        <f>A1453^8.45+A1453^4+100*A1453+100</f>
        <v>5.2010333085342718E+26</v>
      </c>
      <c r="H1453" s="22">
        <f t="shared" si="288"/>
        <v>11813249.376307672</v>
      </c>
      <c r="I1453" s="22">
        <f t="shared" si="289"/>
        <v>3.3417039999121408E+19</v>
      </c>
      <c r="J1453" s="16">
        <v>1</v>
      </c>
      <c r="K1453" s="16">
        <v>11</v>
      </c>
      <c r="L1453" s="16">
        <v>5</v>
      </c>
      <c r="M1453" s="16">
        <v>10000</v>
      </c>
      <c r="N1453" s="16">
        <v>10000</v>
      </c>
      <c r="O1453" s="16">
        <v>30</v>
      </c>
      <c r="P1453" s="16" t="b">
        <v>1</v>
      </c>
      <c r="Q1453" s="16">
        <v>0</v>
      </c>
      <c r="R1453" s="16" t="b">
        <v>0</v>
      </c>
      <c r="S1453" s="16">
        <v>101.000000000008</v>
      </c>
      <c r="T1453" s="16" t="s">
        <v>59</v>
      </c>
      <c r="U1453" s="18">
        <v>1548</v>
      </c>
      <c r="V1453" s="16">
        <v>2495</v>
      </c>
      <c r="W1453" s="22">
        <v>1.07</v>
      </c>
    </row>
    <row r="1454" spans="1:23" x14ac:dyDescent="0.3">
      <c r="A1454" s="19">
        <v>1452</v>
      </c>
      <c r="B1454" s="16" t="s">
        <v>56</v>
      </c>
      <c r="C1454" s="17" t="s">
        <v>136</v>
      </c>
      <c r="E1454" s="16">
        <f t="shared" si="290"/>
        <v>6340105880.7680769</v>
      </c>
      <c r="F1454" s="16">
        <v>5</v>
      </c>
      <c r="G1454" s="22">
        <f t="shared" ref="G1454:G1462" si="295">A1454^8.45+A1454^4+100*A1454+100</f>
        <v>5.2313997618467395E+26</v>
      </c>
      <c r="H1454" s="22">
        <f t="shared" si="288"/>
        <v>11830564.700127063</v>
      </c>
      <c r="I1454" s="22">
        <f t="shared" si="289"/>
        <v>3.3557309868559471E+19</v>
      </c>
      <c r="J1454" s="16">
        <v>1</v>
      </c>
      <c r="K1454" s="16">
        <v>11</v>
      </c>
      <c r="L1454" s="16">
        <v>5</v>
      </c>
      <c r="M1454" s="16">
        <v>10000</v>
      </c>
      <c r="N1454" s="16">
        <v>10000</v>
      </c>
      <c r="O1454" s="16">
        <v>30</v>
      </c>
      <c r="P1454" s="16" t="b">
        <v>1</v>
      </c>
      <c r="Q1454" s="16">
        <v>0</v>
      </c>
      <c r="R1454" s="16" t="b">
        <v>0</v>
      </c>
      <c r="S1454" s="16">
        <v>101.000000000008</v>
      </c>
      <c r="T1454" s="16" t="s">
        <v>59</v>
      </c>
      <c r="U1454" s="18">
        <v>1549</v>
      </c>
      <c r="V1454" s="16">
        <v>2497</v>
      </c>
      <c r="W1454" s="22">
        <v>1.07</v>
      </c>
    </row>
    <row r="1455" spans="1:23" x14ac:dyDescent="0.3">
      <c r="A1455" s="15">
        <v>1453</v>
      </c>
      <c r="B1455" s="16" t="s">
        <v>56</v>
      </c>
      <c r="C1455" s="17" t="s">
        <v>136</v>
      </c>
      <c r="E1455" s="16">
        <f t="shared" si="290"/>
        <v>6353651710.4238415</v>
      </c>
      <c r="F1455" s="16">
        <v>5</v>
      </c>
      <c r="G1455" s="22">
        <f t="shared" si="295"/>
        <v>5.2619224213567611E+26</v>
      </c>
      <c r="H1455" s="22">
        <f t="shared" si="288"/>
        <v>11847893.545417542</v>
      </c>
      <c r="I1455" s="22">
        <f t="shared" si="289"/>
        <v>3.3698071348714975E+19</v>
      </c>
      <c r="J1455" s="16">
        <v>1</v>
      </c>
      <c r="K1455" s="16">
        <v>11</v>
      </c>
      <c r="L1455" s="16">
        <v>5</v>
      </c>
      <c r="M1455" s="16">
        <v>10000</v>
      </c>
      <c r="N1455" s="16">
        <v>10000</v>
      </c>
      <c r="O1455" s="16">
        <v>30</v>
      </c>
      <c r="P1455" s="16" t="b">
        <v>1</v>
      </c>
      <c r="Q1455" s="16">
        <v>0</v>
      </c>
      <c r="R1455" s="16" t="b">
        <v>0</v>
      </c>
      <c r="S1455" s="16">
        <v>101.000000000008</v>
      </c>
      <c r="T1455" s="16" t="s">
        <v>59</v>
      </c>
      <c r="U1455" s="18">
        <v>1550</v>
      </c>
      <c r="V1455" s="16">
        <v>2499</v>
      </c>
      <c r="W1455" s="22">
        <v>1.07</v>
      </c>
    </row>
    <row r="1456" spans="1:23" x14ac:dyDescent="0.3">
      <c r="A1456" s="19">
        <v>1454</v>
      </c>
      <c r="B1456" s="16" t="s">
        <v>56</v>
      </c>
      <c r="C1456" s="17" t="s">
        <v>136</v>
      </c>
      <c r="E1456" s="16">
        <f t="shared" si="290"/>
        <v>6367217131.8267612</v>
      </c>
      <c r="F1456" s="16">
        <v>5</v>
      </c>
      <c r="G1456" s="22">
        <f t="shared" si="295"/>
        <v>5.2926019822587802E+26</v>
      </c>
      <c r="H1456" s="22">
        <f t="shared" si="288"/>
        <v>11865235.91348251</v>
      </c>
      <c r="I1456" s="22">
        <f t="shared" si="289"/>
        <v>3.3839325822439268E+19</v>
      </c>
      <c r="J1456" s="16">
        <v>1</v>
      </c>
      <c r="K1456" s="16">
        <v>11</v>
      </c>
      <c r="L1456" s="16">
        <v>5</v>
      </c>
      <c r="M1456" s="16">
        <v>10000</v>
      </c>
      <c r="N1456" s="16">
        <v>10000</v>
      </c>
      <c r="O1456" s="16">
        <v>30</v>
      </c>
      <c r="P1456" s="16" t="b">
        <v>1</v>
      </c>
      <c r="Q1456" s="16">
        <v>0</v>
      </c>
      <c r="R1456" s="16" t="b">
        <v>0</v>
      </c>
      <c r="S1456" s="16">
        <v>101.000000000008</v>
      </c>
      <c r="T1456" s="16" t="s">
        <v>59</v>
      </c>
      <c r="U1456" s="18">
        <v>1551</v>
      </c>
      <c r="V1456" s="16">
        <v>2501</v>
      </c>
      <c r="W1456" s="22">
        <v>1.07</v>
      </c>
    </row>
    <row r="1457" spans="1:23" x14ac:dyDescent="0.3">
      <c r="A1457" s="15">
        <v>1455</v>
      </c>
      <c r="B1457" s="16" t="s">
        <v>56</v>
      </c>
      <c r="C1457" s="17" t="s">
        <v>136</v>
      </c>
      <c r="E1457" s="16">
        <f t="shared" si="290"/>
        <v>6380802159.8093004</v>
      </c>
      <c r="F1457" s="16">
        <v>5</v>
      </c>
      <c r="G1457" s="22">
        <f t="shared" si="295"/>
        <v>5.3234391423596717E+26</v>
      </c>
      <c r="H1457" s="22">
        <f t="shared" si="288"/>
        <v>11882591.805624478</v>
      </c>
      <c r="I1457" s="22">
        <f t="shared" si="289"/>
        <v>3.3981074675517346E+19</v>
      </c>
      <c r="J1457" s="16">
        <v>1</v>
      </c>
      <c r="K1457" s="16">
        <v>11</v>
      </c>
      <c r="L1457" s="16">
        <v>5</v>
      </c>
      <c r="M1457" s="16">
        <v>10000</v>
      </c>
      <c r="N1457" s="16">
        <v>10000</v>
      </c>
      <c r="O1457" s="16">
        <v>30</v>
      </c>
      <c r="P1457" s="16" t="b">
        <v>1</v>
      </c>
      <c r="Q1457" s="16">
        <v>0</v>
      </c>
      <c r="R1457" s="16" t="b">
        <v>0</v>
      </c>
      <c r="S1457" s="16">
        <v>101.000000000008</v>
      </c>
      <c r="T1457" s="16" t="s">
        <v>59</v>
      </c>
      <c r="U1457" s="18">
        <v>1552</v>
      </c>
      <c r="V1457" s="16">
        <v>2503</v>
      </c>
      <c r="W1457" s="22">
        <v>1.07</v>
      </c>
    </row>
    <row r="1458" spans="1:23" x14ac:dyDescent="0.3">
      <c r="A1458" s="19">
        <v>1456</v>
      </c>
      <c r="B1458" s="16" t="s">
        <v>56</v>
      </c>
      <c r="C1458" s="17" t="s">
        <v>136</v>
      </c>
      <c r="E1458" s="16">
        <f t="shared" si="290"/>
        <v>6394406809.2049961</v>
      </c>
      <c r="F1458" s="16">
        <v>5</v>
      </c>
      <c r="G1458" s="22">
        <f t="shared" si="295"/>
        <v>5.3544346020868083E+26</v>
      </c>
      <c r="H1458" s="22">
        <f t="shared" si="288"/>
        <v>11899961.22314522</v>
      </c>
      <c r="I1458" s="22">
        <f t="shared" si="289"/>
        <v>3.4123319296672981E+19</v>
      </c>
      <c r="J1458" s="16">
        <v>1</v>
      </c>
      <c r="K1458" s="16">
        <v>11</v>
      </c>
      <c r="L1458" s="16">
        <v>5</v>
      </c>
      <c r="M1458" s="16">
        <v>10000</v>
      </c>
      <c r="N1458" s="16">
        <v>10000</v>
      </c>
      <c r="O1458" s="16">
        <v>30</v>
      </c>
      <c r="P1458" s="16" t="b">
        <v>1</v>
      </c>
      <c r="Q1458" s="16">
        <v>0</v>
      </c>
      <c r="R1458" s="16" t="b">
        <v>0</v>
      </c>
      <c r="S1458" s="16">
        <v>101.000000000008</v>
      </c>
      <c r="T1458" s="16" t="s">
        <v>59</v>
      </c>
      <c r="U1458" s="18">
        <v>1553</v>
      </c>
      <c r="V1458" s="16">
        <v>2505</v>
      </c>
      <c r="W1458" s="22">
        <v>1.07</v>
      </c>
    </row>
    <row r="1459" spans="1:23" x14ac:dyDescent="0.3">
      <c r="A1459" s="15">
        <v>1457</v>
      </c>
      <c r="B1459" s="16" t="s">
        <v>56</v>
      </c>
      <c r="C1459" s="17" t="s">
        <v>136</v>
      </c>
      <c r="E1459" s="12">
        <f t="shared" si="290"/>
        <v>6408031094.8484564</v>
      </c>
      <c r="F1459" s="16">
        <v>5</v>
      </c>
      <c r="G1459" s="22">
        <f t="shared" si="295"/>
        <v>5.3855890644961553E+26</v>
      </c>
      <c r="H1459" s="22">
        <f t="shared" si="288"/>
        <v>11917344.167345814</v>
      </c>
      <c r="I1459" s="22">
        <f t="shared" si="289"/>
        <v>3.4266061077573149E+19</v>
      </c>
      <c r="J1459" s="16">
        <v>1</v>
      </c>
      <c r="K1459" s="16">
        <v>11</v>
      </c>
      <c r="L1459" s="16">
        <v>5</v>
      </c>
      <c r="M1459" s="16">
        <v>10000</v>
      </c>
      <c r="N1459" s="16">
        <v>10000</v>
      </c>
      <c r="O1459" s="16">
        <v>30</v>
      </c>
      <c r="P1459" s="16" t="b">
        <v>1</v>
      </c>
      <c r="Q1459" s="16">
        <v>0</v>
      </c>
      <c r="R1459" s="16" t="b">
        <v>0</v>
      </c>
      <c r="S1459" s="16">
        <v>101.000000000008</v>
      </c>
      <c r="T1459" s="16" t="s">
        <v>59</v>
      </c>
      <c r="U1459" s="18">
        <v>1554</v>
      </c>
      <c r="V1459" s="16">
        <v>2507</v>
      </c>
      <c r="W1459" s="22">
        <v>1.07</v>
      </c>
    </row>
    <row r="1460" spans="1:23" x14ac:dyDescent="0.3">
      <c r="A1460" s="19">
        <v>1458</v>
      </c>
      <c r="B1460" s="16" t="s">
        <v>56</v>
      </c>
      <c r="C1460" s="17" t="s">
        <v>136</v>
      </c>
      <c r="E1460" s="16">
        <f t="shared" si="290"/>
        <v>6421675031.5752373</v>
      </c>
      <c r="F1460" s="16">
        <v>5</v>
      </c>
      <c r="G1460" s="22">
        <f t="shared" si="295"/>
        <v>5.4169032352801519E+26</v>
      </c>
      <c r="H1460" s="22">
        <f t="shared" si="288"/>
        <v>11934740.639526526</v>
      </c>
      <c r="I1460" s="22">
        <f t="shared" si="289"/>
        <v>3.4409301412831453E+19</v>
      </c>
      <c r="J1460" s="16">
        <v>1</v>
      </c>
      <c r="K1460" s="16">
        <v>11</v>
      </c>
      <c r="L1460" s="16">
        <v>5</v>
      </c>
      <c r="M1460" s="16">
        <v>10000</v>
      </c>
      <c r="N1460" s="16">
        <v>10000</v>
      </c>
      <c r="O1460" s="16">
        <v>30</v>
      </c>
      <c r="P1460" s="16" t="b">
        <v>1</v>
      </c>
      <c r="Q1460" s="16">
        <v>0</v>
      </c>
      <c r="R1460" s="16" t="b">
        <v>0</v>
      </c>
      <c r="S1460" s="16">
        <v>101.000000000008</v>
      </c>
      <c r="T1460" s="16" t="s">
        <v>59</v>
      </c>
      <c r="U1460" s="18">
        <v>1555</v>
      </c>
      <c r="V1460" s="16">
        <v>2509</v>
      </c>
      <c r="W1460" s="22">
        <v>1.07</v>
      </c>
    </row>
    <row r="1461" spans="1:23" x14ac:dyDescent="0.3">
      <c r="A1461" s="15">
        <v>1459</v>
      </c>
      <c r="B1461" s="16" t="s">
        <v>56</v>
      </c>
      <c r="C1461" s="17" t="s">
        <v>136</v>
      </c>
      <c r="E1461" s="12">
        <f t="shared" si="290"/>
        <v>6435338634.2219763</v>
      </c>
      <c r="F1461" s="16">
        <v>5</v>
      </c>
      <c r="G1461" s="22">
        <f t="shared" si="295"/>
        <v>5.4483778227758806E+26</v>
      </c>
      <c r="H1461" s="22">
        <f t="shared" si="288"/>
        <v>11952150.640986793</v>
      </c>
      <c r="I1461" s="22">
        <f t="shared" si="289"/>
        <v>3.4553041700013056E+19</v>
      </c>
      <c r="J1461" s="16">
        <v>1</v>
      </c>
      <c r="K1461" s="16">
        <v>11</v>
      </c>
      <c r="L1461" s="16">
        <v>5</v>
      </c>
      <c r="M1461" s="16">
        <v>10000</v>
      </c>
      <c r="N1461" s="16">
        <v>10000</v>
      </c>
      <c r="O1461" s="16">
        <v>30</v>
      </c>
      <c r="P1461" s="16" t="b">
        <v>1</v>
      </c>
      <c r="Q1461" s="16">
        <v>0</v>
      </c>
      <c r="R1461" s="16" t="b">
        <v>0</v>
      </c>
      <c r="S1461" s="16">
        <v>101.000000000008</v>
      </c>
      <c r="T1461" s="16" t="s">
        <v>59</v>
      </c>
      <c r="U1461" s="18">
        <v>1556</v>
      </c>
      <c r="V1461" s="16">
        <v>2511</v>
      </c>
      <c r="W1461" s="22">
        <v>1.07</v>
      </c>
    </row>
    <row r="1462" spans="1:23" x14ac:dyDescent="0.3">
      <c r="A1462" s="19">
        <v>1460</v>
      </c>
      <c r="B1462" s="16" t="s">
        <v>56</v>
      </c>
      <c r="C1462" s="17" t="s">
        <v>136</v>
      </c>
      <c r="E1462" s="16">
        <f t="shared" si="290"/>
        <v>6449021917.6262722</v>
      </c>
      <c r="F1462" s="16">
        <v>5</v>
      </c>
      <c r="G1462" s="22">
        <f t="shared" si="295"/>
        <v>5.4800135379732572E+26</v>
      </c>
      <c r="H1462" s="22">
        <f t="shared" si="288"/>
        <v>11969574.173025383</v>
      </c>
      <c r="I1462" s="22">
        <f t="shared" si="289"/>
        <v>3.4697283339638104E+19</v>
      </c>
      <c r="J1462" s="16">
        <v>1</v>
      </c>
      <c r="K1462" s="16">
        <v>11</v>
      </c>
      <c r="L1462" s="16">
        <v>5</v>
      </c>
      <c r="M1462" s="16">
        <v>10000</v>
      </c>
      <c r="N1462" s="16">
        <v>10000</v>
      </c>
      <c r="O1462" s="16">
        <v>30</v>
      </c>
      <c r="P1462" s="16" t="b">
        <v>1</v>
      </c>
      <c r="Q1462" s="16">
        <v>0</v>
      </c>
      <c r="R1462" s="16" t="b">
        <v>0</v>
      </c>
      <c r="S1462" s="16">
        <v>101.000000000008</v>
      </c>
      <c r="T1462" s="16" t="s">
        <v>59</v>
      </c>
      <c r="U1462" s="18">
        <v>1557</v>
      </c>
      <c r="V1462" s="16">
        <v>2513</v>
      </c>
      <c r="W1462" s="22">
        <v>1.07</v>
      </c>
    </row>
    <row r="1463" spans="1:23" x14ac:dyDescent="0.3">
      <c r="A1463" s="15">
        <v>1461</v>
      </c>
      <c r="B1463" s="16" t="s">
        <v>56</v>
      </c>
      <c r="C1463" s="17" t="s">
        <v>136</v>
      </c>
      <c r="E1463" s="16">
        <f t="shared" si="290"/>
        <v>6462724896.6267748</v>
      </c>
      <c r="F1463" s="16">
        <v>5</v>
      </c>
      <c r="G1463" s="22">
        <f>A1463^8.46+A1463^4+100*A1463+100</f>
        <v>5.928445432260719E+26</v>
      </c>
      <c r="H1463" s="22">
        <f t="shared" si="288"/>
        <v>11987011.236940242</v>
      </c>
      <c r="I1463" s="22">
        <f t="shared" si="289"/>
        <v>3.4842027735187177E+19</v>
      </c>
      <c r="J1463" s="16">
        <v>1</v>
      </c>
      <c r="K1463" s="16">
        <v>11</v>
      </c>
      <c r="L1463" s="16">
        <v>5</v>
      </c>
      <c r="M1463" s="16">
        <v>10000</v>
      </c>
      <c r="N1463" s="16">
        <v>10000</v>
      </c>
      <c r="O1463" s="16">
        <v>30</v>
      </c>
      <c r="P1463" s="16" t="b">
        <v>1</v>
      </c>
      <c r="Q1463" s="16">
        <v>0</v>
      </c>
      <c r="R1463" s="16" t="b">
        <v>0</v>
      </c>
      <c r="S1463" s="16">
        <v>101.000000000008</v>
      </c>
      <c r="T1463" s="16" t="s">
        <v>59</v>
      </c>
      <c r="U1463" s="18">
        <v>1558</v>
      </c>
      <c r="V1463" s="16">
        <v>2515</v>
      </c>
      <c r="W1463" s="22">
        <v>1.07</v>
      </c>
    </row>
    <row r="1464" spans="1:23" x14ac:dyDescent="0.3">
      <c r="A1464" s="19">
        <v>1462</v>
      </c>
      <c r="B1464" s="16" t="s">
        <v>56</v>
      </c>
      <c r="C1464" s="17" t="s">
        <v>136</v>
      </c>
      <c r="E1464" s="16">
        <f t="shared" si="290"/>
        <v>6476447586.0631304</v>
      </c>
      <c r="F1464" s="16">
        <v>5</v>
      </c>
      <c r="G1464" s="22">
        <f t="shared" ref="G1464:G1472" si="296">A1464^8.46+A1464^4+100*A1464+100</f>
        <v>5.9628621909029192E+26</v>
      </c>
      <c r="H1464" s="22">
        <f t="shared" si="288"/>
        <v>12004461.834028564</v>
      </c>
      <c r="I1464" s="22">
        <f t="shared" si="289"/>
        <v>3.4987276293103485E+19</v>
      </c>
      <c r="J1464" s="16">
        <v>1</v>
      </c>
      <c r="K1464" s="16">
        <v>11</v>
      </c>
      <c r="L1464" s="16">
        <v>5</v>
      </c>
      <c r="M1464" s="16">
        <v>10000</v>
      </c>
      <c r="N1464" s="16">
        <v>10000</v>
      </c>
      <c r="O1464" s="16">
        <v>30</v>
      </c>
      <c r="P1464" s="16" t="b">
        <v>1</v>
      </c>
      <c r="Q1464" s="16">
        <v>0</v>
      </c>
      <c r="R1464" s="16" t="b">
        <v>0</v>
      </c>
      <c r="S1464" s="16">
        <v>101.000000000008</v>
      </c>
      <c r="T1464" s="16" t="s">
        <v>59</v>
      </c>
      <c r="U1464" s="18">
        <v>1559</v>
      </c>
      <c r="V1464" s="16">
        <v>2517</v>
      </c>
      <c r="W1464" s="22">
        <v>1.07</v>
      </c>
    </row>
    <row r="1465" spans="1:23" x14ac:dyDescent="0.3">
      <c r="A1465" s="15">
        <v>1463</v>
      </c>
      <c r="B1465" s="16" t="s">
        <v>56</v>
      </c>
      <c r="C1465" s="17" t="s">
        <v>136</v>
      </c>
      <c r="E1465" s="16">
        <f t="shared" si="290"/>
        <v>6490190000.7760286</v>
      </c>
      <c r="F1465" s="16">
        <v>5</v>
      </c>
      <c r="G1465" s="22">
        <f t="shared" si="296"/>
        <v>5.9974550132412909E+26</v>
      </c>
      <c r="H1465" s="22">
        <f t="shared" si="288"/>
        <v>12021925.965586796</v>
      </c>
      <c r="I1465" s="22">
        <f t="shared" si="289"/>
        <v>3.5133030422800036E+19</v>
      </c>
      <c r="J1465" s="16">
        <v>1</v>
      </c>
      <c r="K1465" s="16">
        <v>11</v>
      </c>
      <c r="L1465" s="16">
        <v>5</v>
      </c>
      <c r="M1465" s="16">
        <v>10000</v>
      </c>
      <c r="N1465" s="16">
        <v>10000</v>
      </c>
      <c r="O1465" s="16">
        <v>30</v>
      </c>
      <c r="P1465" s="16" t="b">
        <v>1</v>
      </c>
      <c r="Q1465" s="16">
        <v>0</v>
      </c>
      <c r="R1465" s="16" t="b">
        <v>0</v>
      </c>
      <c r="S1465" s="16">
        <v>101.000000000008</v>
      </c>
      <c r="T1465" s="16" t="s">
        <v>59</v>
      </c>
      <c r="U1465" s="18">
        <v>1560</v>
      </c>
      <c r="V1465" s="16">
        <v>2519</v>
      </c>
      <c r="W1465" s="22">
        <v>1.07</v>
      </c>
    </row>
    <row r="1466" spans="1:23" x14ac:dyDescent="0.3">
      <c r="A1466" s="19">
        <v>1464</v>
      </c>
      <c r="B1466" s="16" t="s">
        <v>56</v>
      </c>
      <c r="C1466" s="17" t="s">
        <v>136</v>
      </c>
      <c r="E1466" s="16">
        <f t="shared" si="290"/>
        <v>6503952155.6071243</v>
      </c>
      <c r="F1466" s="16">
        <v>5</v>
      </c>
      <c r="G1466" s="22">
        <f t="shared" si="296"/>
        <v>6.0322246786854755E+26</v>
      </c>
      <c r="H1466" s="22">
        <f t="shared" si="288"/>
        <v>12039403.632910578</v>
      </c>
      <c r="I1466" s="22">
        <f t="shared" si="289"/>
        <v>3.5279291536660668E+19</v>
      </c>
      <c r="J1466" s="16">
        <v>1</v>
      </c>
      <c r="K1466" s="16">
        <v>11</v>
      </c>
      <c r="L1466" s="16">
        <v>5</v>
      </c>
      <c r="M1466" s="16">
        <v>10000</v>
      </c>
      <c r="N1466" s="16">
        <v>10000</v>
      </c>
      <c r="O1466" s="16">
        <v>30</v>
      </c>
      <c r="P1466" s="16" t="b">
        <v>1</v>
      </c>
      <c r="Q1466" s="16">
        <v>0</v>
      </c>
      <c r="R1466" s="16" t="b">
        <v>0</v>
      </c>
      <c r="S1466" s="16">
        <v>101.000000000008</v>
      </c>
      <c r="T1466" s="16" t="s">
        <v>59</v>
      </c>
      <c r="U1466" s="18">
        <v>1561</v>
      </c>
      <c r="V1466" s="16">
        <v>2521</v>
      </c>
      <c r="W1466" s="22">
        <v>1.07</v>
      </c>
    </row>
    <row r="1467" spans="1:23" x14ac:dyDescent="0.3">
      <c r="A1467" s="15">
        <v>1465</v>
      </c>
      <c r="B1467" s="16" t="s">
        <v>56</v>
      </c>
      <c r="C1467" s="17" t="s">
        <v>136</v>
      </c>
      <c r="E1467" s="12">
        <f t="shared" si="290"/>
        <v>6517734065.3991299</v>
      </c>
      <c r="F1467" s="16">
        <v>5</v>
      </c>
      <c r="G1467" s="22">
        <f t="shared" si="296"/>
        <v>6.0671719695594544E+26</v>
      </c>
      <c r="H1467" s="22">
        <f t="shared" si="288"/>
        <v>12056894.83729483</v>
      </c>
      <c r="I1467" s="22">
        <f t="shared" si="289"/>
        <v>3.5426061050046673E+19</v>
      </c>
      <c r="J1467" s="16">
        <v>1</v>
      </c>
      <c r="K1467" s="16">
        <v>11</v>
      </c>
      <c r="L1467" s="16">
        <v>5</v>
      </c>
      <c r="M1467" s="16">
        <v>10000</v>
      </c>
      <c r="N1467" s="16">
        <v>10000</v>
      </c>
      <c r="O1467" s="16">
        <v>30</v>
      </c>
      <c r="P1467" s="16" t="b">
        <v>1</v>
      </c>
      <c r="Q1467" s="16">
        <v>0</v>
      </c>
      <c r="R1467" s="16" t="b">
        <v>0</v>
      </c>
      <c r="S1467" s="16">
        <v>101.000000000008</v>
      </c>
      <c r="T1467" s="16" t="s">
        <v>59</v>
      </c>
      <c r="U1467" s="18">
        <v>1562</v>
      </c>
      <c r="V1467" s="16">
        <v>2523</v>
      </c>
      <c r="W1467" s="22">
        <v>1.07</v>
      </c>
    </row>
    <row r="1468" spans="1:23" x14ac:dyDescent="0.3">
      <c r="A1468" s="19">
        <v>1466</v>
      </c>
      <c r="B1468" s="16" t="s">
        <v>56</v>
      </c>
      <c r="C1468" s="17" t="s">
        <v>136</v>
      </c>
      <c r="E1468" s="16">
        <f t="shared" si="290"/>
        <v>6531535744.9957895</v>
      </c>
      <c r="F1468" s="16">
        <v>5</v>
      </c>
      <c r="G1468" s="22">
        <f t="shared" si="296"/>
        <v>6.1022976711102595E+26</v>
      </c>
      <c r="H1468" s="22">
        <f t="shared" ref="H1468:H1531" si="297">(A1468^2.14+50+50*A1468)*2</f>
        <v>12074399.58003372</v>
      </c>
      <c r="I1468" s="22">
        <f t="shared" si="289"/>
        <v>3.5573340381299831E+19</v>
      </c>
      <c r="J1468" s="16">
        <v>1</v>
      </c>
      <c r="K1468" s="16">
        <v>11</v>
      </c>
      <c r="L1468" s="16">
        <v>5</v>
      </c>
      <c r="M1468" s="16">
        <v>10000</v>
      </c>
      <c r="N1468" s="16">
        <v>10000</v>
      </c>
      <c r="O1468" s="16">
        <v>30</v>
      </c>
      <c r="P1468" s="16" t="b">
        <v>1</v>
      </c>
      <c r="Q1468" s="16">
        <v>0</v>
      </c>
      <c r="R1468" s="16" t="b">
        <v>0</v>
      </c>
      <c r="S1468" s="16">
        <v>101.000000000008</v>
      </c>
      <c r="T1468" s="16" t="s">
        <v>59</v>
      </c>
      <c r="U1468" s="18">
        <v>1563</v>
      </c>
      <c r="V1468" s="16">
        <v>2525</v>
      </c>
      <c r="W1468" s="22">
        <v>1.07</v>
      </c>
    </row>
    <row r="1469" spans="1:23" x14ac:dyDescent="0.3">
      <c r="A1469" s="15">
        <v>1467</v>
      </c>
      <c r="B1469" s="16" t="s">
        <v>56</v>
      </c>
      <c r="C1469" s="17" t="s">
        <v>136</v>
      </c>
      <c r="E1469" s="12">
        <f t="shared" si="290"/>
        <v>6545357209.2418013</v>
      </c>
      <c r="F1469" s="16">
        <v>5</v>
      </c>
      <c r="G1469" s="22">
        <f t="shared" si="296"/>
        <v>6.13760257151696E+26</v>
      </c>
      <c r="H1469" s="22">
        <f t="shared" si="297"/>
        <v>12091917.862420622</v>
      </c>
      <c r="I1469" s="22">
        <f t="shared" ref="I1469:I1532" si="298">(A1469^6.08+A1469^4+1000*A1469+100)*2</f>
        <v>3.5721130951746851E+19</v>
      </c>
      <c r="J1469" s="16">
        <v>1</v>
      </c>
      <c r="K1469" s="16">
        <v>11</v>
      </c>
      <c r="L1469" s="16">
        <v>5</v>
      </c>
      <c r="M1469" s="16">
        <v>10000</v>
      </c>
      <c r="N1469" s="16">
        <v>10000</v>
      </c>
      <c r="O1469" s="16">
        <v>30</v>
      </c>
      <c r="P1469" s="16" t="b">
        <v>1</v>
      </c>
      <c r="Q1469" s="16">
        <v>0</v>
      </c>
      <c r="R1469" s="16" t="b">
        <v>0</v>
      </c>
      <c r="S1469" s="16">
        <v>101.000000000008</v>
      </c>
      <c r="T1469" s="16" t="s">
        <v>59</v>
      </c>
      <c r="U1469" s="18">
        <v>1564</v>
      </c>
      <c r="V1469" s="16">
        <v>2527</v>
      </c>
      <c r="W1469" s="22">
        <v>1.07</v>
      </c>
    </row>
    <row r="1470" spans="1:23" x14ac:dyDescent="0.3">
      <c r="A1470" s="19">
        <v>1468</v>
      </c>
      <c r="B1470" s="16" t="s">
        <v>56</v>
      </c>
      <c r="C1470" s="17" t="s">
        <v>136</v>
      </c>
      <c r="E1470" s="16">
        <f t="shared" si="290"/>
        <v>6559198472.9829121</v>
      </c>
      <c r="F1470" s="16">
        <v>5</v>
      </c>
      <c r="G1470" s="22">
        <f t="shared" si="296"/>
        <v>6.1730874618997266E+26</v>
      </c>
      <c r="H1470" s="22">
        <f t="shared" si="297"/>
        <v>12109449.685748149</v>
      </c>
      <c r="I1470" s="22">
        <f t="shared" si="298"/>
        <v>3.5869434185704124E+19</v>
      </c>
      <c r="J1470" s="16">
        <v>1</v>
      </c>
      <c r="K1470" s="16">
        <v>11</v>
      </c>
      <c r="L1470" s="16">
        <v>5</v>
      </c>
      <c r="M1470" s="16">
        <v>10000</v>
      </c>
      <c r="N1470" s="16">
        <v>10000</v>
      </c>
      <c r="O1470" s="16">
        <v>30</v>
      </c>
      <c r="P1470" s="16" t="b">
        <v>1</v>
      </c>
      <c r="Q1470" s="16">
        <v>0</v>
      </c>
      <c r="R1470" s="16" t="b">
        <v>0</v>
      </c>
      <c r="S1470" s="16">
        <v>101.000000000008</v>
      </c>
      <c r="T1470" s="16" t="s">
        <v>59</v>
      </c>
      <c r="U1470" s="18">
        <v>1565</v>
      </c>
      <c r="V1470" s="16">
        <v>2529</v>
      </c>
      <c r="W1470" s="22">
        <v>1.07</v>
      </c>
    </row>
    <row r="1471" spans="1:23" x14ac:dyDescent="0.3">
      <c r="A1471" s="15">
        <v>1469</v>
      </c>
      <c r="B1471" s="16" t="s">
        <v>56</v>
      </c>
      <c r="C1471" s="17" t="s">
        <v>136</v>
      </c>
      <c r="E1471" s="16">
        <f t="shared" si="290"/>
        <v>6573059551.0658684</v>
      </c>
      <c r="F1471" s="16">
        <v>5</v>
      </c>
      <c r="G1471" s="22">
        <f t="shared" si="296"/>
        <v>6.2087531363285102E+26</v>
      </c>
      <c r="H1471" s="22">
        <f t="shared" si="297"/>
        <v>12126995.051308213</v>
      </c>
      <c r="I1471" s="22">
        <f t="shared" si="298"/>
        <v>3.6018251510481433E+19</v>
      </c>
      <c r="J1471" s="16">
        <v>1</v>
      </c>
      <c r="K1471" s="16">
        <v>11</v>
      </c>
      <c r="L1471" s="16">
        <v>5</v>
      </c>
      <c r="M1471" s="16">
        <v>10000</v>
      </c>
      <c r="N1471" s="16">
        <v>10000</v>
      </c>
      <c r="O1471" s="16">
        <v>30</v>
      </c>
      <c r="P1471" s="16" t="b">
        <v>1</v>
      </c>
      <c r="Q1471" s="16">
        <v>0</v>
      </c>
      <c r="R1471" s="16" t="b">
        <v>0</v>
      </c>
      <c r="S1471" s="16">
        <v>101.000000000008</v>
      </c>
      <c r="T1471" s="16" t="s">
        <v>59</v>
      </c>
      <c r="U1471" s="18">
        <v>1566</v>
      </c>
      <c r="V1471" s="16">
        <v>2531</v>
      </c>
      <c r="W1471" s="22">
        <v>1.07</v>
      </c>
    </row>
    <row r="1472" spans="1:23" x14ac:dyDescent="0.3">
      <c r="A1472" s="19">
        <v>1470</v>
      </c>
      <c r="B1472" s="16" t="s">
        <v>56</v>
      </c>
      <c r="C1472" s="17" t="s">
        <v>136</v>
      </c>
      <c r="E1472" s="16">
        <f t="shared" si="290"/>
        <v>6586940458.33848</v>
      </c>
      <c r="F1472" s="16">
        <v>5</v>
      </c>
      <c r="G1472" s="22">
        <f t="shared" si="296"/>
        <v>6.2446003918323305E+26</v>
      </c>
      <c r="H1472" s="22">
        <f t="shared" si="297"/>
        <v>12144553.960391872</v>
      </c>
      <c r="I1472" s="22">
        <f t="shared" si="298"/>
        <v>3.6167584356385976E+19</v>
      </c>
      <c r="J1472" s="16">
        <v>1</v>
      </c>
      <c r="K1472" s="16">
        <v>11</v>
      </c>
      <c r="L1472" s="16">
        <v>5</v>
      </c>
      <c r="M1472" s="16">
        <v>10000</v>
      </c>
      <c r="N1472" s="16">
        <v>10000</v>
      </c>
      <c r="O1472" s="16">
        <v>30</v>
      </c>
      <c r="P1472" s="16" t="b">
        <v>1</v>
      </c>
      <c r="Q1472" s="16">
        <v>0</v>
      </c>
      <c r="R1472" s="16" t="b">
        <v>0</v>
      </c>
      <c r="S1472" s="16">
        <v>101.000000000008</v>
      </c>
      <c r="T1472" s="16" t="s">
        <v>59</v>
      </c>
      <c r="U1472" s="18">
        <v>1567</v>
      </c>
      <c r="V1472" s="16">
        <v>2533</v>
      </c>
      <c r="W1472" s="22">
        <v>1.07</v>
      </c>
    </row>
    <row r="1473" spans="1:23" x14ac:dyDescent="0.3">
      <c r="A1473" s="15">
        <v>1471</v>
      </c>
      <c r="B1473" s="16" t="s">
        <v>56</v>
      </c>
      <c r="C1473" s="17" t="s">
        <v>136</v>
      </c>
      <c r="E1473" s="16">
        <f t="shared" si="290"/>
        <v>6600841209.6494579</v>
      </c>
      <c r="F1473" s="16">
        <v>5</v>
      </c>
      <c r="G1473" s="22">
        <f>A1473^8.47+A1473^4+100*A1473+100</f>
        <v>6.7558397273095885E+26</v>
      </c>
      <c r="H1473" s="22">
        <f t="shared" si="297"/>
        <v>12162126.414289564</v>
      </c>
      <c r="I1473" s="22">
        <f t="shared" si="298"/>
        <v>3.6317434156727325E+19</v>
      </c>
      <c r="J1473" s="16">
        <v>1</v>
      </c>
      <c r="K1473" s="16">
        <v>11</v>
      </c>
      <c r="L1473" s="16">
        <v>5</v>
      </c>
      <c r="M1473" s="16">
        <v>10000</v>
      </c>
      <c r="N1473" s="16">
        <v>10000</v>
      </c>
      <c r="O1473" s="16">
        <v>30</v>
      </c>
      <c r="P1473" s="16" t="b">
        <v>1</v>
      </c>
      <c r="Q1473" s="16">
        <v>0</v>
      </c>
      <c r="R1473" s="16" t="b">
        <v>0</v>
      </c>
      <c r="S1473" s="16">
        <v>101.000000000008</v>
      </c>
      <c r="T1473" s="16" t="s">
        <v>59</v>
      </c>
      <c r="U1473" s="18">
        <v>1568</v>
      </c>
      <c r="V1473" s="16">
        <v>2535</v>
      </c>
      <c r="W1473" s="22">
        <v>1.07</v>
      </c>
    </row>
    <row r="1474" spans="1:23" x14ac:dyDescent="0.3">
      <c r="A1474" s="19">
        <v>1472</v>
      </c>
      <c r="B1474" s="16" t="s">
        <v>56</v>
      </c>
      <c r="C1474" s="17" t="s">
        <v>136</v>
      </c>
      <c r="E1474" s="16">
        <f t="shared" ref="E1474:E1537" si="299">A1474^3.1</f>
        <v>6614761819.8485975</v>
      </c>
      <c r="F1474" s="16">
        <v>5</v>
      </c>
      <c r="G1474" s="22">
        <f t="shared" ref="G1474:G1482" si="300">A1474^8.47+A1474^4+100*A1474+100</f>
        <v>6.7948386854078052E+26</v>
      </c>
      <c r="H1474" s="22">
        <f t="shared" si="297"/>
        <v>12179712.414290795</v>
      </c>
      <c r="I1474" s="22">
        <f t="shared" si="298"/>
        <v>3.6467802347820954E+19</v>
      </c>
      <c r="J1474" s="16">
        <v>1</v>
      </c>
      <c r="K1474" s="16">
        <v>11</v>
      </c>
      <c r="L1474" s="16">
        <v>5</v>
      </c>
      <c r="M1474" s="16">
        <v>10000</v>
      </c>
      <c r="N1474" s="16">
        <v>10000</v>
      </c>
      <c r="O1474" s="16">
        <v>30</v>
      </c>
      <c r="P1474" s="16" t="b">
        <v>1</v>
      </c>
      <c r="Q1474" s="16">
        <v>0</v>
      </c>
      <c r="R1474" s="16" t="b">
        <v>0</v>
      </c>
      <c r="S1474" s="16">
        <v>101.000000000008</v>
      </c>
      <c r="T1474" s="16" t="s">
        <v>59</v>
      </c>
      <c r="U1474" s="18">
        <v>1569</v>
      </c>
      <c r="V1474" s="16">
        <v>2537</v>
      </c>
      <c r="W1474" s="22">
        <v>1.07</v>
      </c>
    </row>
    <row r="1475" spans="1:23" x14ac:dyDescent="0.3">
      <c r="A1475" s="15">
        <v>1473</v>
      </c>
      <c r="B1475" s="16" t="s">
        <v>56</v>
      </c>
      <c r="C1475" s="17" t="s">
        <v>136</v>
      </c>
      <c r="E1475" s="12">
        <f t="shared" si="299"/>
        <v>6628702303.7867556</v>
      </c>
      <c r="F1475" s="16">
        <v>5</v>
      </c>
      <c r="G1475" s="22">
        <f t="shared" si="300"/>
        <v>6.8340360555971143E+26</v>
      </c>
      <c r="H1475" s="22">
        <f t="shared" si="297"/>
        <v>12197311.96168451</v>
      </c>
      <c r="I1475" s="22">
        <f t="shared" si="298"/>
        <v>3.6618690368993509E+19</v>
      </c>
      <c r="J1475" s="16">
        <v>1</v>
      </c>
      <c r="K1475" s="16">
        <v>11</v>
      </c>
      <c r="L1475" s="16">
        <v>5</v>
      </c>
      <c r="M1475" s="16">
        <v>10000</v>
      </c>
      <c r="N1475" s="16">
        <v>10000</v>
      </c>
      <c r="O1475" s="16">
        <v>30</v>
      </c>
      <c r="P1475" s="16" t="b">
        <v>1</v>
      </c>
      <c r="Q1475" s="16">
        <v>0</v>
      </c>
      <c r="R1475" s="16" t="b">
        <v>0</v>
      </c>
      <c r="S1475" s="16">
        <v>101.000000000008</v>
      </c>
      <c r="T1475" s="16" t="s">
        <v>59</v>
      </c>
      <c r="U1475" s="18">
        <v>1570</v>
      </c>
      <c r="V1475" s="16">
        <v>2539</v>
      </c>
      <c r="W1475" s="22">
        <v>1.07</v>
      </c>
    </row>
    <row r="1476" spans="1:23" x14ac:dyDescent="0.3">
      <c r="A1476" s="19">
        <v>1474</v>
      </c>
      <c r="B1476" s="16" t="s">
        <v>56</v>
      </c>
      <c r="C1476" s="17" t="s">
        <v>136</v>
      </c>
      <c r="E1476" s="16">
        <f t="shared" si="299"/>
        <v>6642662676.3156586</v>
      </c>
      <c r="F1476" s="16">
        <v>5</v>
      </c>
      <c r="G1476" s="22">
        <f t="shared" si="300"/>
        <v>6.8734327115955564E+26</v>
      </c>
      <c r="H1476" s="22">
        <f t="shared" si="297"/>
        <v>12214925.057758741</v>
      </c>
      <c r="I1476" s="22">
        <f t="shared" si="298"/>
        <v>3.6770099662586049E+19</v>
      </c>
      <c r="J1476" s="16">
        <v>1</v>
      </c>
      <c r="K1476" s="16">
        <v>11</v>
      </c>
      <c r="L1476" s="16">
        <v>5</v>
      </c>
      <c r="M1476" s="16">
        <v>10000</v>
      </c>
      <c r="N1476" s="16">
        <v>10000</v>
      </c>
      <c r="O1476" s="16">
        <v>30</v>
      </c>
      <c r="P1476" s="16" t="b">
        <v>1</v>
      </c>
      <c r="Q1476" s="16">
        <v>0</v>
      </c>
      <c r="R1476" s="16" t="b">
        <v>0</v>
      </c>
      <c r="S1476" s="16">
        <v>101.000000000008</v>
      </c>
      <c r="T1476" s="16" t="s">
        <v>59</v>
      </c>
      <c r="U1476" s="18">
        <v>1571</v>
      </c>
      <c r="V1476" s="16">
        <v>2541</v>
      </c>
      <c r="W1476" s="22">
        <v>1.07</v>
      </c>
    </row>
    <row r="1477" spans="1:23" x14ac:dyDescent="0.3">
      <c r="A1477" s="15">
        <v>1475</v>
      </c>
      <c r="B1477" s="16" t="s">
        <v>56</v>
      </c>
      <c r="C1477" s="17" t="s">
        <v>136</v>
      </c>
      <c r="E1477" s="12">
        <f t="shared" si="299"/>
        <v>6656642952.2881613</v>
      </c>
      <c r="F1477" s="16">
        <v>5</v>
      </c>
      <c r="G1477" s="22">
        <f t="shared" si="300"/>
        <v>6.9130295303721641E+26</v>
      </c>
      <c r="H1477" s="22">
        <f t="shared" si="297"/>
        <v>12232551.703800861</v>
      </c>
      <c r="I1477" s="22">
        <f t="shared" si="298"/>
        <v>3.6922031673958302E+19</v>
      </c>
      <c r="J1477" s="16">
        <v>1</v>
      </c>
      <c r="K1477" s="16">
        <v>11</v>
      </c>
      <c r="L1477" s="16">
        <v>5</v>
      </c>
      <c r="M1477" s="16">
        <v>10000</v>
      </c>
      <c r="N1477" s="16">
        <v>10000</v>
      </c>
      <c r="O1477" s="16">
        <v>30</v>
      </c>
      <c r="P1477" s="16" t="b">
        <v>1</v>
      </c>
      <c r="Q1477" s="16">
        <v>0</v>
      </c>
      <c r="R1477" s="16" t="b">
        <v>0</v>
      </c>
      <c r="S1477" s="16">
        <v>101.000000000008</v>
      </c>
      <c r="T1477" s="16" t="s">
        <v>59</v>
      </c>
      <c r="U1477" s="18">
        <v>1572</v>
      </c>
      <c r="V1477" s="16">
        <v>2543</v>
      </c>
      <c r="W1477" s="22">
        <v>1.07</v>
      </c>
    </row>
    <row r="1478" spans="1:23" x14ac:dyDescent="0.3">
      <c r="A1478" s="19">
        <v>1476</v>
      </c>
      <c r="B1478" s="16" t="s">
        <v>56</v>
      </c>
      <c r="C1478" s="17" t="s">
        <v>136</v>
      </c>
      <c r="E1478" s="16">
        <f t="shared" si="299"/>
        <v>6670643146.5580816</v>
      </c>
      <c r="F1478" s="16">
        <v>5</v>
      </c>
      <c r="G1478" s="22">
        <f t="shared" si="300"/>
        <v>6.9528273921561992E+26</v>
      </c>
      <c r="H1478" s="22">
        <f t="shared" si="297"/>
        <v>12250191.901097501</v>
      </c>
      <c r="I1478" s="22">
        <f t="shared" si="298"/>
        <v>3.7074487851494261E+19</v>
      </c>
      <c r="J1478" s="16">
        <v>1</v>
      </c>
      <c r="K1478" s="16">
        <v>11</v>
      </c>
      <c r="L1478" s="16">
        <v>5</v>
      </c>
      <c r="M1478" s="16">
        <v>10000</v>
      </c>
      <c r="N1478" s="16">
        <v>10000</v>
      </c>
      <c r="O1478" s="16">
        <v>30</v>
      </c>
      <c r="P1478" s="16" t="b">
        <v>1</v>
      </c>
      <c r="Q1478" s="16">
        <v>0</v>
      </c>
      <c r="R1478" s="16" t="b">
        <v>0</v>
      </c>
      <c r="S1478" s="16">
        <v>101.000000000008</v>
      </c>
      <c r="T1478" s="16" t="s">
        <v>59</v>
      </c>
      <c r="U1478" s="18">
        <v>1573</v>
      </c>
      <c r="V1478" s="16">
        <v>2545</v>
      </c>
      <c r="W1478" s="22">
        <v>1.07</v>
      </c>
    </row>
    <row r="1479" spans="1:23" x14ac:dyDescent="0.3">
      <c r="A1479" s="15">
        <v>1477</v>
      </c>
      <c r="B1479" s="16" t="s">
        <v>56</v>
      </c>
      <c r="C1479" s="17" t="s">
        <v>136</v>
      </c>
      <c r="E1479" s="16">
        <f t="shared" si="299"/>
        <v>6684663273.9802217</v>
      </c>
      <c r="F1479" s="16">
        <v>5</v>
      </c>
      <c r="G1479" s="22">
        <f t="shared" si="300"/>
        <v>6.992827180447344E+26</v>
      </c>
      <c r="H1479" s="22">
        <f t="shared" si="297"/>
        <v>12267845.650934456</v>
      </c>
      <c r="I1479" s="22">
        <f t="shared" si="298"/>
        <v>3.722746964660437E+19</v>
      </c>
      <c r="J1479" s="16">
        <v>1</v>
      </c>
      <c r="K1479" s="16">
        <v>11</v>
      </c>
      <c r="L1479" s="16">
        <v>5</v>
      </c>
      <c r="M1479" s="16">
        <v>10000</v>
      </c>
      <c r="N1479" s="16">
        <v>10000</v>
      </c>
      <c r="O1479" s="16">
        <v>30</v>
      </c>
      <c r="P1479" s="16" t="b">
        <v>1</v>
      </c>
      <c r="Q1479" s="16">
        <v>0</v>
      </c>
      <c r="R1479" s="16" t="b">
        <v>0</v>
      </c>
      <c r="S1479" s="16">
        <v>101.000000000008</v>
      </c>
      <c r="T1479" s="16" t="s">
        <v>59</v>
      </c>
      <c r="U1479" s="18">
        <v>1574</v>
      </c>
      <c r="V1479" s="16">
        <v>2547</v>
      </c>
      <c r="W1479" s="22">
        <v>1.07</v>
      </c>
    </row>
    <row r="1480" spans="1:23" x14ac:dyDescent="0.3">
      <c r="A1480" s="19">
        <v>1478</v>
      </c>
      <c r="B1480" s="16" t="s">
        <v>56</v>
      </c>
      <c r="C1480" s="17" t="s">
        <v>136</v>
      </c>
      <c r="E1480" s="16">
        <f t="shared" si="299"/>
        <v>6698703349.4104414</v>
      </c>
      <c r="F1480" s="16">
        <v>5</v>
      </c>
      <c r="G1480" s="22">
        <f t="shared" si="300"/>
        <v>7.0330297820255636E+26</v>
      </c>
      <c r="H1480" s="22">
        <f t="shared" si="297"/>
        <v>12285512.954596814</v>
      </c>
      <c r="I1480" s="22">
        <f t="shared" si="298"/>
        <v>3.73809785137316E+19</v>
      </c>
      <c r="J1480" s="16">
        <v>1</v>
      </c>
      <c r="K1480" s="16">
        <v>11</v>
      </c>
      <c r="L1480" s="16">
        <v>5</v>
      </c>
      <c r="M1480" s="16">
        <v>10000</v>
      </c>
      <c r="N1480" s="16">
        <v>10000</v>
      </c>
      <c r="O1480" s="16">
        <v>30</v>
      </c>
      <c r="P1480" s="16" t="b">
        <v>1</v>
      </c>
      <c r="Q1480" s="16">
        <v>0</v>
      </c>
      <c r="R1480" s="16" t="b">
        <v>0</v>
      </c>
      <c r="S1480" s="16">
        <v>101.000000000008</v>
      </c>
      <c r="T1480" s="16" t="s">
        <v>59</v>
      </c>
      <c r="U1480" s="18">
        <v>1575</v>
      </c>
      <c r="V1480" s="16">
        <v>2549</v>
      </c>
      <c r="W1480" s="22">
        <v>1.07</v>
      </c>
    </row>
    <row r="1481" spans="1:23" x14ac:dyDescent="0.3">
      <c r="A1481" s="15">
        <v>1479</v>
      </c>
      <c r="B1481" s="16" t="s">
        <v>56</v>
      </c>
      <c r="C1481" s="17" t="s">
        <v>136</v>
      </c>
      <c r="E1481" s="16">
        <f t="shared" si="299"/>
        <v>6712763387.7055817</v>
      </c>
      <c r="F1481" s="16">
        <v>5</v>
      </c>
      <c r="G1481" s="22">
        <f t="shared" si="300"/>
        <v>7.0734360869611587E+26</v>
      </c>
      <c r="H1481" s="22">
        <f t="shared" si="297"/>
        <v>12303193.813368998</v>
      </c>
      <c r="I1481" s="22">
        <f t="shared" si="298"/>
        <v>3.7535015910355321E+19</v>
      </c>
      <c r="J1481" s="16">
        <v>1</v>
      </c>
      <c r="K1481" s="16">
        <v>11</v>
      </c>
      <c r="L1481" s="16">
        <v>5</v>
      </c>
      <c r="M1481" s="16">
        <v>10000</v>
      </c>
      <c r="N1481" s="16">
        <v>10000</v>
      </c>
      <c r="O1481" s="16">
        <v>30</v>
      </c>
      <c r="P1481" s="16" t="b">
        <v>1</v>
      </c>
      <c r="Q1481" s="16">
        <v>0</v>
      </c>
      <c r="R1481" s="16" t="b">
        <v>0</v>
      </c>
      <c r="S1481" s="16">
        <v>101.000000000008</v>
      </c>
      <c r="T1481" s="16" t="s">
        <v>59</v>
      </c>
      <c r="U1481" s="18">
        <v>1576</v>
      </c>
      <c r="V1481" s="16">
        <v>2551</v>
      </c>
      <c r="W1481" s="22">
        <v>1.07</v>
      </c>
    </row>
    <row r="1482" spans="1:23" x14ac:dyDescent="0.3">
      <c r="A1482" s="19">
        <v>1480</v>
      </c>
      <c r="B1482" s="16" t="s">
        <v>56</v>
      </c>
      <c r="C1482" s="17" t="s">
        <v>136</v>
      </c>
      <c r="E1482" s="16">
        <f t="shared" si="299"/>
        <v>6726843403.7234468</v>
      </c>
      <c r="F1482" s="16">
        <v>5</v>
      </c>
      <c r="G1482" s="22">
        <f t="shared" si="300"/>
        <v>7.114046988624468E+26</v>
      </c>
      <c r="H1482" s="22">
        <f t="shared" si="297"/>
        <v>12320888.228534529</v>
      </c>
      <c r="I1482" s="22">
        <f t="shared" si="298"/>
        <v>3.7689583296994443E+19</v>
      </c>
      <c r="J1482" s="16">
        <v>1</v>
      </c>
      <c r="K1482" s="16">
        <v>11</v>
      </c>
      <c r="L1482" s="16">
        <v>5</v>
      </c>
      <c r="M1482" s="16">
        <v>10000</v>
      </c>
      <c r="N1482" s="16">
        <v>10000</v>
      </c>
      <c r="O1482" s="16">
        <v>30</v>
      </c>
      <c r="P1482" s="16" t="b">
        <v>1</v>
      </c>
      <c r="Q1482" s="16">
        <v>0</v>
      </c>
      <c r="R1482" s="16" t="b">
        <v>0</v>
      </c>
      <c r="S1482" s="16">
        <v>101.000000000008</v>
      </c>
      <c r="T1482" s="16" t="s">
        <v>59</v>
      </c>
      <c r="U1482" s="18">
        <v>1577</v>
      </c>
      <c r="V1482" s="16">
        <v>2553</v>
      </c>
      <c r="W1482" s="22">
        <v>1.07</v>
      </c>
    </row>
    <row r="1483" spans="1:23" x14ac:dyDescent="0.3">
      <c r="A1483" s="15">
        <v>1481</v>
      </c>
      <c r="B1483" s="16" t="s">
        <v>56</v>
      </c>
      <c r="C1483" s="17" t="s">
        <v>136</v>
      </c>
      <c r="E1483" s="12">
        <f t="shared" si="299"/>
        <v>6740943412.3229456</v>
      </c>
      <c r="F1483" s="16">
        <v>5</v>
      </c>
      <c r="G1483" s="22">
        <f>A1483^8.48+A1483^4+100*A1483+100</f>
        <v>7.696741420500335E+26</v>
      </c>
      <c r="H1483" s="22">
        <f t="shared" si="297"/>
        <v>12338596.2013763</v>
      </c>
      <c r="I1483" s="22">
        <f t="shared" si="298"/>
        <v>3.784468213721337E+19</v>
      </c>
      <c r="J1483" s="16">
        <v>1</v>
      </c>
      <c r="K1483" s="16">
        <v>11</v>
      </c>
      <c r="L1483" s="16">
        <v>5</v>
      </c>
      <c r="M1483" s="16">
        <v>10000</v>
      </c>
      <c r="N1483" s="16">
        <v>10000</v>
      </c>
      <c r="O1483" s="16">
        <v>30</v>
      </c>
      <c r="P1483" s="16" t="b">
        <v>1</v>
      </c>
      <c r="Q1483" s="16">
        <v>0</v>
      </c>
      <c r="R1483" s="16" t="b">
        <v>0</v>
      </c>
      <c r="S1483" s="16">
        <v>101.000000000008</v>
      </c>
      <c r="T1483" s="16" t="s">
        <v>59</v>
      </c>
      <c r="U1483" s="18">
        <v>1578</v>
      </c>
      <c r="V1483" s="16">
        <v>2555</v>
      </c>
      <c r="W1483" s="22">
        <v>1.07</v>
      </c>
    </row>
    <row r="1484" spans="1:23" x14ac:dyDescent="0.3">
      <c r="A1484" s="19">
        <v>1482</v>
      </c>
      <c r="B1484" s="16" t="s">
        <v>56</v>
      </c>
      <c r="C1484" s="17" t="s">
        <v>136</v>
      </c>
      <c r="E1484" s="16">
        <f t="shared" si="299"/>
        <v>6755063428.3638725</v>
      </c>
      <c r="F1484" s="16">
        <v>5</v>
      </c>
      <c r="G1484" s="22">
        <f t="shared" ref="G1484:G1491" si="301">A1484^8.48+A1484^4+100*A1484+100</f>
        <v>7.7409233458345548E+26</v>
      </c>
      <c r="H1484" s="22">
        <f t="shared" si="297"/>
        <v>12356317.733176412</v>
      </c>
      <c r="I1484" s="22">
        <f t="shared" si="298"/>
        <v>3.8000313897624928E+19</v>
      </c>
      <c r="J1484" s="16">
        <v>1</v>
      </c>
      <c r="K1484" s="16">
        <v>11</v>
      </c>
      <c r="L1484" s="16">
        <v>5</v>
      </c>
      <c r="M1484" s="16">
        <v>10000</v>
      </c>
      <c r="N1484" s="16">
        <v>10000</v>
      </c>
      <c r="O1484" s="16">
        <v>30</v>
      </c>
      <c r="P1484" s="16" t="b">
        <v>1</v>
      </c>
      <c r="Q1484" s="16">
        <v>0</v>
      </c>
      <c r="R1484" s="16" t="b">
        <v>0</v>
      </c>
      <c r="S1484" s="16">
        <v>101.000000000008</v>
      </c>
      <c r="T1484" s="16" t="s">
        <v>59</v>
      </c>
      <c r="U1484" s="18">
        <v>1579</v>
      </c>
      <c r="V1484" s="16">
        <v>2557</v>
      </c>
      <c r="W1484" s="22">
        <v>1.07</v>
      </c>
    </row>
    <row r="1485" spans="1:23" x14ac:dyDescent="0.3">
      <c r="A1485" s="15">
        <v>1483</v>
      </c>
      <c r="B1485" s="16" t="s">
        <v>56</v>
      </c>
      <c r="C1485" s="17" t="s">
        <v>136</v>
      </c>
      <c r="E1485" s="12">
        <f t="shared" si="299"/>
        <v>6769203466.7071075</v>
      </c>
      <c r="F1485" s="16">
        <v>5</v>
      </c>
      <c r="G1485" s="22">
        <f t="shared" si="301"/>
        <v>7.7853288313200774E+26</v>
      </c>
      <c r="H1485" s="22">
        <f t="shared" si="297"/>
        <v>12374052.825216249</v>
      </c>
      <c r="I1485" s="22">
        <f t="shared" si="298"/>
        <v>3.8156480047895298E+19</v>
      </c>
      <c r="J1485" s="16">
        <v>1</v>
      </c>
      <c r="K1485" s="16">
        <v>11</v>
      </c>
      <c r="L1485" s="16">
        <v>5</v>
      </c>
      <c r="M1485" s="16">
        <v>10000</v>
      </c>
      <c r="N1485" s="16">
        <v>10000</v>
      </c>
      <c r="O1485" s="16">
        <v>30</v>
      </c>
      <c r="P1485" s="16" t="b">
        <v>1</v>
      </c>
      <c r="Q1485" s="16">
        <v>0</v>
      </c>
      <c r="R1485" s="16" t="b">
        <v>0</v>
      </c>
      <c r="S1485" s="16">
        <v>101.000000000008</v>
      </c>
      <c r="T1485" s="16" t="s">
        <v>59</v>
      </c>
      <c r="U1485" s="18">
        <v>1580</v>
      </c>
      <c r="V1485" s="16">
        <v>2559</v>
      </c>
      <c r="W1485" s="22">
        <v>1.07</v>
      </c>
    </row>
    <row r="1486" spans="1:23" x14ac:dyDescent="0.3">
      <c r="A1486" s="19">
        <v>1484</v>
      </c>
      <c r="B1486" s="16" t="s">
        <v>56</v>
      </c>
      <c r="C1486" s="17" t="s">
        <v>136</v>
      </c>
      <c r="E1486" s="16">
        <f t="shared" si="299"/>
        <v>6783363542.2145386</v>
      </c>
      <c r="F1486" s="16">
        <v>5</v>
      </c>
      <c r="G1486" s="22">
        <f t="shared" si="301"/>
        <v>7.8299588562755903E+26</v>
      </c>
      <c r="H1486" s="22">
        <f t="shared" si="297"/>
        <v>12391801.478776418</v>
      </c>
      <c r="I1486" s="22">
        <f t="shared" si="298"/>
        <v>3.831318206074853E+19</v>
      </c>
      <c r="J1486" s="16">
        <v>1</v>
      </c>
      <c r="K1486" s="16">
        <v>11</v>
      </c>
      <c r="L1486" s="16">
        <v>5</v>
      </c>
      <c r="M1486" s="16">
        <v>10000</v>
      </c>
      <c r="N1486" s="16">
        <v>10000</v>
      </c>
      <c r="O1486" s="16">
        <v>30</v>
      </c>
      <c r="P1486" s="16" t="b">
        <v>1</v>
      </c>
      <c r="Q1486" s="16">
        <v>0</v>
      </c>
      <c r="R1486" s="16" t="b">
        <v>0</v>
      </c>
      <c r="S1486" s="16">
        <v>101.000000000008</v>
      </c>
      <c r="T1486" s="16" t="s">
        <v>59</v>
      </c>
      <c r="U1486" s="18">
        <v>1581</v>
      </c>
      <c r="V1486" s="16">
        <v>2561</v>
      </c>
      <c r="W1486" s="22">
        <v>1.07</v>
      </c>
    </row>
    <row r="1487" spans="1:23" x14ac:dyDescent="0.3">
      <c r="A1487" s="15">
        <v>1485</v>
      </c>
      <c r="B1487" s="16" t="s">
        <v>56</v>
      </c>
      <c r="C1487" s="17" t="s">
        <v>136</v>
      </c>
      <c r="E1487" s="16">
        <f t="shared" si="299"/>
        <v>6797543669.7489948</v>
      </c>
      <c r="F1487" s="16">
        <v>5</v>
      </c>
      <c r="G1487" s="22">
        <f t="shared" si="301"/>
        <v>7.8748144036452279E+26</v>
      </c>
      <c r="H1487" s="22">
        <f t="shared" si="297"/>
        <v>12409563.695136797</v>
      </c>
      <c r="I1487" s="22">
        <f t="shared" si="298"/>
        <v>3.8470421411970359E+19</v>
      </c>
      <c r="J1487" s="16">
        <v>1</v>
      </c>
      <c r="K1487" s="16">
        <v>11</v>
      </c>
      <c r="L1487" s="16">
        <v>5</v>
      </c>
      <c r="M1487" s="16">
        <v>10000</v>
      </c>
      <c r="N1487" s="16">
        <v>10000</v>
      </c>
      <c r="O1487" s="16">
        <v>30</v>
      </c>
      <c r="P1487" s="16" t="b">
        <v>1</v>
      </c>
      <c r="Q1487" s="16">
        <v>0</v>
      </c>
      <c r="R1487" s="16" t="b">
        <v>0</v>
      </c>
      <c r="S1487" s="16">
        <v>101.000000000008</v>
      </c>
      <c r="T1487" s="16" t="s">
        <v>59</v>
      </c>
      <c r="U1487" s="18">
        <v>1582</v>
      </c>
      <c r="V1487" s="16">
        <v>2563</v>
      </c>
      <c r="W1487" s="22">
        <v>1.07</v>
      </c>
    </row>
    <row r="1488" spans="1:23" x14ac:dyDescent="0.3">
      <c r="A1488" s="19">
        <v>1486</v>
      </c>
      <c r="B1488" s="16" t="s">
        <v>56</v>
      </c>
      <c r="C1488" s="17" t="s">
        <v>136</v>
      </c>
      <c r="E1488" s="16">
        <f t="shared" si="299"/>
        <v>6811743864.1743431</v>
      </c>
      <c r="F1488" s="16">
        <v>5</v>
      </c>
      <c r="G1488" s="22">
        <f t="shared" si="301"/>
        <v>7.9198964600094887E+26</v>
      </c>
      <c r="H1488" s="22">
        <f t="shared" si="297"/>
        <v>12427339.475576527</v>
      </c>
      <c r="I1488" s="22">
        <f t="shared" si="298"/>
        <v>3.8628199580412281E+19</v>
      </c>
      <c r="J1488" s="16">
        <v>1</v>
      </c>
      <c r="K1488" s="16">
        <v>11</v>
      </c>
      <c r="L1488" s="16">
        <v>5</v>
      </c>
      <c r="M1488" s="16">
        <v>10000</v>
      </c>
      <c r="N1488" s="16">
        <v>10000</v>
      </c>
      <c r="O1488" s="16">
        <v>30</v>
      </c>
      <c r="P1488" s="16" t="b">
        <v>1</v>
      </c>
      <c r="Q1488" s="16">
        <v>0</v>
      </c>
      <c r="R1488" s="16" t="b">
        <v>0</v>
      </c>
      <c r="S1488" s="16">
        <v>101.000000000008</v>
      </c>
      <c r="T1488" s="16" t="s">
        <v>59</v>
      </c>
      <c r="U1488" s="18">
        <v>1583</v>
      </c>
      <c r="V1488" s="16">
        <v>2565</v>
      </c>
      <c r="W1488" s="22">
        <v>1.07</v>
      </c>
    </row>
    <row r="1489" spans="1:23" x14ac:dyDescent="0.3">
      <c r="A1489" s="15">
        <v>1487</v>
      </c>
      <c r="B1489" s="16" t="s">
        <v>56</v>
      </c>
      <c r="C1489" s="17" t="s">
        <v>136</v>
      </c>
      <c r="E1489" s="16">
        <f t="shared" si="299"/>
        <v>6825964140.3554382</v>
      </c>
      <c r="F1489" s="16">
        <v>5</v>
      </c>
      <c r="G1489" s="22">
        <f t="shared" si="301"/>
        <v>7.965206015596508E+26</v>
      </c>
      <c r="H1489" s="22">
        <f t="shared" si="297"/>
        <v>12445128.821374021</v>
      </c>
      <c r="I1489" s="22">
        <f t="shared" si="298"/>
        <v>3.878651804799642E+19</v>
      </c>
      <c r="J1489" s="16">
        <v>1</v>
      </c>
      <c r="K1489" s="16">
        <v>11</v>
      </c>
      <c r="L1489" s="16">
        <v>5</v>
      </c>
      <c r="M1489" s="16">
        <v>10000</v>
      </c>
      <c r="N1489" s="16">
        <v>10000</v>
      </c>
      <c r="O1489" s="16">
        <v>30</v>
      </c>
      <c r="P1489" s="16" t="b">
        <v>1</v>
      </c>
      <c r="Q1489" s="16">
        <v>0</v>
      </c>
      <c r="R1489" s="16" t="b">
        <v>0</v>
      </c>
      <c r="S1489" s="16">
        <v>101.000000000008</v>
      </c>
      <c r="T1489" s="16" t="s">
        <v>59</v>
      </c>
      <c r="U1489" s="18">
        <v>1584</v>
      </c>
      <c r="V1489" s="16">
        <v>2567</v>
      </c>
      <c r="W1489" s="22">
        <v>1.07</v>
      </c>
    </row>
    <row r="1490" spans="1:23" x14ac:dyDescent="0.3">
      <c r="A1490" s="19">
        <v>1488</v>
      </c>
      <c r="B1490" s="16" t="s">
        <v>56</v>
      </c>
      <c r="C1490" s="17" t="s">
        <v>136</v>
      </c>
      <c r="E1490" s="16">
        <f t="shared" si="299"/>
        <v>6840204513.1581812</v>
      </c>
      <c r="F1490" s="16">
        <v>5</v>
      </c>
      <c r="G1490" s="22">
        <f t="shared" si="301"/>
        <v>8.0107440642927888E+26</v>
      </c>
      <c r="H1490" s="22">
        <f t="shared" si="297"/>
        <v>12462931.73380691</v>
      </c>
      <c r="I1490" s="22">
        <f t="shared" si="298"/>
        <v>3.8945378299720155E+19</v>
      </c>
      <c r="J1490" s="16">
        <v>1</v>
      </c>
      <c r="K1490" s="16">
        <v>11</v>
      </c>
      <c r="L1490" s="16">
        <v>5</v>
      </c>
      <c r="M1490" s="16">
        <v>10000</v>
      </c>
      <c r="N1490" s="16">
        <v>10000</v>
      </c>
      <c r="O1490" s="16">
        <v>30</v>
      </c>
      <c r="P1490" s="16" t="b">
        <v>1</v>
      </c>
      <c r="Q1490" s="16">
        <v>0</v>
      </c>
      <c r="R1490" s="16" t="b">
        <v>0</v>
      </c>
      <c r="S1490" s="16">
        <v>101.000000000008</v>
      </c>
      <c r="T1490" s="16" t="s">
        <v>59</v>
      </c>
      <c r="U1490" s="18">
        <v>1585</v>
      </c>
      <c r="V1490" s="16">
        <v>2569</v>
      </c>
      <c r="W1490" s="22">
        <v>1.07</v>
      </c>
    </row>
    <row r="1491" spans="1:23" x14ac:dyDescent="0.3">
      <c r="A1491" s="15">
        <v>1489</v>
      </c>
      <c r="B1491" s="16" t="s">
        <v>56</v>
      </c>
      <c r="C1491" s="17" t="s">
        <v>136</v>
      </c>
      <c r="E1491" s="12">
        <f t="shared" si="299"/>
        <v>6854464997.4494143</v>
      </c>
      <c r="F1491" s="16">
        <v>5</v>
      </c>
      <c r="G1491" s="22">
        <f t="shared" si="301"/>
        <v>8.0565116036542564E+26</v>
      </c>
      <c r="H1491" s="22">
        <f t="shared" si="297"/>
        <v>12480748.214152168</v>
      </c>
      <c r="I1491" s="22">
        <f t="shared" si="298"/>
        <v>3.9104781823659385E+19</v>
      </c>
      <c r="J1491" s="16">
        <v>1</v>
      </c>
      <c r="K1491" s="16">
        <v>11</v>
      </c>
      <c r="L1491" s="16">
        <v>5</v>
      </c>
      <c r="M1491" s="16">
        <v>10000</v>
      </c>
      <c r="N1491" s="16">
        <v>10000</v>
      </c>
      <c r="O1491" s="16">
        <v>30</v>
      </c>
      <c r="P1491" s="16" t="b">
        <v>1</v>
      </c>
      <c r="Q1491" s="16">
        <v>0</v>
      </c>
      <c r="R1491" s="16" t="b">
        <v>0</v>
      </c>
      <c r="S1491" s="16">
        <v>101.000000000008</v>
      </c>
      <c r="T1491" s="16" t="s">
        <v>59</v>
      </c>
      <c r="U1491" s="18">
        <v>1586</v>
      </c>
      <c r="V1491" s="16">
        <v>2571</v>
      </c>
      <c r="W1491" s="22">
        <v>1.07</v>
      </c>
    </row>
    <row r="1492" spans="1:23" x14ac:dyDescent="0.3">
      <c r="A1492" s="19">
        <v>1490</v>
      </c>
      <c r="B1492" s="16" t="s">
        <v>56</v>
      </c>
      <c r="C1492" s="17" t="s">
        <v>136</v>
      </c>
      <c r="E1492" s="16">
        <f t="shared" si="299"/>
        <v>6868745608.096981</v>
      </c>
      <c r="F1492" s="16">
        <v>5</v>
      </c>
      <c r="G1492" s="22">
        <f>A1492^8.49+A1492^4+100*A1492+100</f>
        <v>8.7166863428937306E+26</v>
      </c>
      <c r="H1492" s="22">
        <f t="shared" si="297"/>
        <v>12498578.263685904</v>
      </c>
      <c r="I1492" s="22">
        <f t="shared" si="298"/>
        <v>3.9264730110973125E+19</v>
      </c>
      <c r="J1492" s="16">
        <v>1</v>
      </c>
      <c r="K1492" s="16">
        <v>11</v>
      </c>
      <c r="L1492" s="16">
        <v>5</v>
      </c>
      <c r="M1492" s="16">
        <v>10000</v>
      </c>
      <c r="N1492" s="16">
        <v>10000</v>
      </c>
      <c r="O1492" s="16">
        <v>30</v>
      </c>
      <c r="P1492" s="16" t="b">
        <v>1</v>
      </c>
      <c r="Q1492" s="16">
        <v>0</v>
      </c>
      <c r="R1492" s="16" t="b">
        <v>0</v>
      </c>
      <c r="S1492" s="16">
        <v>101.000000000008</v>
      </c>
      <c r="T1492" s="16" t="s">
        <v>59</v>
      </c>
      <c r="U1492" s="18">
        <v>1587</v>
      </c>
      <c r="V1492" s="16">
        <v>2573</v>
      </c>
      <c r="W1492" s="22">
        <v>1.07</v>
      </c>
    </row>
    <row r="1493" spans="1:23" x14ac:dyDescent="0.3">
      <c r="A1493" s="15">
        <v>1491</v>
      </c>
      <c r="B1493" s="16" t="s">
        <v>56</v>
      </c>
      <c r="C1493" s="17" t="s">
        <v>136</v>
      </c>
      <c r="E1493" s="12">
        <f t="shared" si="299"/>
        <v>6883046359.9697475</v>
      </c>
      <c r="F1493" s="16">
        <v>5</v>
      </c>
      <c r="G1493" s="22">
        <f t="shared" ref="G1493:G1501" si="302">A1493^8.49+A1493^4+100*A1493+100</f>
        <v>8.7664789216721447E+26</v>
      </c>
      <c r="H1493" s="22">
        <f t="shared" si="297"/>
        <v>12516421.883683592</v>
      </c>
      <c r="I1493" s="22">
        <f t="shared" si="298"/>
        <v>3.9425224655908479E+19</v>
      </c>
      <c r="J1493" s="16">
        <v>1</v>
      </c>
      <c r="K1493" s="16">
        <v>11</v>
      </c>
      <c r="L1493" s="16">
        <v>5</v>
      </c>
      <c r="M1493" s="16">
        <v>10000</v>
      </c>
      <c r="N1493" s="16">
        <v>10000</v>
      </c>
      <c r="O1493" s="16">
        <v>30</v>
      </c>
      <c r="P1493" s="16" t="b">
        <v>1</v>
      </c>
      <c r="Q1493" s="16">
        <v>0</v>
      </c>
      <c r="R1493" s="16" t="b">
        <v>0</v>
      </c>
      <c r="S1493" s="16">
        <v>101.000000000008</v>
      </c>
      <c r="T1493" s="16" t="s">
        <v>59</v>
      </c>
      <c r="U1493" s="18">
        <v>1588</v>
      </c>
      <c r="V1493" s="16">
        <v>2575</v>
      </c>
      <c r="W1493" s="22">
        <v>1.07</v>
      </c>
    </row>
    <row r="1494" spans="1:23" x14ac:dyDescent="0.3">
      <c r="A1494" s="19">
        <v>1492</v>
      </c>
      <c r="B1494" s="16" t="s">
        <v>56</v>
      </c>
      <c r="C1494" s="17" t="s">
        <v>136</v>
      </c>
      <c r="E1494" s="16">
        <f t="shared" si="299"/>
        <v>6897367267.937582</v>
      </c>
      <c r="F1494" s="16">
        <v>5</v>
      </c>
      <c r="G1494" s="22">
        <f t="shared" si="302"/>
        <v>8.816522261451158E+26</v>
      </c>
      <c r="H1494" s="22">
        <f t="shared" si="297"/>
        <v>12534279.075419979</v>
      </c>
      <c r="I1494" s="22">
        <f t="shared" si="298"/>
        <v>3.958626695580468E+19</v>
      </c>
      <c r="J1494" s="16">
        <v>1</v>
      </c>
      <c r="K1494" s="16">
        <v>11</v>
      </c>
      <c r="L1494" s="16">
        <v>5</v>
      </c>
      <c r="M1494" s="16">
        <v>10000</v>
      </c>
      <c r="N1494" s="16">
        <v>10000</v>
      </c>
      <c r="O1494" s="16">
        <v>30</v>
      </c>
      <c r="P1494" s="16" t="b">
        <v>1</v>
      </c>
      <c r="Q1494" s="16">
        <v>0</v>
      </c>
      <c r="R1494" s="16" t="b">
        <v>0</v>
      </c>
      <c r="S1494" s="16">
        <v>101.000000000008</v>
      </c>
      <c r="T1494" s="16" t="s">
        <v>59</v>
      </c>
      <c r="U1494" s="18">
        <v>1589</v>
      </c>
      <c r="V1494" s="16">
        <v>2577</v>
      </c>
      <c r="W1494" s="22">
        <v>1.07</v>
      </c>
    </row>
    <row r="1495" spans="1:23" x14ac:dyDescent="0.3">
      <c r="A1495" s="15">
        <v>1493</v>
      </c>
      <c r="B1495" s="16" t="s">
        <v>56</v>
      </c>
      <c r="C1495" s="17" t="s">
        <v>136</v>
      </c>
      <c r="E1495" s="16">
        <f t="shared" si="299"/>
        <v>6911708346.8713856</v>
      </c>
      <c r="F1495" s="16">
        <v>5</v>
      </c>
      <c r="G1495" s="22">
        <f t="shared" si="302"/>
        <v>8.8668174557500887E+26</v>
      </c>
      <c r="H1495" s="22">
        <f t="shared" si="297"/>
        <v>12552149.840169003</v>
      </c>
      <c r="I1495" s="22">
        <f t="shared" si="298"/>
        <v>3.9747858511096963E+19</v>
      </c>
      <c r="J1495" s="16">
        <v>1</v>
      </c>
      <c r="K1495" s="16">
        <v>11</v>
      </c>
      <c r="L1495" s="16">
        <v>5</v>
      </c>
      <c r="M1495" s="16">
        <v>10000</v>
      </c>
      <c r="N1495" s="16">
        <v>10000</v>
      </c>
      <c r="O1495" s="16">
        <v>30</v>
      </c>
      <c r="P1495" s="16" t="b">
        <v>1</v>
      </c>
      <c r="Q1495" s="16">
        <v>0</v>
      </c>
      <c r="R1495" s="16" t="b">
        <v>0</v>
      </c>
      <c r="S1495" s="16">
        <v>101.000000000008</v>
      </c>
      <c r="T1495" s="16" t="s">
        <v>59</v>
      </c>
      <c r="U1495" s="18">
        <v>1590</v>
      </c>
      <c r="V1495" s="16">
        <v>2579</v>
      </c>
      <c r="W1495" s="22">
        <v>1.07</v>
      </c>
    </row>
    <row r="1496" spans="1:23" x14ac:dyDescent="0.3">
      <c r="A1496" s="19">
        <v>1494</v>
      </c>
      <c r="B1496" s="16" t="s">
        <v>56</v>
      </c>
      <c r="C1496" s="17" t="s">
        <v>136</v>
      </c>
      <c r="E1496" s="16">
        <f t="shared" si="299"/>
        <v>6926069611.6429453</v>
      </c>
      <c r="F1496" s="16">
        <v>5</v>
      </c>
      <c r="G1496" s="22">
        <f t="shared" si="302"/>
        <v>8.9173656021195184E+26</v>
      </c>
      <c r="H1496" s="22">
        <f t="shared" si="297"/>
        <v>12570034.179203903</v>
      </c>
      <c r="I1496" s="22">
        <f t="shared" si="298"/>
        <v>3.9910000825320882E+19</v>
      </c>
      <c r="J1496" s="16">
        <v>1</v>
      </c>
      <c r="K1496" s="16">
        <v>11</v>
      </c>
      <c r="L1496" s="16">
        <v>5</v>
      </c>
      <c r="M1496" s="16">
        <v>10000</v>
      </c>
      <c r="N1496" s="16">
        <v>10000</v>
      </c>
      <c r="O1496" s="16">
        <v>30</v>
      </c>
      <c r="P1496" s="16" t="b">
        <v>1</v>
      </c>
      <c r="Q1496" s="16">
        <v>0</v>
      </c>
      <c r="R1496" s="16" t="b">
        <v>0</v>
      </c>
      <c r="S1496" s="16">
        <v>101.000000000008</v>
      </c>
      <c r="T1496" s="16" t="s">
        <v>59</v>
      </c>
      <c r="U1496" s="18">
        <v>1591</v>
      </c>
      <c r="V1496" s="16">
        <v>2581</v>
      </c>
      <c r="W1496" s="22">
        <v>1.07</v>
      </c>
    </row>
    <row r="1497" spans="1:23" x14ac:dyDescent="0.3">
      <c r="A1497" s="15">
        <v>1495</v>
      </c>
      <c r="B1497" s="16" t="s">
        <v>56</v>
      </c>
      <c r="C1497" s="17" t="s">
        <v>136</v>
      </c>
      <c r="E1497" s="16">
        <f t="shared" si="299"/>
        <v>6940451077.1251345</v>
      </c>
      <c r="F1497" s="16">
        <v>5</v>
      </c>
      <c r="G1497" s="22">
        <f t="shared" si="302"/>
        <v>8.9681678021532474E+26</v>
      </c>
      <c r="H1497" s="22">
        <f t="shared" si="297"/>
        <v>12587932.093797185</v>
      </c>
      <c r="I1497" s="22">
        <f t="shared" si="298"/>
        <v>4.0072695405117284E+19</v>
      </c>
      <c r="J1497" s="16">
        <v>1</v>
      </c>
      <c r="K1497" s="16">
        <v>11</v>
      </c>
      <c r="L1497" s="16">
        <v>5</v>
      </c>
      <c r="M1497" s="16">
        <v>10000</v>
      </c>
      <c r="N1497" s="16">
        <v>10000</v>
      </c>
      <c r="O1497" s="16">
        <v>30</v>
      </c>
      <c r="P1497" s="16" t="b">
        <v>1</v>
      </c>
      <c r="Q1497" s="16">
        <v>0</v>
      </c>
      <c r="R1497" s="16" t="b">
        <v>0</v>
      </c>
      <c r="S1497" s="16">
        <v>101.000000000008</v>
      </c>
      <c r="T1497" s="16" t="s">
        <v>59</v>
      </c>
      <c r="U1497" s="18">
        <v>1592</v>
      </c>
      <c r="V1497" s="16">
        <v>2583</v>
      </c>
      <c r="W1497" s="22">
        <v>1.07</v>
      </c>
    </row>
    <row r="1498" spans="1:23" x14ac:dyDescent="0.3">
      <c r="A1498" s="19">
        <v>1496</v>
      </c>
      <c r="B1498" s="16" t="s">
        <v>56</v>
      </c>
      <c r="C1498" s="17" t="s">
        <v>136</v>
      </c>
      <c r="E1498" s="16">
        <f t="shared" si="299"/>
        <v>6954852758.1917944</v>
      </c>
      <c r="F1498" s="16">
        <v>5</v>
      </c>
      <c r="G1498" s="22">
        <f t="shared" si="302"/>
        <v>9.0192251615006179E+26</v>
      </c>
      <c r="H1498" s="22">
        <f t="shared" si="297"/>
        <v>12605843.585220637</v>
      </c>
      <c r="I1498" s="22">
        <f t="shared" si="298"/>
        <v>4.0235943760236487E+19</v>
      </c>
      <c r="J1498" s="16">
        <v>1</v>
      </c>
      <c r="K1498" s="16">
        <v>11</v>
      </c>
      <c r="L1498" s="16">
        <v>5</v>
      </c>
      <c r="M1498" s="16">
        <v>10000</v>
      </c>
      <c r="N1498" s="16">
        <v>10000</v>
      </c>
      <c r="O1498" s="16">
        <v>30</v>
      </c>
      <c r="P1498" s="16" t="b">
        <v>1</v>
      </c>
      <c r="Q1498" s="16">
        <v>0</v>
      </c>
      <c r="R1498" s="16" t="b">
        <v>0</v>
      </c>
      <c r="S1498" s="16">
        <v>101.000000000008</v>
      </c>
      <c r="T1498" s="16" t="s">
        <v>59</v>
      </c>
      <c r="U1498" s="18">
        <v>1593</v>
      </c>
      <c r="V1498" s="16">
        <v>2585</v>
      </c>
      <c r="W1498" s="22">
        <v>1.07</v>
      </c>
    </row>
    <row r="1499" spans="1:23" x14ac:dyDescent="0.3">
      <c r="A1499" s="15">
        <v>1497</v>
      </c>
      <c r="B1499" s="16" t="s">
        <v>56</v>
      </c>
      <c r="C1499" s="17" t="s">
        <v>136</v>
      </c>
      <c r="E1499" s="12">
        <f t="shared" si="299"/>
        <v>6969274669.7178135</v>
      </c>
      <c r="F1499" s="16">
        <v>5</v>
      </c>
      <c r="G1499" s="22">
        <f t="shared" si="302"/>
        <v>9.0705387898787185E+26</v>
      </c>
      <c r="H1499" s="22">
        <f t="shared" si="297"/>
        <v>12623768.654745318</v>
      </c>
      <c r="I1499" s="22">
        <f t="shared" si="298"/>
        <v>4.0399747403542282E+19</v>
      </c>
      <c r="J1499" s="16">
        <v>1</v>
      </c>
      <c r="K1499" s="16">
        <v>11</v>
      </c>
      <c r="L1499" s="16">
        <v>5</v>
      </c>
      <c r="M1499" s="16">
        <v>10000</v>
      </c>
      <c r="N1499" s="16">
        <v>10000</v>
      </c>
      <c r="O1499" s="16">
        <v>30</v>
      </c>
      <c r="P1499" s="16" t="b">
        <v>1</v>
      </c>
      <c r="Q1499" s="16">
        <v>0</v>
      </c>
      <c r="R1499" s="16" t="b">
        <v>0</v>
      </c>
      <c r="S1499" s="16">
        <v>101.000000000008</v>
      </c>
      <c r="T1499" s="16" t="s">
        <v>59</v>
      </c>
      <c r="U1499" s="18">
        <v>1594</v>
      </c>
      <c r="V1499" s="16">
        <v>2587</v>
      </c>
      <c r="W1499" s="22">
        <v>1.07</v>
      </c>
    </row>
    <row r="1500" spans="1:23" x14ac:dyDescent="0.3">
      <c r="A1500" s="19">
        <v>1498</v>
      </c>
      <c r="B1500" s="16" t="s">
        <v>56</v>
      </c>
      <c r="C1500" s="17" t="s">
        <v>136</v>
      </c>
      <c r="E1500" s="16">
        <f t="shared" si="299"/>
        <v>6983716826.5789318</v>
      </c>
      <c r="F1500" s="16">
        <v>5</v>
      </c>
      <c r="G1500" s="22">
        <f t="shared" si="302"/>
        <v>9.122109801084175E+26</v>
      </c>
      <c r="H1500" s="22">
        <f t="shared" si="297"/>
        <v>12641707.303641494</v>
      </c>
      <c r="I1500" s="22">
        <f t="shared" si="298"/>
        <v>4.0564107851015864E+19</v>
      </c>
      <c r="J1500" s="16">
        <v>1</v>
      </c>
      <c r="K1500" s="16">
        <v>11</v>
      </c>
      <c r="L1500" s="16">
        <v>5</v>
      </c>
      <c r="M1500" s="16">
        <v>10000</v>
      </c>
      <c r="N1500" s="16">
        <v>10000</v>
      </c>
      <c r="O1500" s="16">
        <v>30</v>
      </c>
      <c r="P1500" s="16" t="b">
        <v>1</v>
      </c>
      <c r="Q1500" s="16">
        <v>0</v>
      </c>
      <c r="R1500" s="16" t="b">
        <v>0</v>
      </c>
      <c r="S1500" s="16">
        <v>101.000000000008</v>
      </c>
      <c r="T1500" s="16" t="s">
        <v>59</v>
      </c>
      <c r="U1500" s="18">
        <v>1595</v>
      </c>
      <c r="V1500" s="16">
        <v>2589</v>
      </c>
      <c r="W1500" s="22">
        <v>1.07</v>
      </c>
    </row>
    <row r="1501" spans="1:23" x14ac:dyDescent="0.3">
      <c r="A1501" s="15">
        <v>1499</v>
      </c>
      <c r="B1501" s="16" t="s">
        <v>56</v>
      </c>
      <c r="C1501" s="17" t="s">
        <v>136</v>
      </c>
      <c r="E1501" s="12">
        <f t="shared" si="299"/>
        <v>6998179243.6520672</v>
      </c>
      <c r="F1501" s="16">
        <v>5</v>
      </c>
      <c r="G1501" s="22">
        <f t="shared" si="302"/>
        <v>9.1739393130063267E+26</v>
      </c>
      <c r="H1501" s="22">
        <f t="shared" si="297"/>
        <v>12659659.533178793</v>
      </c>
      <c r="I1501" s="22">
        <f t="shared" si="298"/>
        <v>4.0729026621761331E+19</v>
      </c>
      <c r="J1501" s="16">
        <v>1</v>
      </c>
      <c r="K1501" s="16">
        <v>11</v>
      </c>
      <c r="L1501" s="16">
        <v>5</v>
      </c>
      <c r="M1501" s="16">
        <v>10000</v>
      </c>
      <c r="N1501" s="16">
        <v>10000</v>
      </c>
      <c r="O1501" s="16">
        <v>30</v>
      </c>
      <c r="P1501" s="16" t="b">
        <v>1</v>
      </c>
      <c r="Q1501" s="16">
        <v>0</v>
      </c>
      <c r="R1501" s="16" t="b">
        <v>0</v>
      </c>
      <c r="S1501" s="16">
        <v>101.000000000008</v>
      </c>
      <c r="T1501" s="16" t="s">
        <v>59</v>
      </c>
      <c r="U1501" s="18">
        <v>1596</v>
      </c>
      <c r="V1501" s="16">
        <v>2591</v>
      </c>
      <c r="W1501" s="22">
        <v>1.07</v>
      </c>
    </row>
    <row r="1502" spans="1:23" x14ac:dyDescent="0.3">
      <c r="A1502" s="19">
        <v>1500</v>
      </c>
      <c r="B1502" s="16" t="s">
        <v>56</v>
      </c>
      <c r="C1502" s="17" t="s">
        <v>136</v>
      </c>
      <c r="E1502" s="16">
        <f t="shared" si="299"/>
        <v>7012661935.8150005</v>
      </c>
      <c r="F1502" s="16">
        <v>5</v>
      </c>
      <c r="G1502" s="22">
        <f>A1502^8.5+A1502^4+100*A1502+100</f>
        <v>9.9260327087761452E+26</v>
      </c>
      <c r="H1502" s="22">
        <f t="shared" si="297"/>
        <v>12677625.344626043</v>
      </c>
      <c r="I1502" s="22">
        <f t="shared" si="298"/>
        <v>4.0894505238008685E+19</v>
      </c>
      <c r="J1502" s="16">
        <v>1</v>
      </c>
      <c r="K1502" s="16">
        <v>11</v>
      </c>
      <c r="L1502" s="16">
        <v>5</v>
      </c>
      <c r="M1502" s="16">
        <v>10000</v>
      </c>
      <c r="N1502" s="16">
        <v>10000</v>
      </c>
      <c r="O1502" s="16">
        <v>30</v>
      </c>
      <c r="P1502" s="16" t="b">
        <v>1</v>
      </c>
      <c r="Q1502" s="16">
        <v>0</v>
      </c>
      <c r="R1502" s="16" t="b">
        <v>0</v>
      </c>
      <c r="S1502" s="16">
        <v>101.000000000008</v>
      </c>
      <c r="T1502" s="16" t="s">
        <v>59</v>
      </c>
      <c r="U1502" s="18">
        <v>1597</v>
      </c>
      <c r="V1502" s="16">
        <v>2593</v>
      </c>
      <c r="W1502" s="22">
        <v>1.07</v>
      </c>
    </row>
    <row r="1503" spans="1:23" x14ac:dyDescent="0.3">
      <c r="A1503" s="15">
        <v>1501</v>
      </c>
      <c r="B1503" s="16" t="s">
        <v>56</v>
      </c>
      <c r="C1503" s="17" t="s">
        <v>139</v>
      </c>
      <c r="E1503" s="16">
        <f t="shared" si="299"/>
        <v>7027164917.9465284</v>
      </c>
      <c r="F1503" s="16">
        <v>5</v>
      </c>
      <c r="G1503" s="22">
        <f t="shared" ref="G1503:G1511" si="303">A1503^8.5+A1503^4+100*A1503+100</f>
        <v>9.9824210495582974E+26</v>
      </c>
      <c r="H1503" s="22">
        <f t="shared" si="297"/>
        <v>12695604.73925137</v>
      </c>
      <c r="I1503" s="22">
        <f t="shared" si="298"/>
        <v>4.1060545225119998E+19</v>
      </c>
      <c r="J1503" s="16">
        <v>1</v>
      </c>
      <c r="K1503" s="16">
        <v>11</v>
      </c>
      <c r="L1503" s="16">
        <v>5</v>
      </c>
      <c r="M1503" s="16">
        <v>10000</v>
      </c>
      <c r="N1503" s="16">
        <v>10000</v>
      </c>
      <c r="O1503" s="16">
        <v>30</v>
      </c>
      <c r="P1503" s="16" t="b">
        <v>1</v>
      </c>
      <c r="Q1503" s="16">
        <v>0</v>
      </c>
      <c r="R1503" s="16" t="b">
        <v>0</v>
      </c>
      <c r="S1503" s="16">
        <v>101.000000000008</v>
      </c>
      <c r="T1503" s="16" t="s">
        <v>59</v>
      </c>
      <c r="U1503" s="18">
        <v>1598</v>
      </c>
      <c r="V1503" s="16">
        <v>2595</v>
      </c>
      <c r="W1503" s="22">
        <v>1.07</v>
      </c>
    </row>
    <row r="1504" spans="1:23" x14ac:dyDescent="0.3">
      <c r="A1504" s="19">
        <v>1502</v>
      </c>
      <c r="B1504" s="16" t="s">
        <v>56</v>
      </c>
      <c r="C1504" s="17" t="s">
        <v>139</v>
      </c>
      <c r="E1504" s="16">
        <f t="shared" si="299"/>
        <v>7041688204.9264927</v>
      </c>
      <c r="F1504" s="16">
        <v>5</v>
      </c>
      <c r="G1504" s="22">
        <f t="shared" si="303"/>
        <v>1.0039091849240053E+27</v>
      </c>
      <c r="H1504" s="22">
        <f t="shared" si="297"/>
        <v>12713597.718322199</v>
      </c>
      <c r="I1504" s="22">
        <f t="shared" si="298"/>
        <v>4.1227148111591514E+19</v>
      </c>
      <c r="J1504" s="16">
        <v>1</v>
      </c>
      <c r="K1504" s="16">
        <v>11</v>
      </c>
      <c r="L1504" s="16">
        <v>5</v>
      </c>
      <c r="M1504" s="16">
        <v>10000</v>
      </c>
      <c r="N1504" s="16">
        <v>10000</v>
      </c>
      <c r="O1504" s="16">
        <v>30</v>
      </c>
      <c r="P1504" s="16" t="b">
        <v>1</v>
      </c>
      <c r="Q1504" s="16">
        <v>0</v>
      </c>
      <c r="R1504" s="16" t="b">
        <v>0</v>
      </c>
      <c r="S1504" s="16">
        <v>101.000000000008</v>
      </c>
      <c r="T1504" s="16" t="s">
        <v>59</v>
      </c>
      <c r="U1504" s="18">
        <v>1599</v>
      </c>
      <c r="V1504" s="16">
        <v>2597</v>
      </c>
      <c r="W1504" s="22">
        <v>1.07</v>
      </c>
    </row>
    <row r="1505" spans="1:23" x14ac:dyDescent="0.3">
      <c r="A1505" s="15">
        <v>1503</v>
      </c>
      <c r="B1505" s="16" t="s">
        <v>56</v>
      </c>
      <c r="C1505" s="17" t="s">
        <v>138</v>
      </c>
      <c r="E1505" s="16">
        <f t="shared" si="299"/>
        <v>7056231811.6356869</v>
      </c>
      <c r="F1505" s="16">
        <v>5</v>
      </c>
      <c r="G1505" s="22">
        <f t="shared" si="303"/>
        <v>1.0096046333237336E+27</v>
      </c>
      <c r="H1505" s="22">
        <f t="shared" si="297"/>
        <v>12731604.283105183</v>
      </c>
      <c r="I1505" s="22">
        <f t="shared" si="298"/>
        <v>4.139431542905983E+19</v>
      </c>
      <c r="J1505" s="16">
        <v>1</v>
      </c>
      <c r="K1505" s="16">
        <v>11</v>
      </c>
      <c r="L1505" s="16">
        <v>5</v>
      </c>
      <c r="M1505" s="16">
        <v>10000</v>
      </c>
      <c r="N1505" s="16">
        <v>10000</v>
      </c>
      <c r="O1505" s="16">
        <v>30</v>
      </c>
      <c r="P1505" s="16" t="b">
        <v>1</v>
      </c>
      <c r="Q1505" s="16">
        <v>0</v>
      </c>
      <c r="R1505" s="16" t="b">
        <v>0</v>
      </c>
      <c r="S1505" s="16">
        <v>101.000000000008</v>
      </c>
      <c r="T1505" s="16" t="s">
        <v>59</v>
      </c>
      <c r="U1505" s="18">
        <v>1600</v>
      </c>
      <c r="V1505" s="16">
        <v>2599</v>
      </c>
      <c r="W1505" s="22">
        <v>1.07</v>
      </c>
    </row>
    <row r="1506" spans="1:23" x14ac:dyDescent="0.3">
      <c r="A1506" s="19">
        <v>1504</v>
      </c>
      <c r="B1506" s="16" t="s">
        <v>56</v>
      </c>
      <c r="C1506" s="17" t="s">
        <v>138</v>
      </c>
      <c r="E1506" s="16">
        <f t="shared" si="299"/>
        <v>7070795752.9558859</v>
      </c>
      <c r="F1506" s="16">
        <v>5</v>
      </c>
      <c r="G1506" s="22">
        <f t="shared" si="303"/>
        <v>1.0153285731461447E+27</v>
      </c>
      <c r="H1506" s="22">
        <f t="shared" si="297"/>
        <v>12749624.434866298</v>
      </c>
      <c r="I1506" s="22">
        <f t="shared" si="298"/>
        <v>4.1562048712305172E+19</v>
      </c>
      <c r="J1506" s="16">
        <v>1</v>
      </c>
      <c r="K1506" s="16">
        <v>11</v>
      </c>
      <c r="L1506" s="16">
        <v>5</v>
      </c>
      <c r="M1506" s="16">
        <v>10000</v>
      </c>
      <c r="N1506" s="16">
        <v>10000</v>
      </c>
      <c r="O1506" s="16">
        <v>30</v>
      </c>
      <c r="P1506" s="16" t="b">
        <v>1</v>
      </c>
      <c r="Q1506" s="16">
        <v>0</v>
      </c>
      <c r="R1506" s="16" t="b">
        <v>0</v>
      </c>
      <c r="S1506" s="16">
        <v>101.000000000008</v>
      </c>
      <c r="T1506" s="16" t="s">
        <v>59</v>
      </c>
      <c r="U1506" s="18">
        <v>1601</v>
      </c>
      <c r="V1506" s="16">
        <v>2601</v>
      </c>
      <c r="W1506" s="22">
        <v>1.07</v>
      </c>
    </row>
    <row r="1507" spans="1:23" x14ac:dyDescent="0.3">
      <c r="A1507" s="15">
        <v>1505</v>
      </c>
      <c r="B1507" s="16" t="s">
        <v>56</v>
      </c>
      <c r="C1507" s="17" t="s">
        <v>138</v>
      </c>
      <c r="E1507" s="12">
        <f t="shared" si="299"/>
        <v>7085380043.7698803</v>
      </c>
      <c r="F1507" s="16">
        <v>5</v>
      </c>
      <c r="G1507" s="22">
        <f t="shared" si="303"/>
        <v>1.0210811278332499E+27</v>
      </c>
      <c r="H1507" s="22">
        <f t="shared" si="297"/>
        <v>12767658.174870696</v>
      </c>
      <c r="I1507" s="22">
        <f t="shared" si="298"/>
        <v>4.1730349499256136E+19</v>
      </c>
      <c r="J1507" s="16">
        <v>1</v>
      </c>
      <c r="K1507" s="16">
        <v>11</v>
      </c>
      <c r="L1507" s="16">
        <v>5</v>
      </c>
      <c r="M1507" s="16">
        <v>10000</v>
      </c>
      <c r="N1507" s="16">
        <v>10000</v>
      </c>
      <c r="O1507" s="16">
        <v>30</v>
      </c>
      <c r="P1507" s="16" t="b">
        <v>1</v>
      </c>
      <c r="Q1507" s="16">
        <v>0</v>
      </c>
      <c r="R1507" s="16" t="b">
        <v>0</v>
      </c>
      <c r="S1507" s="16">
        <v>101.000000000008</v>
      </c>
      <c r="T1507" s="16" t="s">
        <v>59</v>
      </c>
      <c r="U1507" s="18">
        <v>1602</v>
      </c>
      <c r="V1507" s="16">
        <v>2603</v>
      </c>
      <c r="W1507" s="22">
        <v>1.07</v>
      </c>
    </row>
    <row r="1508" spans="1:23" x14ac:dyDescent="0.3">
      <c r="A1508" s="19">
        <v>1506</v>
      </c>
      <c r="B1508" s="16" t="s">
        <v>56</v>
      </c>
      <c r="C1508" s="17" t="s">
        <v>138</v>
      </c>
      <c r="E1508" s="16">
        <f t="shared" si="299"/>
        <v>7099984698.9614038</v>
      </c>
      <c r="F1508" s="16">
        <v>5</v>
      </c>
      <c r="G1508" s="22">
        <f t="shared" si="303"/>
        <v>1.0268624212793163E+27</v>
      </c>
      <c r="H1508" s="22">
        <f t="shared" si="297"/>
        <v>12785705.504382974</v>
      </c>
      <c r="I1508" s="22">
        <f t="shared" si="298"/>
        <v>4.1899219330994446E+19</v>
      </c>
      <c r="J1508" s="16">
        <v>1</v>
      </c>
      <c r="K1508" s="16">
        <v>11</v>
      </c>
      <c r="L1508" s="16">
        <v>5</v>
      </c>
      <c r="M1508" s="16">
        <v>10000</v>
      </c>
      <c r="N1508" s="16">
        <v>10000</v>
      </c>
      <c r="O1508" s="16">
        <v>30</v>
      </c>
      <c r="P1508" s="16" t="b">
        <v>1</v>
      </c>
      <c r="Q1508" s="16">
        <v>0</v>
      </c>
      <c r="R1508" s="16" t="b">
        <v>0</v>
      </c>
      <c r="S1508" s="16">
        <v>101.000000000008</v>
      </c>
      <c r="T1508" s="16" t="s">
        <v>59</v>
      </c>
      <c r="U1508" s="18">
        <v>1603</v>
      </c>
      <c r="V1508" s="16">
        <v>2605</v>
      </c>
      <c r="W1508" s="22">
        <v>1.07</v>
      </c>
    </row>
    <row r="1509" spans="1:23" x14ac:dyDescent="0.3">
      <c r="A1509" s="15">
        <v>1507</v>
      </c>
      <c r="B1509" s="16" t="s">
        <v>56</v>
      </c>
      <c r="C1509" s="17" t="s">
        <v>138</v>
      </c>
      <c r="E1509" s="12">
        <f t="shared" si="299"/>
        <v>7114609733.415266</v>
      </c>
      <c r="F1509" s="16">
        <v>5</v>
      </c>
      <c r="G1509" s="22">
        <f t="shared" si="303"/>
        <v>1.0326725778322093E+27</v>
      </c>
      <c r="H1509" s="22">
        <f t="shared" si="297"/>
        <v>12803766.424666852</v>
      </c>
      <c r="I1509" s="22">
        <f t="shared" si="298"/>
        <v>4.2068659751758201E+19</v>
      </c>
      <c r="J1509" s="16">
        <v>1</v>
      </c>
      <c r="K1509" s="16">
        <v>11</v>
      </c>
      <c r="L1509" s="16">
        <v>5</v>
      </c>
      <c r="M1509" s="16">
        <v>10000</v>
      </c>
      <c r="N1509" s="16">
        <v>10000</v>
      </c>
      <c r="O1509" s="16">
        <v>30</v>
      </c>
      <c r="P1509" s="16" t="b">
        <v>1</v>
      </c>
      <c r="Q1509" s="16">
        <v>0</v>
      </c>
      <c r="R1509" s="16" t="b">
        <v>0</v>
      </c>
      <c r="S1509" s="16">
        <v>101.000000000008</v>
      </c>
      <c r="T1509" s="16" t="s">
        <v>59</v>
      </c>
      <c r="U1509" s="18">
        <v>1604</v>
      </c>
      <c r="V1509" s="16">
        <v>2607</v>
      </c>
      <c r="W1509" s="22">
        <v>1.07</v>
      </c>
    </row>
    <row r="1510" spans="1:23" x14ac:dyDescent="0.3">
      <c r="A1510" s="19">
        <v>1508</v>
      </c>
      <c r="B1510" s="16" t="s">
        <v>56</v>
      </c>
      <c r="C1510" s="17" t="s">
        <v>138</v>
      </c>
      <c r="E1510" s="16">
        <f t="shared" si="299"/>
        <v>7129255162.0171852</v>
      </c>
      <c r="F1510" s="16">
        <v>5</v>
      </c>
      <c r="G1510" s="22">
        <f t="shared" si="303"/>
        <v>1.0385117222947379E+27</v>
      </c>
      <c r="H1510" s="22">
        <f t="shared" si="297"/>
        <v>12821840.936985422</v>
      </c>
      <c r="I1510" s="22">
        <f t="shared" si="298"/>
        <v>4.2238672308947296E+19</v>
      </c>
      <c r="J1510" s="16">
        <v>1</v>
      </c>
      <c r="K1510" s="16">
        <v>11</v>
      </c>
      <c r="L1510" s="16">
        <v>5</v>
      </c>
      <c r="M1510" s="16">
        <v>10000</v>
      </c>
      <c r="N1510" s="16">
        <v>10000</v>
      </c>
      <c r="O1510" s="16">
        <v>30</v>
      </c>
      <c r="P1510" s="16" t="b">
        <v>1</v>
      </c>
      <c r="Q1510" s="16">
        <v>0</v>
      </c>
      <c r="R1510" s="16" t="b">
        <v>0</v>
      </c>
      <c r="S1510" s="16">
        <v>101.000000000008</v>
      </c>
      <c r="T1510" s="16" t="s">
        <v>59</v>
      </c>
      <c r="U1510" s="18">
        <v>1605</v>
      </c>
      <c r="V1510" s="16">
        <v>2609</v>
      </c>
      <c r="W1510" s="22">
        <v>1.07</v>
      </c>
    </row>
    <row r="1511" spans="1:23" x14ac:dyDescent="0.3">
      <c r="A1511" s="15">
        <v>1509</v>
      </c>
      <c r="B1511" s="16" t="s">
        <v>56</v>
      </c>
      <c r="C1511" s="17" t="s">
        <v>138</v>
      </c>
      <c r="E1511" s="16">
        <f t="shared" si="299"/>
        <v>7143920999.6538687</v>
      </c>
      <c r="F1511" s="16">
        <v>5</v>
      </c>
      <c r="G1511" s="22">
        <f t="shared" si="303"/>
        <v>1.0443799799260397E+27</v>
      </c>
      <c r="H1511" s="22">
        <f t="shared" si="297"/>
        <v>12839929.042600974</v>
      </c>
      <c r="I1511" s="22">
        <f t="shared" si="298"/>
        <v>4.2409258553127518E+19</v>
      </c>
      <c r="J1511" s="16">
        <v>1</v>
      </c>
      <c r="K1511" s="16">
        <v>11</v>
      </c>
      <c r="L1511" s="16">
        <v>5</v>
      </c>
      <c r="M1511" s="16">
        <v>10000</v>
      </c>
      <c r="N1511" s="16">
        <v>10000</v>
      </c>
      <c r="O1511" s="16">
        <v>30</v>
      </c>
      <c r="P1511" s="16" t="b">
        <v>1</v>
      </c>
      <c r="Q1511" s="16">
        <v>0</v>
      </c>
      <c r="R1511" s="16" t="b">
        <v>0</v>
      </c>
      <c r="S1511" s="16">
        <v>101.000000000008</v>
      </c>
      <c r="T1511" s="16" t="s">
        <v>59</v>
      </c>
      <c r="U1511" s="18">
        <v>1606</v>
      </c>
      <c r="V1511" s="16">
        <v>2611</v>
      </c>
      <c r="W1511" s="22">
        <v>1.07</v>
      </c>
    </row>
    <row r="1512" spans="1:23" x14ac:dyDescent="0.3">
      <c r="A1512" s="19">
        <v>1510</v>
      </c>
      <c r="B1512" s="16" t="s">
        <v>56</v>
      </c>
      <c r="C1512" s="17" t="s">
        <v>138</v>
      </c>
      <c r="E1512" s="16">
        <f t="shared" si="299"/>
        <v>7158607261.2130718</v>
      </c>
      <c r="F1512" s="16">
        <v>5</v>
      </c>
      <c r="G1512" s="22">
        <f>A1512^8.51+A1512^4+100*A1512+100</f>
        <v>1.1300400130036739E+27</v>
      </c>
      <c r="H1512" s="22">
        <f t="shared" si="297"/>
        <v>12858030.742775166</v>
      </c>
      <c r="I1512" s="22">
        <f t="shared" si="298"/>
        <v>4.2580420038034809E+19</v>
      </c>
      <c r="J1512" s="16">
        <v>1</v>
      </c>
      <c r="K1512" s="16">
        <v>11</v>
      </c>
      <c r="L1512" s="16">
        <v>5</v>
      </c>
      <c r="M1512" s="16">
        <v>10000</v>
      </c>
      <c r="N1512" s="16">
        <v>10000</v>
      </c>
      <c r="O1512" s="16">
        <v>30</v>
      </c>
      <c r="P1512" s="16" t="b">
        <v>1</v>
      </c>
      <c r="Q1512" s="16">
        <v>0</v>
      </c>
      <c r="R1512" s="16" t="b">
        <v>0</v>
      </c>
      <c r="S1512" s="16">
        <v>101.000000000008</v>
      </c>
      <c r="T1512" s="16" t="s">
        <v>59</v>
      </c>
      <c r="U1512" s="18">
        <v>1607</v>
      </c>
      <c r="V1512" s="16">
        <v>2613</v>
      </c>
      <c r="W1512" s="22">
        <v>1.07</v>
      </c>
    </row>
    <row r="1513" spans="1:23" x14ac:dyDescent="0.3">
      <c r="A1513" s="15">
        <v>1511</v>
      </c>
      <c r="B1513" s="16" t="s">
        <v>56</v>
      </c>
      <c r="C1513" s="17" t="s">
        <v>138</v>
      </c>
      <c r="E1513" s="16">
        <f t="shared" si="299"/>
        <v>7173313961.5835037</v>
      </c>
      <c r="F1513" s="16">
        <v>5</v>
      </c>
      <c r="G1513" s="22">
        <f t="shared" ref="G1513:G1521" si="304">A1513^8.51+A1513^4+100*A1513+100</f>
        <v>1.1364245091211527E+27</v>
      </c>
      <c r="H1513" s="22">
        <f t="shared" si="297"/>
        <v>12876146.038768889</v>
      </c>
      <c r="I1513" s="22">
        <f t="shared" si="298"/>
        <v>4.2752158320579338E+19</v>
      </c>
      <c r="J1513" s="16">
        <v>1</v>
      </c>
      <c r="K1513" s="16">
        <v>11</v>
      </c>
      <c r="L1513" s="16">
        <v>5</v>
      </c>
      <c r="M1513" s="16">
        <v>10000</v>
      </c>
      <c r="N1513" s="16">
        <v>10000</v>
      </c>
      <c r="O1513" s="16">
        <v>30</v>
      </c>
      <c r="P1513" s="16" t="b">
        <v>1</v>
      </c>
      <c r="Q1513" s="16">
        <v>0</v>
      </c>
      <c r="R1513" s="16" t="b">
        <v>0</v>
      </c>
      <c r="S1513" s="16">
        <v>101.000000000008</v>
      </c>
      <c r="T1513" s="16" t="s">
        <v>59</v>
      </c>
      <c r="U1513" s="18">
        <v>1608</v>
      </c>
      <c r="V1513" s="16">
        <v>2615</v>
      </c>
      <c r="W1513" s="22">
        <v>1.07</v>
      </c>
    </row>
    <row r="1514" spans="1:23" x14ac:dyDescent="0.3">
      <c r="A1514" s="19">
        <v>1512</v>
      </c>
      <c r="B1514" s="16" t="s">
        <v>56</v>
      </c>
      <c r="C1514" s="17" t="s">
        <v>138</v>
      </c>
      <c r="E1514" s="16">
        <f t="shared" si="299"/>
        <v>7188041115.6548347</v>
      </c>
      <c r="F1514" s="16">
        <v>5</v>
      </c>
      <c r="G1514" s="22">
        <f t="shared" si="304"/>
        <v>1.1428408165614196E+27</v>
      </c>
      <c r="H1514" s="22">
        <f t="shared" si="297"/>
        <v>12894274.931842305</v>
      </c>
      <c r="I1514" s="22">
        <f t="shared" si="298"/>
        <v>4.2924474960850739E+19</v>
      </c>
      <c r="J1514" s="16">
        <v>1</v>
      </c>
      <c r="K1514" s="16">
        <v>11</v>
      </c>
      <c r="L1514" s="16">
        <v>5</v>
      </c>
      <c r="M1514" s="16">
        <v>10000</v>
      </c>
      <c r="N1514" s="16">
        <v>10000</v>
      </c>
      <c r="O1514" s="16">
        <v>30</v>
      </c>
      <c r="P1514" s="16" t="b">
        <v>1</v>
      </c>
      <c r="Q1514" s="16">
        <v>0</v>
      </c>
      <c r="R1514" s="16" t="b">
        <v>0</v>
      </c>
      <c r="S1514" s="16">
        <v>101.000000000008</v>
      </c>
      <c r="T1514" s="16" t="s">
        <v>59</v>
      </c>
      <c r="U1514" s="18">
        <v>1609</v>
      </c>
      <c r="V1514" s="16">
        <v>2617</v>
      </c>
      <c r="W1514" s="22">
        <v>1.07</v>
      </c>
    </row>
    <row r="1515" spans="1:23" x14ac:dyDescent="0.3">
      <c r="A1515" s="15">
        <v>1513</v>
      </c>
      <c r="B1515" s="16" t="s">
        <v>56</v>
      </c>
      <c r="C1515" s="17" t="s">
        <v>138</v>
      </c>
      <c r="E1515" s="12">
        <f t="shared" si="299"/>
        <v>7202788738.3177824</v>
      </c>
      <c r="F1515" s="16">
        <v>5</v>
      </c>
      <c r="G1515" s="22">
        <f t="shared" si="304"/>
        <v>1.1492890726306361E+27</v>
      </c>
      <c r="H1515" s="22">
        <f t="shared" si="297"/>
        <v>12912417.423254918</v>
      </c>
      <c r="I1515" s="22">
        <f t="shared" si="298"/>
        <v>4.3097371522121605E+19</v>
      </c>
      <c r="J1515" s="16">
        <v>1</v>
      </c>
      <c r="K1515" s="16">
        <v>11</v>
      </c>
      <c r="L1515" s="16">
        <v>5</v>
      </c>
      <c r="M1515" s="16">
        <v>10000</v>
      </c>
      <c r="N1515" s="16">
        <v>10000</v>
      </c>
      <c r="O1515" s="16">
        <v>30</v>
      </c>
      <c r="P1515" s="16" t="b">
        <v>1</v>
      </c>
      <c r="Q1515" s="16">
        <v>0</v>
      </c>
      <c r="R1515" s="16" t="b">
        <v>0</v>
      </c>
      <c r="S1515" s="16">
        <v>101.000000000008</v>
      </c>
      <c r="T1515" s="16" t="s">
        <v>59</v>
      </c>
      <c r="U1515" s="18">
        <v>1610</v>
      </c>
      <c r="V1515" s="16">
        <v>2619</v>
      </c>
      <c r="W1515" s="22">
        <v>1.07</v>
      </c>
    </row>
    <row r="1516" spans="1:23" x14ac:dyDescent="0.3">
      <c r="A1516" s="19">
        <v>1514</v>
      </c>
      <c r="B1516" s="16" t="s">
        <v>56</v>
      </c>
      <c r="C1516" s="17" t="s">
        <v>138</v>
      </c>
      <c r="E1516" s="16">
        <f t="shared" si="299"/>
        <v>7217556844.4639387</v>
      </c>
      <c r="F1516" s="16">
        <v>5</v>
      </c>
      <c r="G1516" s="22">
        <f t="shared" si="304"/>
        <v>1.1557694151362357E+27</v>
      </c>
      <c r="H1516" s="22">
        <f t="shared" si="297"/>
        <v>12930573.514265426</v>
      </c>
      <c r="I1516" s="22">
        <f t="shared" si="298"/>
        <v>4.3270849570852307E+19</v>
      </c>
      <c r="J1516" s="16">
        <v>1</v>
      </c>
      <c r="K1516" s="16">
        <v>11</v>
      </c>
      <c r="L1516" s="16">
        <v>5</v>
      </c>
      <c r="M1516" s="16">
        <v>10000</v>
      </c>
      <c r="N1516" s="16">
        <v>10000</v>
      </c>
      <c r="O1516" s="16">
        <v>30</v>
      </c>
      <c r="P1516" s="16" t="b">
        <v>1</v>
      </c>
      <c r="Q1516" s="16">
        <v>0</v>
      </c>
      <c r="R1516" s="16" t="b">
        <v>0</v>
      </c>
      <c r="S1516" s="16">
        <v>101.000000000008</v>
      </c>
      <c r="T1516" s="16" t="s">
        <v>59</v>
      </c>
      <c r="U1516" s="18">
        <v>1611</v>
      </c>
      <c r="V1516" s="16">
        <v>2621</v>
      </c>
      <c r="W1516" s="22">
        <v>1.07</v>
      </c>
    </row>
    <row r="1517" spans="1:23" x14ac:dyDescent="0.3">
      <c r="A1517" s="15">
        <v>1515</v>
      </c>
      <c r="B1517" s="16" t="s">
        <v>56</v>
      </c>
      <c r="C1517" s="17" t="s">
        <v>138</v>
      </c>
      <c r="E1517" s="12">
        <f t="shared" si="299"/>
        <v>7232345448.9860344</v>
      </c>
      <c r="F1517" s="16">
        <v>5</v>
      </c>
      <c r="G1517" s="22">
        <f t="shared" si="304"/>
        <v>1.1622819823884078E+27</v>
      </c>
      <c r="H1517" s="22">
        <f t="shared" si="297"/>
        <v>12948743.206131889</v>
      </c>
      <c r="I1517" s="22">
        <f t="shared" si="298"/>
        <v>4.344491067669522E+19</v>
      </c>
      <c r="J1517" s="16">
        <v>1</v>
      </c>
      <c r="K1517" s="16">
        <v>11</v>
      </c>
      <c r="L1517" s="16">
        <v>5</v>
      </c>
      <c r="M1517" s="16">
        <v>10000</v>
      </c>
      <c r="N1517" s="16">
        <v>10000</v>
      </c>
      <c r="O1517" s="16">
        <v>30</v>
      </c>
      <c r="P1517" s="16" t="b">
        <v>1</v>
      </c>
      <c r="Q1517" s="16">
        <v>0</v>
      </c>
      <c r="R1517" s="16" t="b">
        <v>0</v>
      </c>
      <c r="S1517" s="16">
        <v>101.000000000008</v>
      </c>
      <c r="T1517" s="16" t="s">
        <v>59</v>
      </c>
      <c r="U1517" s="18">
        <v>1612</v>
      </c>
      <c r="V1517" s="16">
        <v>2623</v>
      </c>
      <c r="W1517" s="22">
        <v>1.07</v>
      </c>
    </row>
    <row r="1518" spans="1:23" x14ac:dyDescent="0.3">
      <c r="A1518" s="19">
        <v>1516</v>
      </c>
      <c r="B1518" s="16" t="s">
        <v>56</v>
      </c>
      <c r="C1518" s="17" t="s">
        <v>138</v>
      </c>
      <c r="E1518" s="16">
        <f t="shared" si="299"/>
        <v>7247154566.7776442</v>
      </c>
      <c r="F1518" s="16">
        <v>5</v>
      </c>
      <c r="G1518" s="22">
        <f t="shared" si="304"/>
        <v>1.168826913201667E+27</v>
      </c>
      <c r="H1518" s="22">
        <f t="shared" si="297"/>
        <v>12966926.500111647</v>
      </c>
      <c r="I1518" s="22">
        <f t="shared" si="298"/>
        <v>4.3619556412499223E+19</v>
      </c>
      <c r="J1518" s="16">
        <v>1</v>
      </c>
      <c r="K1518" s="16">
        <v>11</v>
      </c>
      <c r="L1518" s="16">
        <v>5</v>
      </c>
      <c r="M1518" s="16">
        <v>10000</v>
      </c>
      <c r="N1518" s="16">
        <v>10000</v>
      </c>
      <c r="O1518" s="16">
        <v>30</v>
      </c>
      <c r="P1518" s="16" t="b">
        <v>1</v>
      </c>
      <c r="Q1518" s="16">
        <v>0</v>
      </c>
      <c r="R1518" s="16" t="b">
        <v>0</v>
      </c>
      <c r="S1518" s="16">
        <v>101.000000000008</v>
      </c>
      <c r="T1518" s="16" t="s">
        <v>59</v>
      </c>
      <c r="U1518" s="18">
        <v>1613</v>
      </c>
      <c r="V1518" s="16">
        <v>2625</v>
      </c>
      <c r="W1518" s="22">
        <v>1.07</v>
      </c>
    </row>
    <row r="1519" spans="1:23" x14ac:dyDescent="0.3">
      <c r="A1519" s="15">
        <v>1517</v>
      </c>
      <c r="B1519" s="16" t="s">
        <v>56</v>
      </c>
      <c r="C1519" s="17" t="s">
        <v>138</v>
      </c>
      <c r="E1519" s="16">
        <f t="shared" si="299"/>
        <v>7261984212.7333946</v>
      </c>
      <c r="F1519" s="16">
        <v>5</v>
      </c>
      <c r="G1519" s="22">
        <f t="shared" si="304"/>
        <v>1.1754043468962529E+27</v>
      </c>
      <c r="H1519" s="22">
        <f t="shared" si="297"/>
        <v>12985123.397461256</v>
      </c>
      <c r="I1519" s="22">
        <f t="shared" si="298"/>
        <v>4.3794788354313634E+19</v>
      </c>
      <c r="J1519" s="16">
        <v>1</v>
      </c>
      <c r="K1519" s="16">
        <v>11</v>
      </c>
      <c r="L1519" s="16">
        <v>5</v>
      </c>
      <c r="M1519" s="16">
        <v>10000</v>
      </c>
      <c r="N1519" s="16">
        <v>10000</v>
      </c>
      <c r="O1519" s="16">
        <v>30</v>
      </c>
      <c r="P1519" s="16" t="b">
        <v>1</v>
      </c>
      <c r="Q1519" s="16">
        <v>0</v>
      </c>
      <c r="R1519" s="16" t="b">
        <v>0</v>
      </c>
      <c r="S1519" s="16">
        <v>101.000000000008</v>
      </c>
      <c r="T1519" s="16" t="s">
        <v>59</v>
      </c>
      <c r="U1519" s="18">
        <v>1614</v>
      </c>
      <c r="V1519" s="16">
        <v>2627</v>
      </c>
      <c r="W1519" s="22">
        <v>1.07</v>
      </c>
    </row>
    <row r="1520" spans="1:23" x14ac:dyDescent="0.3">
      <c r="A1520" s="19">
        <v>1518</v>
      </c>
      <c r="B1520" s="16" t="s">
        <v>56</v>
      </c>
      <c r="C1520" s="17" t="s">
        <v>138</v>
      </c>
      <c r="E1520" s="16">
        <f t="shared" si="299"/>
        <v>7276834401.7489023</v>
      </c>
      <c r="F1520" s="16">
        <v>5</v>
      </c>
      <c r="G1520" s="22">
        <f t="shared" si="304"/>
        <v>1.1820144232997483E+27</v>
      </c>
      <c r="H1520" s="22">
        <f t="shared" si="297"/>
        <v>13003333.899436621</v>
      </c>
      <c r="I1520" s="22">
        <f t="shared" si="298"/>
        <v>4.3970608081394254E+19</v>
      </c>
      <c r="J1520" s="16">
        <v>1</v>
      </c>
      <c r="K1520" s="16">
        <v>11</v>
      </c>
      <c r="L1520" s="16">
        <v>5</v>
      </c>
      <c r="M1520" s="16">
        <v>10000</v>
      </c>
      <c r="N1520" s="16">
        <v>10000</v>
      </c>
      <c r="O1520" s="16">
        <v>30</v>
      </c>
      <c r="P1520" s="16" t="b">
        <v>1</v>
      </c>
      <c r="Q1520" s="16">
        <v>0</v>
      </c>
      <c r="R1520" s="16" t="b">
        <v>0</v>
      </c>
      <c r="S1520" s="16">
        <v>101.000000000008</v>
      </c>
      <c r="T1520" s="16" t="s">
        <v>59</v>
      </c>
      <c r="U1520" s="18">
        <v>1615</v>
      </c>
      <c r="V1520" s="16">
        <v>2629</v>
      </c>
      <c r="W1520" s="22">
        <v>1.07</v>
      </c>
    </row>
    <row r="1521" spans="1:23" x14ac:dyDescent="0.3">
      <c r="A1521" s="15">
        <v>1519</v>
      </c>
      <c r="B1521" s="16" t="s">
        <v>56</v>
      </c>
      <c r="C1521" s="17" t="s">
        <v>138</v>
      </c>
      <c r="E1521" s="16">
        <f t="shared" si="299"/>
        <v>7291705148.7207289</v>
      </c>
      <c r="F1521" s="16">
        <v>5</v>
      </c>
      <c r="G1521" s="22">
        <f t="shared" si="304"/>
        <v>1.1886572827485111E+27</v>
      </c>
      <c r="H1521" s="22">
        <f t="shared" si="297"/>
        <v>13021558.007292977</v>
      </c>
      <c r="I1521" s="22">
        <f t="shared" si="298"/>
        <v>4.4147017176205418E+19</v>
      </c>
      <c r="J1521" s="16">
        <v>1</v>
      </c>
      <c r="K1521" s="16">
        <v>11</v>
      </c>
      <c r="L1521" s="16">
        <v>5</v>
      </c>
      <c r="M1521" s="16">
        <v>10000</v>
      </c>
      <c r="N1521" s="16">
        <v>10000</v>
      </c>
      <c r="O1521" s="16">
        <v>30</v>
      </c>
      <c r="P1521" s="16" t="b">
        <v>1</v>
      </c>
      <c r="Q1521" s="16">
        <v>0</v>
      </c>
      <c r="R1521" s="16" t="b">
        <v>0</v>
      </c>
      <c r="S1521" s="16">
        <v>101.000000000008</v>
      </c>
      <c r="T1521" s="16" t="s">
        <v>59</v>
      </c>
      <c r="U1521" s="18">
        <v>1616</v>
      </c>
      <c r="V1521" s="16">
        <v>2631</v>
      </c>
      <c r="W1521" s="22">
        <v>1.07</v>
      </c>
    </row>
    <row r="1522" spans="1:23" x14ac:dyDescent="0.3">
      <c r="A1522" s="19">
        <v>1520</v>
      </c>
      <c r="B1522" s="16" t="s">
        <v>56</v>
      </c>
      <c r="C1522" s="17" t="s">
        <v>138</v>
      </c>
      <c r="E1522" s="16">
        <f t="shared" si="299"/>
        <v>7306596468.5464401</v>
      </c>
      <c r="F1522" s="16">
        <v>5</v>
      </c>
      <c r="G1522" s="22">
        <f>A1522^8.52+A1522^4+100*A1522+100</f>
        <v>1.2861966357704076E+27</v>
      </c>
      <c r="H1522" s="22">
        <f t="shared" si="297"/>
        <v>13039795.722284714</v>
      </c>
      <c r="I1522" s="22">
        <f t="shared" si="298"/>
        <v>4.4324017224425185E+19</v>
      </c>
      <c r="J1522" s="16">
        <v>1</v>
      </c>
      <c r="K1522" s="16">
        <v>11</v>
      </c>
      <c r="L1522" s="16">
        <v>5</v>
      </c>
      <c r="M1522" s="16">
        <v>10000</v>
      </c>
      <c r="N1522" s="16">
        <v>10000</v>
      </c>
      <c r="O1522" s="16">
        <v>30</v>
      </c>
      <c r="P1522" s="16" t="b">
        <v>1</v>
      </c>
      <c r="Q1522" s="16">
        <v>0</v>
      </c>
      <c r="R1522" s="16" t="b">
        <v>0</v>
      </c>
      <c r="S1522" s="16">
        <v>101.000000000008</v>
      </c>
      <c r="T1522" s="16" t="s">
        <v>59</v>
      </c>
      <c r="U1522" s="18">
        <v>1617</v>
      </c>
      <c r="V1522" s="16">
        <v>2633</v>
      </c>
      <c r="W1522" s="22">
        <v>1.07</v>
      </c>
    </row>
    <row r="1523" spans="1:23" x14ac:dyDescent="0.3">
      <c r="A1523" s="15">
        <v>1521</v>
      </c>
      <c r="B1523" s="16" t="s">
        <v>56</v>
      </c>
      <c r="C1523" s="17" t="s">
        <v>138</v>
      </c>
      <c r="E1523" s="12">
        <f t="shared" si="299"/>
        <v>7321508376.1245699</v>
      </c>
      <c r="F1523" s="16">
        <v>5</v>
      </c>
      <c r="G1523" s="22">
        <f t="shared" ref="G1523:G1531" si="305">A1523^8.52+A1523^4+100*A1523+100</f>
        <v>1.2934239658629101E+27</v>
      </c>
      <c r="H1523" s="22">
        <f t="shared" si="297"/>
        <v>13058047.045665624</v>
      </c>
      <c r="I1523" s="22">
        <f t="shared" si="298"/>
        <v>4.4501609814951461E+19</v>
      </c>
      <c r="J1523" s="16">
        <v>1</v>
      </c>
      <c r="K1523" s="16">
        <v>11</v>
      </c>
      <c r="L1523" s="16">
        <v>5</v>
      </c>
      <c r="M1523" s="16">
        <v>10000</v>
      </c>
      <c r="N1523" s="16">
        <v>10000</v>
      </c>
      <c r="O1523" s="16">
        <v>30</v>
      </c>
      <c r="P1523" s="16" t="b">
        <v>1</v>
      </c>
      <c r="Q1523" s="16">
        <v>0</v>
      </c>
      <c r="R1523" s="16" t="b">
        <v>0</v>
      </c>
      <c r="S1523" s="16">
        <v>101.000000000008</v>
      </c>
      <c r="T1523" s="16" t="s">
        <v>59</v>
      </c>
      <c r="U1523" s="18">
        <v>1618</v>
      </c>
      <c r="V1523" s="16">
        <v>2635</v>
      </c>
      <c r="W1523" s="22">
        <v>1.07</v>
      </c>
    </row>
    <row r="1524" spans="1:23" x14ac:dyDescent="0.3">
      <c r="A1524" s="19">
        <v>1522</v>
      </c>
      <c r="B1524" s="16" t="s">
        <v>56</v>
      </c>
      <c r="C1524" s="17" t="s">
        <v>138</v>
      </c>
      <c r="E1524" s="16">
        <f t="shared" si="299"/>
        <v>7336440886.3546515</v>
      </c>
      <c r="F1524" s="16">
        <v>5</v>
      </c>
      <c r="G1524" s="22">
        <f t="shared" si="305"/>
        <v>1.3006871171837638E+27</v>
      </c>
      <c r="H1524" s="22">
        <f t="shared" si="297"/>
        <v>13076311.978688767</v>
      </c>
      <c r="I1524" s="22">
        <f t="shared" si="298"/>
        <v>4.4679796539904295E+19</v>
      </c>
      <c r="J1524" s="16">
        <v>1</v>
      </c>
      <c r="K1524" s="16">
        <v>11</v>
      </c>
      <c r="L1524" s="16">
        <v>5</v>
      </c>
      <c r="M1524" s="16">
        <v>10000</v>
      </c>
      <c r="N1524" s="16">
        <v>10000</v>
      </c>
      <c r="O1524" s="16">
        <v>30</v>
      </c>
      <c r="P1524" s="16" t="b">
        <v>1</v>
      </c>
      <c r="Q1524" s="16">
        <v>0</v>
      </c>
      <c r="R1524" s="16" t="b">
        <v>0</v>
      </c>
      <c r="S1524" s="16">
        <v>101.000000000008</v>
      </c>
      <c r="T1524" s="16" t="s">
        <v>59</v>
      </c>
      <c r="U1524" s="18">
        <v>1619</v>
      </c>
      <c r="V1524" s="16">
        <v>2637</v>
      </c>
      <c r="W1524" s="22">
        <v>1.07</v>
      </c>
    </row>
    <row r="1525" spans="1:23" x14ac:dyDescent="0.3">
      <c r="A1525" s="15">
        <v>1523</v>
      </c>
      <c r="B1525" s="16" t="s">
        <v>56</v>
      </c>
      <c r="C1525" s="17" t="s">
        <v>138</v>
      </c>
      <c r="E1525" s="12">
        <f t="shared" si="299"/>
        <v>7351394014.1371756</v>
      </c>
      <c r="F1525" s="16">
        <v>5</v>
      </c>
      <c r="G1525" s="22">
        <f t="shared" si="305"/>
        <v>1.3079862435649837E+27</v>
      </c>
      <c r="H1525" s="22">
        <f t="shared" si="297"/>
        <v>13094590.522606462</v>
      </c>
      <c r="I1525" s="22">
        <f t="shared" si="298"/>
        <v>4.485857899463082E+19</v>
      </c>
      <c r="J1525" s="16">
        <v>1</v>
      </c>
      <c r="K1525" s="16">
        <v>11</v>
      </c>
      <c r="L1525" s="16">
        <v>5</v>
      </c>
      <c r="M1525" s="16">
        <v>10000</v>
      </c>
      <c r="N1525" s="16">
        <v>10000</v>
      </c>
      <c r="O1525" s="16">
        <v>30</v>
      </c>
      <c r="P1525" s="16" t="b">
        <v>1</v>
      </c>
      <c r="Q1525" s="16">
        <v>0</v>
      </c>
      <c r="R1525" s="16" t="b">
        <v>0</v>
      </c>
      <c r="S1525" s="16">
        <v>101.000000000008</v>
      </c>
      <c r="T1525" s="16" t="s">
        <v>59</v>
      </c>
      <c r="U1525" s="18">
        <v>1620</v>
      </c>
      <c r="V1525" s="16">
        <v>2639</v>
      </c>
      <c r="W1525" s="22">
        <v>1.07</v>
      </c>
    </row>
    <row r="1526" spans="1:23" x14ac:dyDescent="0.3">
      <c r="A1526" s="19">
        <v>1524</v>
      </c>
      <c r="B1526" s="16" t="s">
        <v>56</v>
      </c>
      <c r="C1526" s="17" t="s">
        <v>138</v>
      </c>
      <c r="E1526" s="16">
        <f t="shared" si="299"/>
        <v>7366367774.3736057</v>
      </c>
      <c r="F1526" s="16">
        <v>5</v>
      </c>
      <c r="G1526" s="22">
        <f t="shared" si="305"/>
        <v>1.3153214993975697E+27</v>
      </c>
      <c r="H1526" s="22">
        <f t="shared" si="297"/>
        <v>13112882.678670373</v>
      </c>
      <c r="I1526" s="22">
        <f t="shared" si="298"/>
        <v>4.5037958777709789E+19</v>
      </c>
      <c r="J1526" s="16">
        <v>1</v>
      </c>
      <c r="K1526" s="16">
        <v>11</v>
      </c>
      <c r="L1526" s="16">
        <v>5</v>
      </c>
      <c r="M1526" s="16">
        <v>10000</v>
      </c>
      <c r="N1526" s="16">
        <v>10000</v>
      </c>
      <c r="O1526" s="16">
        <v>30</v>
      </c>
      <c r="P1526" s="16" t="b">
        <v>1</v>
      </c>
      <c r="Q1526" s="16">
        <v>0</v>
      </c>
      <c r="R1526" s="16" t="b">
        <v>0</v>
      </c>
      <c r="S1526" s="16">
        <v>101.000000000008</v>
      </c>
      <c r="T1526" s="16" t="s">
        <v>59</v>
      </c>
      <c r="U1526" s="18">
        <v>1621</v>
      </c>
      <c r="V1526" s="16">
        <v>2641</v>
      </c>
      <c r="W1526" s="22">
        <v>1.07</v>
      </c>
    </row>
    <row r="1527" spans="1:23" x14ac:dyDescent="0.3">
      <c r="A1527" s="15">
        <v>1525</v>
      </c>
      <c r="B1527" s="16" t="s">
        <v>56</v>
      </c>
      <c r="C1527" s="17" t="s">
        <v>138</v>
      </c>
      <c r="E1527" s="16">
        <f t="shared" si="299"/>
        <v>7381362181.9664373</v>
      </c>
      <c r="F1527" s="16">
        <v>5</v>
      </c>
      <c r="G1527" s="22">
        <f t="shared" si="305"/>
        <v>1.3226930396330808E+27</v>
      </c>
      <c r="H1527" s="22">
        <f t="shared" si="297"/>
        <v>13131188.448131412</v>
      </c>
      <c r="I1527" s="22">
        <f t="shared" si="298"/>
        <v>4.521793749095646E+19</v>
      </c>
      <c r="J1527" s="16">
        <v>1</v>
      </c>
      <c r="K1527" s="16">
        <v>11</v>
      </c>
      <c r="L1527" s="16">
        <v>5</v>
      </c>
      <c r="M1527" s="16">
        <v>10000</v>
      </c>
      <c r="N1527" s="16">
        <v>10000</v>
      </c>
      <c r="O1527" s="16">
        <v>30</v>
      </c>
      <c r="P1527" s="16" t="b">
        <v>1</v>
      </c>
      <c r="Q1527" s="16">
        <v>0</v>
      </c>
      <c r="R1527" s="16" t="b">
        <v>0</v>
      </c>
      <c r="S1527" s="16">
        <v>101.000000000008</v>
      </c>
      <c r="T1527" s="16" t="s">
        <v>59</v>
      </c>
      <c r="U1527" s="18">
        <v>1622</v>
      </c>
      <c r="V1527" s="16">
        <v>2643</v>
      </c>
      <c r="W1527" s="22">
        <v>1.07</v>
      </c>
    </row>
    <row r="1528" spans="1:23" x14ac:dyDescent="0.3">
      <c r="A1528" s="19">
        <v>1526</v>
      </c>
      <c r="B1528" s="16" t="s">
        <v>56</v>
      </c>
      <c r="C1528" s="17" t="s">
        <v>138</v>
      </c>
      <c r="E1528" s="16">
        <f t="shared" si="299"/>
        <v>7396377251.8190794</v>
      </c>
      <c r="F1528" s="16">
        <v>5</v>
      </c>
      <c r="G1528" s="22">
        <f t="shared" si="305"/>
        <v>1.3301010197853504E+27</v>
      </c>
      <c r="H1528" s="22">
        <f t="shared" si="297"/>
        <v>13149507.832239769</v>
      </c>
      <c r="I1528" s="22">
        <f t="shared" si="298"/>
        <v>4.5398516739426886E+19</v>
      </c>
      <c r="J1528" s="16">
        <v>1</v>
      </c>
      <c r="K1528" s="16">
        <v>11</v>
      </c>
      <c r="L1528" s="16">
        <v>5</v>
      </c>
      <c r="M1528" s="16">
        <v>10000</v>
      </c>
      <c r="N1528" s="16">
        <v>10000</v>
      </c>
      <c r="O1528" s="16">
        <v>30</v>
      </c>
      <c r="P1528" s="16" t="b">
        <v>1</v>
      </c>
      <c r="Q1528" s="16">
        <v>0</v>
      </c>
      <c r="R1528" s="16" t="b">
        <v>0</v>
      </c>
      <c r="S1528" s="16">
        <v>101.000000000008</v>
      </c>
      <c r="T1528" s="16" t="s">
        <v>59</v>
      </c>
      <c r="U1528" s="18">
        <v>1623</v>
      </c>
      <c r="V1528" s="16">
        <v>2645</v>
      </c>
      <c r="W1528" s="22">
        <v>1.07</v>
      </c>
    </row>
    <row r="1529" spans="1:23" x14ac:dyDescent="0.3">
      <c r="A1529" s="15">
        <v>1527</v>
      </c>
      <c r="B1529" s="16" t="s">
        <v>56</v>
      </c>
      <c r="C1529" s="17" t="s">
        <v>138</v>
      </c>
      <c r="E1529" s="16">
        <f t="shared" si="299"/>
        <v>7411412998.8359709</v>
      </c>
      <c r="F1529" s="16">
        <v>5</v>
      </c>
      <c r="G1529" s="22">
        <f t="shared" si="305"/>
        <v>1.3375455959321433E+27</v>
      </c>
      <c r="H1529" s="22">
        <f t="shared" si="297"/>
        <v>13167840.832245035</v>
      </c>
      <c r="I1529" s="22">
        <f t="shared" si="298"/>
        <v>4.5579698131421184E+19</v>
      </c>
      <c r="J1529" s="16">
        <v>1</v>
      </c>
      <c r="K1529" s="16">
        <v>11</v>
      </c>
      <c r="L1529" s="16">
        <v>5</v>
      </c>
      <c r="M1529" s="16">
        <v>10000</v>
      </c>
      <c r="N1529" s="16">
        <v>10000</v>
      </c>
      <c r="O1529" s="16">
        <v>30</v>
      </c>
      <c r="P1529" s="16" t="b">
        <v>1</v>
      </c>
      <c r="Q1529" s="16">
        <v>0</v>
      </c>
      <c r="R1529" s="16" t="b">
        <v>0</v>
      </c>
      <c r="S1529" s="16">
        <v>101.000000000008</v>
      </c>
      <c r="T1529" s="16" t="s">
        <v>59</v>
      </c>
      <c r="U1529" s="18">
        <v>1624</v>
      </c>
      <c r="V1529" s="16">
        <v>2647</v>
      </c>
      <c r="W1529" s="22">
        <v>1.07</v>
      </c>
    </row>
    <row r="1530" spans="1:23" x14ac:dyDescent="0.3">
      <c r="A1530" s="19">
        <v>1528</v>
      </c>
      <c r="B1530" s="16" t="s">
        <v>56</v>
      </c>
      <c r="C1530" s="17" t="s">
        <v>138</v>
      </c>
      <c r="E1530" s="16">
        <f t="shared" si="299"/>
        <v>7426469437.9224873</v>
      </c>
      <c r="F1530" s="16">
        <v>5</v>
      </c>
      <c r="G1530" s="22">
        <f t="shared" si="305"/>
        <v>1.3450269247168238E+27</v>
      </c>
      <c r="H1530" s="22">
        <f t="shared" si="297"/>
        <v>13186187.449395971</v>
      </c>
      <c r="I1530" s="22">
        <f t="shared" si="298"/>
        <v>4.5761483278489764E+19</v>
      </c>
      <c r="J1530" s="16">
        <v>1</v>
      </c>
      <c r="K1530" s="16">
        <v>11</v>
      </c>
      <c r="L1530" s="16">
        <v>5</v>
      </c>
      <c r="M1530" s="16">
        <v>10000</v>
      </c>
      <c r="N1530" s="16">
        <v>10000</v>
      </c>
      <c r="O1530" s="16">
        <v>30</v>
      </c>
      <c r="P1530" s="16" t="b">
        <v>1</v>
      </c>
      <c r="Q1530" s="16">
        <v>0</v>
      </c>
      <c r="R1530" s="16" t="b">
        <v>0</v>
      </c>
      <c r="S1530" s="16">
        <v>101.000000000008</v>
      </c>
      <c r="T1530" s="16" t="s">
        <v>59</v>
      </c>
      <c r="U1530" s="18">
        <v>1625</v>
      </c>
      <c r="V1530" s="16">
        <v>2649</v>
      </c>
      <c r="W1530" s="22">
        <v>1.07</v>
      </c>
    </row>
    <row r="1531" spans="1:23" x14ac:dyDescent="0.3">
      <c r="A1531" s="15">
        <v>1529</v>
      </c>
      <c r="B1531" s="16" t="s">
        <v>56</v>
      </c>
      <c r="C1531" s="17" t="s">
        <v>138</v>
      </c>
      <c r="E1531" s="12">
        <f t="shared" si="299"/>
        <v>7441546583.9849777</v>
      </c>
      <c r="F1531" s="16">
        <v>5</v>
      </c>
      <c r="G1531" s="22">
        <f t="shared" si="305"/>
        <v>1.3525451633500192E+27</v>
      </c>
      <c r="H1531" s="22">
        <f t="shared" si="297"/>
        <v>13204547.684940653</v>
      </c>
      <c r="I1531" s="22">
        <f t="shared" si="298"/>
        <v>4.5943873795436306E+19</v>
      </c>
      <c r="J1531" s="16">
        <v>1</v>
      </c>
      <c r="K1531" s="16">
        <v>11</v>
      </c>
      <c r="L1531" s="16">
        <v>5</v>
      </c>
      <c r="M1531" s="16">
        <v>10000</v>
      </c>
      <c r="N1531" s="16">
        <v>10000</v>
      </c>
      <c r="O1531" s="16">
        <v>30</v>
      </c>
      <c r="P1531" s="16" t="b">
        <v>1</v>
      </c>
      <c r="Q1531" s="16">
        <v>0</v>
      </c>
      <c r="R1531" s="16" t="b">
        <v>0</v>
      </c>
      <c r="S1531" s="16">
        <v>101.000000000008</v>
      </c>
      <c r="T1531" s="16" t="s">
        <v>59</v>
      </c>
      <c r="U1531" s="18">
        <v>1626</v>
      </c>
      <c r="V1531" s="16">
        <v>2651</v>
      </c>
      <c r="W1531" s="22">
        <v>1.07</v>
      </c>
    </row>
    <row r="1532" spans="1:23" x14ac:dyDescent="0.3">
      <c r="A1532" s="19">
        <v>1530</v>
      </c>
      <c r="B1532" s="16" t="s">
        <v>56</v>
      </c>
      <c r="C1532" s="17" t="s">
        <v>138</v>
      </c>
      <c r="E1532" s="16">
        <f t="shared" si="299"/>
        <v>7456644451.9308033</v>
      </c>
      <c r="F1532" s="16">
        <v>5</v>
      </c>
      <c r="G1532" s="22">
        <f>A1532^8.53+A1532^4+100*A1532+100</f>
        <v>1.4635848484734181E+27</v>
      </c>
      <c r="H1532" s="22">
        <f t="shared" ref="H1532:H1595" si="306">(A1532^2.14+50+50*A1532)*2</f>
        <v>13222921.540126592</v>
      </c>
      <c r="I1532" s="22">
        <f t="shared" si="298"/>
        <v>4.6126871300322697E+19</v>
      </c>
      <c r="J1532" s="16">
        <v>1</v>
      </c>
      <c r="K1532" s="16">
        <v>11</v>
      </c>
      <c r="L1532" s="16">
        <v>5</v>
      </c>
      <c r="M1532" s="16">
        <v>10000</v>
      </c>
      <c r="N1532" s="16">
        <v>10000</v>
      </c>
      <c r="O1532" s="16">
        <v>30</v>
      </c>
      <c r="P1532" s="16" t="b">
        <v>1</v>
      </c>
      <c r="Q1532" s="16">
        <v>0</v>
      </c>
      <c r="R1532" s="16" t="b">
        <v>0</v>
      </c>
      <c r="S1532" s="16">
        <v>101.000000000008</v>
      </c>
      <c r="T1532" s="16" t="s">
        <v>59</v>
      </c>
      <c r="U1532" s="18">
        <v>1627</v>
      </c>
      <c r="V1532" s="16">
        <v>2653</v>
      </c>
      <c r="W1532" s="22">
        <v>1.07</v>
      </c>
    </row>
    <row r="1533" spans="1:23" x14ac:dyDescent="0.3">
      <c r="A1533" s="15">
        <v>1531</v>
      </c>
      <c r="B1533" s="16" t="s">
        <v>56</v>
      </c>
      <c r="C1533" s="17" t="s">
        <v>138</v>
      </c>
      <c r="E1533" s="12">
        <f t="shared" si="299"/>
        <v>7471763056.6682739</v>
      </c>
      <c r="F1533" s="16">
        <v>5</v>
      </c>
      <c r="G1533" s="22">
        <f t="shared" ref="G1533:G1541" si="307">A1533^8.53+A1533^4+100*A1533+100</f>
        <v>1.471764681065837E+27</v>
      </c>
      <c r="H1533" s="22">
        <f t="shared" si="306"/>
        <v>13241309.016200401</v>
      </c>
      <c r="I1533" s="22">
        <f t="shared" ref="I1533:I1596" si="308">(A1533^6.08+A1533^4+1000*A1533+100)*2</f>
        <v>4.631047741447426E+19</v>
      </c>
      <c r="J1533" s="16">
        <v>1</v>
      </c>
      <c r="K1533" s="16">
        <v>11</v>
      </c>
      <c r="L1533" s="16">
        <v>5</v>
      </c>
      <c r="M1533" s="16">
        <v>10000</v>
      </c>
      <c r="N1533" s="16">
        <v>10000</v>
      </c>
      <c r="O1533" s="16">
        <v>30</v>
      </c>
      <c r="P1533" s="16" t="b">
        <v>1</v>
      </c>
      <c r="Q1533" s="16">
        <v>0</v>
      </c>
      <c r="R1533" s="16" t="b">
        <v>0</v>
      </c>
      <c r="S1533" s="16">
        <v>101.000000000008</v>
      </c>
      <c r="T1533" s="16" t="s">
        <v>59</v>
      </c>
      <c r="U1533" s="18">
        <v>1628</v>
      </c>
      <c r="V1533" s="16">
        <v>2655</v>
      </c>
      <c r="W1533" s="22">
        <v>1.07</v>
      </c>
    </row>
    <row r="1534" spans="1:23" x14ac:dyDescent="0.3">
      <c r="A1534" s="19">
        <v>1532</v>
      </c>
      <c r="B1534" s="16" t="s">
        <v>56</v>
      </c>
      <c r="C1534" s="17" t="s">
        <v>138</v>
      </c>
      <c r="E1534" s="16">
        <f t="shared" si="299"/>
        <v>7486902413.1066837</v>
      </c>
      <c r="F1534" s="16">
        <v>5</v>
      </c>
      <c r="G1534" s="22">
        <f t="shared" si="307"/>
        <v>1.4799848440611103E+27</v>
      </c>
      <c r="H1534" s="22">
        <f t="shared" si="306"/>
        <v>13259710.114408107</v>
      </c>
      <c r="I1534" s="22">
        <f t="shared" si="308"/>
        <v>4.6494693762482446E+19</v>
      </c>
      <c r="J1534" s="16">
        <v>1</v>
      </c>
      <c r="K1534" s="16">
        <v>11</v>
      </c>
      <c r="L1534" s="16">
        <v>5</v>
      </c>
      <c r="M1534" s="16">
        <v>10000</v>
      </c>
      <c r="N1534" s="16">
        <v>10000</v>
      </c>
      <c r="O1534" s="16">
        <v>30</v>
      </c>
      <c r="P1534" s="16" t="b">
        <v>1</v>
      </c>
      <c r="Q1534" s="16">
        <v>0</v>
      </c>
      <c r="R1534" s="16" t="b">
        <v>0</v>
      </c>
      <c r="S1534" s="16">
        <v>101.000000000008</v>
      </c>
      <c r="T1534" s="16" t="s">
        <v>59</v>
      </c>
      <c r="U1534" s="18">
        <v>1629</v>
      </c>
      <c r="V1534" s="16">
        <v>2657</v>
      </c>
      <c r="W1534" s="22">
        <v>1.07</v>
      </c>
    </row>
    <row r="1535" spans="1:23" x14ac:dyDescent="0.3">
      <c r="A1535" s="15">
        <v>1533</v>
      </c>
      <c r="B1535" s="16" t="s">
        <v>56</v>
      </c>
      <c r="C1535" s="17" t="s">
        <v>138</v>
      </c>
      <c r="E1535" s="16">
        <f t="shared" si="299"/>
        <v>7502062536.1563234</v>
      </c>
      <c r="F1535" s="16">
        <v>5</v>
      </c>
      <c r="G1535" s="22">
        <f t="shared" si="307"/>
        <v>1.4882455097868314E+27</v>
      </c>
      <c r="H1535" s="22">
        <f t="shared" si="306"/>
        <v>13278124.835995059</v>
      </c>
      <c r="I1535" s="22">
        <f t="shared" si="308"/>
        <v>4.6679521972210794E+19</v>
      </c>
      <c r="J1535" s="16">
        <v>1</v>
      </c>
      <c r="K1535" s="16">
        <v>11</v>
      </c>
      <c r="L1535" s="16">
        <v>5</v>
      </c>
      <c r="M1535" s="16">
        <v>10000</v>
      </c>
      <c r="N1535" s="16">
        <v>10000</v>
      </c>
      <c r="O1535" s="16">
        <v>30</v>
      </c>
      <c r="P1535" s="16" t="b">
        <v>1</v>
      </c>
      <c r="Q1535" s="16">
        <v>0</v>
      </c>
      <c r="R1535" s="16" t="b">
        <v>0</v>
      </c>
      <c r="S1535" s="16">
        <v>101.000000000008</v>
      </c>
      <c r="T1535" s="16" t="s">
        <v>59</v>
      </c>
      <c r="U1535" s="18">
        <v>1630</v>
      </c>
      <c r="V1535" s="16">
        <v>2659</v>
      </c>
      <c r="W1535" s="22">
        <v>1.07</v>
      </c>
    </row>
    <row r="1536" spans="1:23" x14ac:dyDescent="0.3">
      <c r="A1536" s="19">
        <v>1534</v>
      </c>
      <c r="B1536" s="16" t="s">
        <v>56</v>
      </c>
      <c r="C1536" s="17" t="s">
        <v>138</v>
      </c>
      <c r="E1536" s="16">
        <f t="shared" si="299"/>
        <v>7517243440.7283907</v>
      </c>
      <c r="F1536" s="16">
        <v>5</v>
      </c>
      <c r="G1536" s="22">
        <f t="shared" si="307"/>
        <v>1.4965468511937261E+27</v>
      </c>
      <c r="H1536" s="22">
        <f t="shared" si="306"/>
        <v>13296553.182205813</v>
      </c>
      <c r="I1536" s="22">
        <f t="shared" si="308"/>
        <v>4.6864963674799161E+19</v>
      </c>
      <c r="J1536" s="16">
        <v>1</v>
      </c>
      <c r="K1536" s="16">
        <v>11</v>
      </c>
      <c r="L1536" s="16">
        <v>5</v>
      </c>
      <c r="M1536" s="16">
        <v>10000</v>
      </c>
      <c r="N1536" s="16">
        <v>10000</v>
      </c>
      <c r="O1536" s="16">
        <v>30</v>
      </c>
      <c r="P1536" s="16" t="b">
        <v>1</v>
      </c>
      <c r="Q1536" s="16">
        <v>0</v>
      </c>
      <c r="R1536" s="16" t="b">
        <v>0</v>
      </c>
      <c r="S1536" s="16">
        <v>101.000000000008</v>
      </c>
      <c r="T1536" s="16" t="s">
        <v>59</v>
      </c>
      <c r="U1536" s="18">
        <v>1631</v>
      </c>
      <c r="V1536" s="16">
        <v>2661</v>
      </c>
      <c r="W1536" s="22">
        <v>1.07</v>
      </c>
    </row>
    <row r="1537" spans="1:23" x14ac:dyDescent="0.3">
      <c r="A1537" s="15">
        <v>1535</v>
      </c>
      <c r="B1537" s="16" t="s">
        <v>56</v>
      </c>
      <c r="C1537" s="17" t="s">
        <v>138</v>
      </c>
      <c r="E1537" s="16">
        <f t="shared" si="299"/>
        <v>7532445141.7351065</v>
      </c>
      <c r="F1537" s="16">
        <v>5</v>
      </c>
      <c r="G1537" s="22">
        <f t="shared" si="307"/>
        <v>1.5048890418575658E+27</v>
      </c>
      <c r="H1537" s="22">
        <f t="shared" si="306"/>
        <v>13314995.154284317</v>
      </c>
      <c r="I1537" s="22">
        <f t="shared" si="308"/>
        <v>4.7051020504666759E+19</v>
      </c>
      <c r="J1537" s="16">
        <v>1</v>
      </c>
      <c r="K1537" s="16">
        <v>11</v>
      </c>
      <c r="L1537" s="16">
        <v>5</v>
      </c>
      <c r="M1537" s="16">
        <v>10000</v>
      </c>
      <c r="N1537" s="16">
        <v>10000</v>
      </c>
      <c r="O1537" s="16">
        <v>30</v>
      </c>
      <c r="P1537" s="16" t="b">
        <v>1</v>
      </c>
      <c r="Q1537" s="16">
        <v>0</v>
      </c>
      <c r="R1537" s="16" t="b">
        <v>0</v>
      </c>
      <c r="S1537" s="16">
        <v>101.000000000008</v>
      </c>
      <c r="T1537" s="16" t="s">
        <v>59</v>
      </c>
      <c r="U1537" s="18">
        <v>1632</v>
      </c>
      <c r="V1537" s="16">
        <v>2663</v>
      </c>
      <c r="W1537" s="22">
        <v>1.07</v>
      </c>
    </row>
    <row r="1538" spans="1:23" x14ac:dyDescent="0.3">
      <c r="A1538" s="19">
        <v>1536</v>
      </c>
      <c r="B1538" s="16" t="s">
        <v>56</v>
      </c>
      <c r="C1538" s="17" t="s">
        <v>138</v>
      </c>
      <c r="E1538" s="16">
        <f t="shared" ref="E1538:E1601" si="309">A1538^3.1</f>
        <v>7547667654.0897026</v>
      </c>
      <c r="F1538" s="16">
        <v>5</v>
      </c>
      <c r="G1538" s="22">
        <f t="shared" si="307"/>
        <v>1.5132722559809715E+27</v>
      </c>
      <c r="H1538" s="22">
        <f t="shared" si="306"/>
        <v>13333450.753473761</v>
      </c>
      <c r="I1538" s="22">
        <f t="shared" si="308"/>
        <v>4.7237694099519447E+19</v>
      </c>
      <c r="J1538" s="16">
        <v>1</v>
      </c>
      <c r="K1538" s="16">
        <v>11</v>
      </c>
      <c r="L1538" s="16">
        <v>5</v>
      </c>
      <c r="M1538" s="16">
        <v>10000</v>
      </c>
      <c r="N1538" s="16">
        <v>10000</v>
      </c>
      <c r="O1538" s="16">
        <v>30</v>
      </c>
      <c r="P1538" s="16" t="b">
        <v>1</v>
      </c>
      <c r="Q1538" s="16">
        <v>0</v>
      </c>
      <c r="R1538" s="16" t="b">
        <v>0</v>
      </c>
      <c r="S1538" s="16">
        <v>101.000000000008</v>
      </c>
      <c r="T1538" s="16" t="s">
        <v>59</v>
      </c>
      <c r="U1538" s="18">
        <v>1633</v>
      </c>
      <c r="V1538" s="16">
        <v>2665</v>
      </c>
      <c r="W1538" s="22">
        <v>1.07</v>
      </c>
    </row>
    <row r="1539" spans="1:23" x14ac:dyDescent="0.3">
      <c r="A1539" s="15">
        <v>1537</v>
      </c>
      <c r="B1539" s="16" t="s">
        <v>56</v>
      </c>
      <c r="C1539" s="17" t="s">
        <v>138</v>
      </c>
      <c r="E1539" s="12">
        <f t="shared" si="309"/>
        <v>7562910992.7062521</v>
      </c>
      <c r="F1539" s="16">
        <v>5</v>
      </c>
      <c r="G1539" s="22">
        <f t="shared" si="307"/>
        <v>1.5216966683952727E+27</v>
      </c>
      <c r="H1539" s="22">
        <f t="shared" si="306"/>
        <v>13351919.981016636</v>
      </c>
      <c r="I1539" s="22">
        <f t="shared" si="308"/>
        <v>4.742498610035105E+19</v>
      </c>
      <c r="J1539" s="16">
        <v>1</v>
      </c>
      <c r="K1539" s="16">
        <v>11</v>
      </c>
      <c r="L1539" s="16">
        <v>5</v>
      </c>
      <c r="M1539" s="16">
        <v>10000</v>
      </c>
      <c r="N1539" s="16">
        <v>10000</v>
      </c>
      <c r="O1539" s="16">
        <v>30</v>
      </c>
      <c r="P1539" s="16" t="b">
        <v>1</v>
      </c>
      <c r="Q1539" s="16">
        <v>0</v>
      </c>
      <c r="R1539" s="16" t="b">
        <v>0</v>
      </c>
      <c r="S1539" s="16">
        <v>101.000000000008</v>
      </c>
      <c r="T1539" s="16" t="s">
        <v>59</v>
      </c>
      <c r="U1539" s="18">
        <v>1634</v>
      </c>
      <c r="V1539" s="16">
        <v>2667</v>
      </c>
      <c r="W1539" s="22">
        <v>1.07</v>
      </c>
    </row>
    <row r="1540" spans="1:23" x14ac:dyDescent="0.3">
      <c r="A1540" s="19">
        <v>1538</v>
      </c>
      <c r="B1540" s="16" t="s">
        <v>56</v>
      </c>
      <c r="C1540" s="17" t="s">
        <v>138</v>
      </c>
      <c r="E1540" s="16">
        <f t="shared" si="309"/>
        <v>7578175172.499918</v>
      </c>
      <c r="F1540" s="16">
        <v>5</v>
      </c>
      <c r="G1540" s="22">
        <f t="shared" si="307"/>
        <v>1.5301624545623713E+27</v>
      </c>
      <c r="H1540" s="22">
        <f t="shared" si="306"/>
        <v>13370402.8381548</v>
      </c>
      <c r="I1540" s="22">
        <f t="shared" si="308"/>
        <v>4.7612898151449027E+19</v>
      </c>
      <c r="J1540" s="16">
        <v>1</v>
      </c>
      <c r="K1540" s="16">
        <v>11</v>
      </c>
      <c r="L1540" s="16">
        <v>5</v>
      </c>
      <c r="M1540" s="16">
        <v>10000</v>
      </c>
      <c r="N1540" s="16">
        <v>10000</v>
      </c>
      <c r="O1540" s="16">
        <v>30</v>
      </c>
      <c r="P1540" s="16" t="b">
        <v>1</v>
      </c>
      <c r="Q1540" s="16">
        <v>0</v>
      </c>
      <c r="R1540" s="16" t="b">
        <v>0</v>
      </c>
      <c r="S1540" s="16">
        <v>101.000000000008</v>
      </c>
      <c r="T1540" s="16" t="s">
        <v>59</v>
      </c>
      <c r="U1540" s="18">
        <v>1635</v>
      </c>
      <c r="V1540" s="16">
        <v>2669</v>
      </c>
      <c r="W1540" s="22">
        <v>1.07</v>
      </c>
    </row>
    <row r="1541" spans="1:23" x14ac:dyDescent="0.3">
      <c r="A1541" s="15">
        <v>1539</v>
      </c>
      <c r="B1541" s="16" t="s">
        <v>56</v>
      </c>
      <c r="C1541" s="17" t="s">
        <v>138</v>
      </c>
      <c r="E1541" s="12">
        <f t="shared" si="309"/>
        <v>7593460208.3868399</v>
      </c>
      <c r="F1541" s="16">
        <v>5</v>
      </c>
      <c r="G1541" s="22">
        <f t="shared" si="307"/>
        <v>1.5386697905766437E+27</v>
      </c>
      <c r="H1541" s="22">
        <f t="shared" si="306"/>
        <v>13388899.326129399</v>
      </c>
      <c r="I1541" s="22">
        <f t="shared" si="308"/>
        <v>4.7801431900401115E+19</v>
      </c>
      <c r="J1541" s="16">
        <v>1</v>
      </c>
      <c r="K1541" s="16">
        <v>11</v>
      </c>
      <c r="L1541" s="16">
        <v>5</v>
      </c>
      <c r="M1541" s="16">
        <v>10000</v>
      </c>
      <c r="N1541" s="16">
        <v>10000</v>
      </c>
      <c r="O1541" s="16">
        <v>30</v>
      </c>
      <c r="P1541" s="16" t="b">
        <v>1</v>
      </c>
      <c r="Q1541" s="16">
        <v>0</v>
      </c>
      <c r="R1541" s="16" t="b">
        <v>0</v>
      </c>
      <c r="S1541" s="16">
        <v>101.000000000008</v>
      </c>
      <c r="T1541" s="16" t="s">
        <v>59</v>
      </c>
      <c r="U1541" s="18">
        <v>1636</v>
      </c>
      <c r="V1541" s="16">
        <v>2671</v>
      </c>
      <c r="W1541" s="22">
        <v>1.07</v>
      </c>
    </row>
    <row r="1542" spans="1:23" x14ac:dyDescent="0.3">
      <c r="A1542" s="19">
        <v>1540</v>
      </c>
      <c r="B1542" s="16" t="s">
        <v>56</v>
      </c>
      <c r="C1542" s="17" t="s">
        <v>138</v>
      </c>
      <c r="E1542" s="16">
        <f t="shared" si="309"/>
        <v>7608766115.284008</v>
      </c>
      <c r="F1542" s="16">
        <v>5</v>
      </c>
      <c r="G1542" s="22">
        <f>A1542^8.54+A1542^4+100*A1542+100</f>
        <v>1.6650487594229285E+27</v>
      </c>
      <c r="H1542" s="22">
        <f t="shared" si="306"/>
        <v>13407409.446180783</v>
      </c>
      <c r="I1542" s="22">
        <f t="shared" si="308"/>
        <v>4.7990588998095307E+19</v>
      </c>
      <c r="J1542" s="16">
        <v>1</v>
      </c>
      <c r="K1542" s="16">
        <v>11</v>
      </c>
      <c r="L1542" s="16">
        <v>5</v>
      </c>
      <c r="M1542" s="16">
        <v>10000</v>
      </c>
      <c r="N1542" s="16">
        <v>10000</v>
      </c>
      <c r="O1542" s="16">
        <v>30</v>
      </c>
      <c r="P1542" s="16" t="b">
        <v>1</v>
      </c>
      <c r="Q1542" s="16">
        <v>0</v>
      </c>
      <c r="R1542" s="16" t="b">
        <v>0</v>
      </c>
      <c r="S1542" s="16">
        <v>101.000000000008</v>
      </c>
      <c r="T1542" s="16" t="s">
        <v>59</v>
      </c>
      <c r="U1542" s="18">
        <v>1637</v>
      </c>
      <c r="V1542" s="16">
        <v>2673</v>
      </c>
      <c r="W1542" s="22">
        <v>1.07</v>
      </c>
    </row>
    <row r="1543" spans="1:23" x14ac:dyDescent="0.3">
      <c r="A1543" s="15">
        <v>1541</v>
      </c>
      <c r="B1543" s="16" t="s">
        <v>56</v>
      </c>
      <c r="C1543" s="17" t="s">
        <v>138</v>
      </c>
      <c r="E1543" s="16">
        <f t="shared" si="309"/>
        <v>7624092908.109499</v>
      </c>
      <c r="F1543" s="16">
        <v>5</v>
      </c>
      <c r="G1543" s="22">
        <f t="shared" ref="G1543:G1551" si="310">A1543^8.54+A1543^4+100*A1543+100</f>
        <v>1.6743048476315603E+27</v>
      </c>
      <c r="H1543" s="22">
        <f t="shared" si="306"/>
        <v>13425933.199548788</v>
      </c>
      <c r="I1543" s="22">
        <f t="shared" si="308"/>
        <v>4.8180371098728948E+19</v>
      </c>
      <c r="J1543" s="16">
        <v>1</v>
      </c>
      <c r="K1543" s="16">
        <v>11</v>
      </c>
      <c r="L1543" s="16">
        <v>5</v>
      </c>
      <c r="M1543" s="16">
        <v>10000</v>
      </c>
      <c r="N1543" s="16">
        <v>10000</v>
      </c>
      <c r="O1543" s="16">
        <v>30</v>
      </c>
      <c r="P1543" s="16" t="b">
        <v>1</v>
      </c>
      <c r="Q1543" s="16">
        <v>0</v>
      </c>
      <c r="R1543" s="16" t="b">
        <v>0</v>
      </c>
      <c r="S1543" s="16">
        <v>101.000000000008</v>
      </c>
      <c r="T1543" s="16" t="s">
        <v>59</v>
      </c>
      <c r="U1543" s="18">
        <v>1638</v>
      </c>
      <c r="V1543" s="16">
        <v>2675</v>
      </c>
      <c r="W1543" s="22">
        <v>1.07</v>
      </c>
    </row>
    <row r="1544" spans="1:23" x14ac:dyDescent="0.3">
      <c r="A1544" s="19">
        <v>1542</v>
      </c>
      <c r="B1544" s="16" t="s">
        <v>56</v>
      </c>
      <c r="C1544" s="17" t="s">
        <v>138</v>
      </c>
      <c r="E1544" s="16">
        <f t="shared" si="309"/>
        <v>7639440601.7823248</v>
      </c>
      <c r="F1544" s="16">
        <v>5</v>
      </c>
      <c r="G1544" s="22">
        <f t="shared" si="310"/>
        <v>1.6836063361719134E+27</v>
      </c>
      <c r="H1544" s="22">
        <f t="shared" si="306"/>
        <v>13444470.5874724</v>
      </c>
      <c r="I1544" s="22">
        <f t="shared" si="308"/>
        <v>4.8370779859809296E+19</v>
      </c>
      <c r="J1544" s="16">
        <v>1</v>
      </c>
      <c r="K1544" s="16">
        <v>11</v>
      </c>
      <c r="L1544" s="16">
        <v>5</v>
      </c>
      <c r="M1544" s="16">
        <v>10000</v>
      </c>
      <c r="N1544" s="16">
        <v>10000</v>
      </c>
      <c r="O1544" s="16">
        <v>30</v>
      </c>
      <c r="P1544" s="16" t="b">
        <v>1</v>
      </c>
      <c r="Q1544" s="16">
        <v>0</v>
      </c>
      <c r="R1544" s="16" t="b">
        <v>0</v>
      </c>
      <c r="S1544" s="16">
        <v>101.000000000008</v>
      </c>
      <c r="T1544" s="16" t="s">
        <v>59</v>
      </c>
      <c r="U1544" s="18">
        <v>1639</v>
      </c>
      <c r="V1544" s="16">
        <v>2677</v>
      </c>
      <c r="W1544" s="22">
        <v>1.07</v>
      </c>
    </row>
    <row r="1545" spans="1:23" x14ac:dyDescent="0.3">
      <c r="A1545" s="15">
        <v>1543</v>
      </c>
      <c r="B1545" s="16" t="s">
        <v>56</v>
      </c>
      <c r="C1545" s="17" t="s">
        <v>138</v>
      </c>
      <c r="E1545" s="16">
        <f t="shared" si="309"/>
        <v>7654809211.2224522</v>
      </c>
      <c r="F1545" s="16">
        <v>5</v>
      </c>
      <c r="G1545" s="22">
        <f t="shared" si="310"/>
        <v>1.6929534180694781E+27</v>
      </c>
      <c r="H1545" s="22">
        <f t="shared" si="306"/>
        <v>13463021.611189971</v>
      </c>
      <c r="I1545" s="22">
        <f t="shared" si="308"/>
        <v>4.8561816942160994E+19</v>
      </c>
      <c r="J1545" s="16">
        <v>1</v>
      </c>
      <c r="K1545" s="16">
        <v>11</v>
      </c>
      <c r="L1545" s="16">
        <v>5</v>
      </c>
      <c r="M1545" s="16">
        <v>10000</v>
      </c>
      <c r="N1545" s="16">
        <v>10000</v>
      </c>
      <c r="O1545" s="16">
        <v>30</v>
      </c>
      <c r="P1545" s="16" t="b">
        <v>1</v>
      </c>
      <c r="Q1545" s="16">
        <v>0</v>
      </c>
      <c r="R1545" s="16" t="b">
        <v>0</v>
      </c>
      <c r="S1545" s="16">
        <v>101.000000000008</v>
      </c>
      <c r="T1545" s="16" t="s">
        <v>59</v>
      </c>
      <c r="U1545" s="18">
        <v>1640</v>
      </c>
      <c r="V1545" s="16">
        <v>2679</v>
      </c>
      <c r="W1545" s="22">
        <v>1.07</v>
      </c>
    </row>
    <row r="1546" spans="1:23" x14ac:dyDescent="0.3">
      <c r="A1546" s="19">
        <v>1544</v>
      </c>
      <c r="B1546" s="16" t="s">
        <v>56</v>
      </c>
      <c r="C1546" s="17" t="s">
        <v>138</v>
      </c>
      <c r="E1546" s="16">
        <f t="shared" si="309"/>
        <v>7670198751.3508139</v>
      </c>
      <c r="F1546" s="16">
        <v>5</v>
      </c>
      <c r="G1546" s="22">
        <f t="shared" si="310"/>
        <v>1.7023462870444989E+27</v>
      </c>
      <c r="H1546" s="22">
        <f t="shared" si="306"/>
        <v>13481586.271939209</v>
      </c>
      <c r="I1546" s="22">
        <f t="shared" si="308"/>
        <v>4.8753484009929327E+19</v>
      </c>
      <c r="J1546" s="16">
        <v>1</v>
      </c>
      <c r="K1546" s="16">
        <v>11</v>
      </c>
      <c r="L1546" s="16">
        <v>5</v>
      </c>
      <c r="M1546" s="16">
        <v>10000</v>
      </c>
      <c r="N1546" s="16">
        <v>10000</v>
      </c>
      <c r="O1546" s="16">
        <v>30</v>
      </c>
      <c r="P1546" s="16" t="b">
        <v>1</v>
      </c>
      <c r="Q1546" s="16">
        <v>0</v>
      </c>
      <c r="R1546" s="16" t="b">
        <v>0</v>
      </c>
      <c r="S1546" s="16">
        <v>101.000000000008</v>
      </c>
      <c r="T1546" s="16" t="s">
        <v>59</v>
      </c>
      <c r="U1546" s="18">
        <v>1641</v>
      </c>
      <c r="V1546" s="16">
        <v>2681</v>
      </c>
      <c r="W1546" s="22">
        <v>1.07</v>
      </c>
    </row>
    <row r="1547" spans="1:23" x14ac:dyDescent="0.3">
      <c r="A1547" s="15">
        <v>1545</v>
      </c>
      <c r="B1547" s="16" t="s">
        <v>56</v>
      </c>
      <c r="C1547" s="17" t="s">
        <v>138</v>
      </c>
      <c r="E1547" s="12">
        <f t="shared" si="309"/>
        <v>7685609237.0893269</v>
      </c>
      <c r="F1547" s="16">
        <v>5</v>
      </c>
      <c r="G1547" s="22">
        <f t="shared" si="310"/>
        <v>1.711785137513971E+27</v>
      </c>
      <c r="H1547" s="22">
        <f t="shared" si="306"/>
        <v>13500164.570957031</v>
      </c>
      <c r="I1547" s="22">
        <f t="shared" si="308"/>
        <v>4.894578273058363E+19</v>
      </c>
      <c r="J1547" s="16">
        <v>1</v>
      </c>
      <c r="K1547" s="16">
        <v>11</v>
      </c>
      <c r="L1547" s="16">
        <v>5</v>
      </c>
      <c r="M1547" s="16">
        <v>10000</v>
      </c>
      <c r="N1547" s="16">
        <v>10000</v>
      </c>
      <c r="O1547" s="16">
        <v>30</v>
      </c>
      <c r="P1547" s="16" t="b">
        <v>1</v>
      </c>
      <c r="Q1547" s="16">
        <v>0</v>
      </c>
      <c r="R1547" s="16" t="b">
        <v>0</v>
      </c>
      <c r="S1547" s="16">
        <v>101.000000000008</v>
      </c>
      <c r="T1547" s="16" t="s">
        <v>59</v>
      </c>
      <c r="U1547" s="18">
        <v>1642</v>
      </c>
      <c r="V1547" s="16">
        <v>2683</v>
      </c>
      <c r="W1547" s="22">
        <v>1.07</v>
      </c>
    </row>
    <row r="1548" spans="1:23" x14ac:dyDescent="0.3">
      <c r="A1548" s="19">
        <v>1546</v>
      </c>
      <c r="B1548" s="16" t="s">
        <v>56</v>
      </c>
      <c r="C1548" s="17" t="s">
        <v>138</v>
      </c>
      <c r="E1548" s="16">
        <f t="shared" si="309"/>
        <v>7701040683.3608246</v>
      </c>
      <c r="F1548" s="16">
        <v>5</v>
      </c>
      <c r="G1548" s="22">
        <f t="shared" si="310"/>
        <v>1.7212701645937978E+27</v>
      </c>
      <c r="H1548" s="22">
        <f t="shared" si="306"/>
        <v>13518756.509479791</v>
      </c>
      <c r="I1548" s="22">
        <f t="shared" si="308"/>
        <v>4.9138714774924362E+19</v>
      </c>
      <c r="J1548" s="16">
        <v>1</v>
      </c>
      <c r="K1548" s="16">
        <v>11</v>
      </c>
      <c r="L1548" s="16">
        <v>5</v>
      </c>
      <c r="M1548" s="16">
        <v>10000</v>
      </c>
      <c r="N1548" s="16">
        <v>10000</v>
      </c>
      <c r="O1548" s="16">
        <v>30</v>
      </c>
      <c r="P1548" s="16" t="b">
        <v>1</v>
      </c>
      <c r="Q1548" s="16">
        <v>0</v>
      </c>
      <c r="R1548" s="16" t="b">
        <v>0</v>
      </c>
      <c r="S1548" s="16">
        <v>101.000000000008</v>
      </c>
      <c r="T1548" s="16" t="s">
        <v>59</v>
      </c>
      <c r="U1548" s="18">
        <v>1643</v>
      </c>
      <c r="V1548" s="16">
        <v>2685</v>
      </c>
      <c r="W1548" s="22">
        <v>1.07</v>
      </c>
    </row>
    <row r="1549" spans="1:23" x14ac:dyDescent="0.3">
      <c r="A1549" s="15">
        <v>1547</v>
      </c>
      <c r="B1549" s="16" t="s">
        <v>56</v>
      </c>
      <c r="C1549" s="17" t="s">
        <v>138</v>
      </c>
      <c r="E1549" s="12">
        <f t="shared" si="309"/>
        <v>7716493105.0892143</v>
      </c>
      <c r="F1549" s="16">
        <v>5</v>
      </c>
      <c r="G1549" s="22">
        <f t="shared" si="310"/>
        <v>1.7308015641007007E+27</v>
      </c>
      <c r="H1549" s="22">
        <f t="shared" si="306"/>
        <v>13537362.088743042</v>
      </c>
      <c r="I1549" s="22">
        <f t="shared" si="308"/>
        <v>4.9332281817084731E+19</v>
      </c>
      <c r="J1549" s="16">
        <v>1</v>
      </c>
      <c r="K1549" s="16">
        <v>11</v>
      </c>
      <c r="L1549" s="16">
        <v>5</v>
      </c>
      <c r="M1549" s="16">
        <v>10000</v>
      </c>
      <c r="N1549" s="16">
        <v>10000</v>
      </c>
      <c r="O1549" s="16">
        <v>30</v>
      </c>
      <c r="P1549" s="16" t="b">
        <v>1</v>
      </c>
      <c r="Q1549" s="16">
        <v>0</v>
      </c>
      <c r="R1549" s="16" t="b">
        <v>0</v>
      </c>
      <c r="S1549" s="16">
        <v>101.000000000008</v>
      </c>
      <c r="T1549" s="16" t="s">
        <v>59</v>
      </c>
      <c r="U1549" s="18">
        <v>1644</v>
      </c>
      <c r="V1549" s="16">
        <v>2687</v>
      </c>
      <c r="W1549" s="22">
        <v>1.07</v>
      </c>
    </row>
    <row r="1550" spans="1:23" x14ac:dyDescent="0.3">
      <c r="A1550" s="19">
        <v>1548</v>
      </c>
      <c r="B1550" s="16" t="s">
        <v>56</v>
      </c>
      <c r="C1550" s="17" t="s">
        <v>138</v>
      </c>
      <c r="E1550" s="16">
        <f t="shared" si="309"/>
        <v>7731966517.1992693</v>
      </c>
      <c r="F1550" s="16">
        <v>5</v>
      </c>
      <c r="G1550" s="22">
        <f t="shared" si="310"/>
        <v>1.7403795325544214E+27</v>
      </c>
      <c r="H1550" s="22">
        <f t="shared" si="306"/>
        <v>13555981.309981711</v>
      </c>
      <c r="I1550" s="22">
        <f t="shared" si="308"/>
        <v>4.9526485534537458E+19</v>
      </c>
      <c r="J1550" s="16">
        <v>1</v>
      </c>
      <c r="K1550" s="16">
        <v>11</v>
      </c>
      <c r="L1550" s="16">
        <v>5</v>
      </c>
      <c r="M1550" s="16">
        <v>10000</v>
      </c>
      <c r="N1550" s="16">
        <v>10000</v>
      </c>
      <c r="O1550" s="16">
        <v>30</v>
      </c>
      <c r="P1550" s="16" t="b">
        <v>1</v>
      </c>
      <c r="Q1550" s="16">
        <v>0</v>
      </c>
      <c r="R1550" s="16" t="b">
        <v>0</v>
      </c>
      <c r="S1550" s="16">
        <v>101.000000000008</v>
      </c>
      <c r="T1550" s="16" t="s">
        <v>59</v>
      </c>
      <c r="U1550" s="18">
        <v>1645</v>
      </c>
      <c r="V1550" s="16">
        <v>2689</v>
      </c>
      <c r="W1550" s="22">
        <v>1.07</v>
      </c>
    </row>
    <row r="1551" spans="1:23" x14ac:dyDescent="0.3">
      <c r="A1551" s="15">
        <v>1549</v>
      </c>
      <c r="B1551" s="16" t="s">
        <v>56</v>
      </c>
      <c r="C1551" s="17" t="s">
        <v>138</v>
      </c>
      <c r="E1551" s="16">
        <f t="shared" si="309"/>
        <v>7747460934.6167326</v>
      </c>
      <c r="F1551" s="16">
        <v>5</v>
      </c>
      <c r="G1551" s="22">
        <f t="shared" si="310"/>
        <v>1.7500042671796535E+27</v>
      </c>
      <c r="H1551" s="22">
        <f t="shared" si="306"/>
        <v>13574614.174429988</v>
      </c>
      <c r="I1551" s="22">
        <f t="shared" si="308"/>
        <v>4.9721327608097817E+19</v>
      </c>
      <c r="J1551" s="16">
        <v>1</v>
      </c>
      <c r="K1551" s="16">
        <v>11</v>
      </c>
      <c r="L1551" s="16">
        <v>5</v>
      </c>
      <c r="M1551" s="16">
        <v>10000</v>
      </c>
      <c r="N1551" s="16">
        <v>10000</v>
      </c>
      <c r="O1551" s="16">
        <v>30</v>
      </c>
      <c r="P1551" s="16" t="b">
        <v>1</v>
      </c>
      <c r="Q1551" s="16">
        <v>0</v>
      </c>
      <c r="R1551" s="16" t="b">
        <v>0</v>
      </c>
      <c r="S1551" s="16">
        <v>101.000000000008</v>
      </c>
      <c r="T1551" s="16" t="s">
        <v>59</v>
      </c>
      <c r="U1551" s="18">
        <v>1646</v>
      </c>
      <c r="V1551" s="16">
        <v>2691</v>
      </c>
      <c r="W1551" s="22">
        <v>1.07</v>
      </c>
    </row>
    <row r="1552" spans="1:23" x14ac:dyDescent="0.3">
      <c r="A1552" s="19">
        <v>1550</v>
      </c>
      <c r="B1552" s="16" t="s">
        <v>56</v>
      </c>
      <c r="C1552" s="17" t="s">
        <v>138</v>
      </c>
      <c r="E1552" s="16">
        <f t="shared" si="309"/>
        <v>7762976372.2683554</v>
      </c>
      <c r="F1552" s="16">
        <v>5</v>
      </c>
      <c r="G1552" s="22">
        <f>A1552^8.55+A1552^4+100*A1552+100</f>
        <v>1.8938083163609934E+27</v>
      </c>
      <c r="H1552" s="22">
        <f t="shared" si="306"/>
        <v>13593260.683321469</v>
      </c>
      <c r="I1552" s="22">
        <f t="shared" si="308"/>
        <v>4.9916809721929073E+19</v>
      </c>
      <c r="J1552" s="16">
        <v>1</v>
      </c>
      <c r="K1552" s="16">
        <v>11</v>
      </c>
      <c r="L1552" s="16">
        <v>5</v>
      </c>
      <c r="M1552" s="16">
        <v>10000</v>
      </c>
      <c r="N1552" s="16">
        <v>10000</v>
      </c>
      <c r="O1552" s="16">
        <v>30</v>
      </c>
      <c r="P1552" s="16" t="b">
        <v>1</v>
      </c>
      <c r="Q1552" s="16">
        <v>0</v>
      </c>
      <c r="R1552" s="16" t="b">
        <v>0</v>
      </c>
      <c r="S1552" s="16">
        <v>101.000000000008</v>
      </c>
      <c r="T1552" s="16" t="s">
        <v>59</v>
      </c>
      <c r="U1552" s="18">
        <v>1647</v>
      </c>
      <c r="V1552" s="16">
        <v>2693</v>
      </c>
      <c r="W1552" s="22">
        <v>1.07</v>
      </c>
    </row>
    <row r="1553" spans="1:23" x14ac:dyDescent="0.3">
      <c r="A1553" s="15">
        <v>1551</v>
      </c>
      <c r="B1553" s="16" t="s">
        <v>56</v>
      </c>
      <c r="C1553" s="17" t="s">
        <v>138</v>
      </c>
      <c r="E1553" s="16">
        <f t="shared" si="309"/>
        <v>7778512845.0818672</v>
      </c>
      <c r="F1553" s="16">
        <v>5</v>
      </c>
      <c r="G1553" s="22">
        <f t="shared" ref="G1553:G1561" si="311">A1553^8.55+A1553^4+100*A1553+100</f>
        <v>1.9042802855269401E+27</v>
      </c>
      <c r="H1553" s="22">
        <f t="shared" si="306"/>
        <v>13611920.837888982</v>
      </c>
      <c r="I1553" s="22">
        <f t="shared" si="308"/>
        <v>5.0112933563546485E+19</v>
      </c>
      <c r="J1553" s="16">
        <v>1</v>
      </c>
      <c r="K1553" s="16">
        <v>11</v>
      </c>
      <c r="L1553" s="16">
        <v>5</v>
      </c>
      <c r="M1553" s="16">
        <v>10000</v>
      </c>
      <c r="N1553" s="16">
        <v>10000</v>
      </c>
      <c r="O1553" s="16">
        <v>30</v>
      </c>
      <c r="P1553" s="16" t="b">
        <v>1</v>
      </c>
      <c r="Q1553" s="16">
        <v>0</v>
      </c>
      <c r="R1553" s="16" t="b">
        <v>0</v>
      </c>
      <c r="S1553" s="16">
        <v>101.000000000008</v>
      </c>
      <c r="T1553" s="16" t="s">
        <v>59</v>
      </c>
      <c r="U1553" s="18">
        <v>1648</v>
      </c>
      <c r="V1553" s="16">
        <v>2695</v>
      </c>
      <c r="W1553" s="22">
        <v>1.07</v>
      </c>
    </row>
    <row r="1554" spans="1:23" x14ac:dyDescent="0.3">
      <c r="A1554" s="19">
        <v>1552</v>
      </c>
      <c r="B1554" s="16" t="s">
        <v>56</v>
      </c>
      <c r="C1554" s="17" t="s">
        <v>138</v>
      </c>
      <c r="E1554" s="16">
        <f t="shared" si="309"/>
        <v>7794070367.985877</v>
      </c>
      <c r="F1554" s="16">
        <v>5</v>
      </c>
      <c r="G1554" s="22">
        <f t="shared" si="311"/>
        <v>1.9148033546915873E+27</v>
      </c>
      <c r="H1554" s="22">
        <f t="shared" si="306"/>
        <v>13630594.639364682</v>
      </c>
      <c r="I1554" s="22">
        <f t="shared" si="308"/>
        <v>5.0309700823821328E+19</v>
      </c>
      <c r="J1554" s="16">
        <v>1</v>
      </c>
      <c r="K1554" s="16">
        <v>11</v>
      </c>
      <c r="L1554" s="16">
        <v>5</v>
      </c>
      <c r="M1554" s="16">
        <v>10000</v>
      </c>
      <c r="N1554" s="16">
        <v>10000</v>
      </c>
      <c r="O1554" s="16">
        <v>30</v>
      </c>
      <c r="P1554" s="16" t="b">
        <v>1</v>
      </c>
      <c r="Q1554" s="16">
        <v>0</v>
      </c>
      <c r="R1554" s="16" t="b">
        <v>0</v>
      </c>
      <c r="S1554" s="16">
        <v>101.000000000008</v>
      </c>
      <c r="T1554" s="16" t="s">
        <v>59</v>
      </c>
      <c r="U1554" s="18">
        <v>1649</v>
      </c>
      <c r="V1554" s="16">
        <v>2697</v>
      </c>
      <c r="W1554" s="22">
        <v>1.07</v>
      </c>
    </row>
    <row r="1555" spans="1:23" x14ac:dyDescent="0.3">
      <c r="A1555" s="15">
        <v>1553</v>
      </c>
      <c r="B1555" s="16" t="s">
        <v>56</v>
      </c>
      <c r="C1555" s="17" t="s">
        <v>138</v>
      </c>
      <c r="E1555" s="12">
        <f t="shared" si="309"/>
        <v>7809648955.9100313</v>
      </c>
      <c r="F1555" s="16">
        <v>5</v>
      </c>
      <c r="G1555" s="22">
        <f t="shared" si="311"/>
        <v>1.9253777400407825E+27</v>
      </c>
      <c r="H1555" s="22">
        <f t="shared" si="306"/>
        <v>13649282.08898006</v>
      </c>
      <c r="I1555" s="22">
        <f t="shared" si="308"/>
        <v>5.0507113196986442E+19</v>
      </c>
      <c r="J1555" s="16">
        <v>1</v>
      </c>
      <c r="K1555" s="16">
        <v>11</v>
      </c>
      <c r="L1555" s="16">
        <v>5</v>
      </c>
      <c r="M1555" s="16">
        <v>10000</v>
      </c>
      <c r="N1555" s="16">
        <v>10000</v>
      </c>
      <c r="O1555" s="16">
        <v>30</v>
      </c>
      <c r="P1555" s="16" t="b">
        <v>1</v>
      </c>
      <c r="Q1555" s="16">
        <v>0</v>
      </c>
      <c r="R1555" s="16" t="b">
        <v>0</v>
      </c>
      <c r="S1555" s="16">
        <v>101.000000000008</v>
      </c>
      <c r="T1555" s="16" t="s">
        <v>59</v>
      </c>
      <c r="U1555" s="18">
        <v>1650</v>
      </c>
      <c r="V1555" s="16">
        <v>2699</v>
      </c>
      <c r="W1555" s="22">
        <v>1.07</v>
      </c>
    </row>
    <row r="1556" spans="1:23" x14ac:dyDescent="0.3">
      <c r="A1556" s="19">
        <v>1554</v>
      </c>
      <c r="B1556" s="16" t="s">
        <v>56</v>
      </c>
      <c r="C1556" s="17" t="s">
        <v>138</v>
      </c>
      <c r="E1556" s="16">
        <f t="shared" si="309"/>
        <v>7825248623.7849493</v>
      </c>
      <c r="F1556" s="16">
        <v>5</v>
      </c>
      <c r="G1556" s="22">
        <f t="shared" si="311"/>
        <v>1.93600365853489E+27</v>
      </c>
      <c r="H1556" s="22">
        <f t="shared" si="306"/>
        <v>13667983.187965978</v>
      </c>
      <c r="I1556" s="22">
        <f t="shared" si="308"/>
        <v>5.0705172380640944E+19</v>
      </c>
      <c r="J1556" s="16">
        <v>1</v>
      </c>
      <c r="K1556" s="16">
        <v>11</v>
      </c>
      <c r="L1556" s="16">
        <v>5</v>
      </c>
      <c r="M1556" s="16">
        <v>10000</v>
      </c>
      <c r="N1556" s="16">
        <v>10000</v>
      </c>
      <c r="O1556" s="16">
        <v>30</v>
      </c>
      <c r="P1556" s="16" t="b">
        <v>1</v>
      </c>
      <c r="Q1556" s="16">
        <v>0</v>
      </c>
      <c r="R1556" s="16" t="b">
        <v>0</v>
      </c>
      <c r="S1556" s="16">
        <v>101.000000000008</v>
      </c>
      <c r="T1556" s="16" t="s">
        <v>59</v>
      </c>
      <c r="U1556" s="18">
        <v>1651</v>
      </c>
      <c r="V1556" s="16">
        <v>2701</v>
      </c>
      <c r="W1556" s="22">
        <v>1.07</v>
      </c>
    </row>
    <row r="1557" spans="1:23" x14ac:dyDescent="0.3">
      <c r="A1557" s="15">
        <v>1555</v>
      </c>
      <c r="B1557" s="16" t="s">
        <v>56</v>
      </c>
      <c r="C1557" s="17" t="s">
        <v>138</v>
      </c>
      <c r="E1557" s="12">
        <f t="shared" si="309"/>
        <v>7840869386.5421286</v>
      </c>
      <c r="F1557" s="16">
        <v>5</v>
      </c>
      <c r="G1557" s="22">
        <f t="shared" si="311"/>
        <v>1.9466813279109798E+27</v>
      </c>
      <c r="H1557" s="22">
        <f t="shared" si="306"/>
        <v>13686697.93755248</v>
      </c>
      <c r="I1557" s="22">
        <f t="shared" si="308"/>
        <v>5.0903880075753218E+19</v>
      </c>
      <c r="J1557" s="16">
        <v>1</v>
      </c>
      <c r="K1557" s="16">
        <v>11</v>
      </c>
      <c r="L1557" s="16">
        <v>5</v>
      </c>
      <c r="M1557" s="16">
        <v>10000</v>
      </c>
      <c r="N1557" s="16">
        <v>10000</v>
      </c>
      <c r="O1557" s="16">
        <v>30</v>
      </c>
      <c r="P1557" s="16" t="b">
        <v>1</v>
      </c>
      <c r="Q1557" s="16">
        <v>0</v>
      </c>
      <c r="R1557" s="16" t="b">
        <v>0</v>
      </c>
      <c r="S1557" s="16">
        <v>101.000000000008</v>
      </c>
      <c r="T1557" s="16" t="s">
        <v>59</v>
      </c>
      <c r="U1557" s="18">
        <v>1652</v>
      </c>
      <c r="V1557" s="16">
        <v>2703</v>
      </c>
      <c r="W1557" s="22">
        <v>1.07</v>
      </c>
    </row>
    <row r="1558" spans="1:23" x14ac:dyDescent="0.3">
      <c r="A1558" s="19">
        <v>1556</v>
      </c>
      <c r="B1558" s="16" t="s">
        <v>56</v>
      </c>
      <c r="C1558" s="17" t="s">
        <v>138</v>
      </c>
      <c r="E1558" s="16">
        <f t="shared" si="309"/>
        <v>7856511259.1141062</v>
      </c>
      <c r="F1558" s="16">
        <v>5</v>
      </c>
      <c r="G1558" s="22">
        <f t="shared" si="311"/>
        <v>1.9574109666851724E+27</v>
      </c>
      <c r="H1558" s="22">
        <f t="shared" si="306"/>
        <v>13705426.338969063</v>
      </c>
      <c r="I1558" s="22">
        <f t="shared" si="308"/>
        <v>5.1103237986665669E+19</v>
      </c>
      <c r="J1558" s="16">
        <v>1</v>
      </c>
      <c r="K1558" s="16">
        <v>11</v>
      </c>
      <c r="L1558" s="16">
        <v>5</v>
      </c>
      <c r="M1558" s="16">
        <v>10000</v>
      </c>
      <c r="N1558" s="16">
        <v>10000</v>
      </c>
      <c r="O1558" s="16">
        <v>30</v>
      </c>
      <c r="P1558" s="16" t="b">
        <v>1</v>
      </c>
      <c r="Q1558" s="16">
        <v>0</v>
      </c>
      <c r="R1558" s="16" t="b">
        <v>0</v>
      </c>
      <c r="S1558" s="16">
        <v>101.000000000008</v>
      </c>
      <c r="T1558" s="16" t="s">
        <v>59</v>
      </c>
      <c r="U1558" s="18">
        <v>1653</v>
      </c>
      <c r="V1558" s="16">
        <v>2705</v>
      </c>
      <c r="W1558" s="22">
        <v>1.07</v>
      </c>
    </row>
    <row r="1559" spans="1:23" x14ac:dyDescent="0.3">
      <c r="A1559" s="15">
        <v>1557</v>
      </c>
      <c r="B1559" s="16" t="s">
        <v>56</v>
      </c>
      <c r="C1559" s="17" t="s">
        <v>138</v>
      </c>
      <c r="E1559" s="16">
        <f t="shared" si="309"/>
        <v>7872174256.4343328</v>
      </c>
      <c r="F1559" s="16">
        <v>5</v>
      </c>
      <c r="G1559" s="22">
        <f t="shared" si="311"/>
        <v>1.9681927941549048E+27</v>
      </c>
      <c r="H1559" s="22">
        <f t="shared" si="306"/>
        <v>13724168.393444484</v>
      </c>
      <c r="I1559" s="22">
        <f t="shared" si="308"/>
        <v>5.1303247821101711E+19</v>
      </c>
      <c r="J1559" s="16">
        <v>1</v>
      </c>
      <c r="K1559" s="16">
        <v>11</v>
      </c>
      <c r="L1559" s="16">
        <v>5</v>
      </c>
      <c r="M1559" s="16">
        <v>10000</v>
      </c>
      <c r="N1559" s="16">
        <v>10000</v>
      </c>
      <c r="O1559" s="16">
        <v>30</v>
      </c>
      <c r="P1559" s="16" t="b">
        <v>1</v>
      </c>
      <c r="Q1559" s="16">
        <v>0</v>
      </c>
      <c r="R1559" s="16" t="b">
        <v>0</v>
      </c>
      <c r="S1559" s="16">
        <v>101.000000000008</v>
      </c>
      <c r="T1559" s="16" t="s">
        <v>59</v>
      </c>
      <c r="U1559" s="18">
        <v>1654</v>
      </c>
      <c r="V1559" s="16">
        <v>2707</v>
      </c>
      <c r="W1559" s="22">
        <v>1.07</v>
      </c>
    </row>
    <row r="1560" spans="1:23" x14ac:dyDescent="0.3">
      <c r="A1560" s="19">
        <v>1558</v>
      </c>
      <c r="B1560" s="16" t="s">
        <v>56</v>
      </c>
      <c r="C1560" s="17" t="s">
        <v>138</v>
      </c>
      <c r="E1560" s="16">
        <f t="shared" si="309"/>
        <v>7887858393.4372253</v>
      </c>
      <c r="F1560" s="16">
        <v>5</v>
      </c>
      <c r="G1560" s="22">
        <f t="shared" si="311"/>
        <v>1.9790270304011775E+27</v>
      </c>
      <c r="H1560" s="22">
        <f t="shared" si="306"/>
        <v>13742924.102206791</v>
      </c>
      <c r="I1560" s="22">
        <f t="shared" si="308"/>
        <v>5.1503911290166575E+19</v>
      </c>
      <c r="J1560" s="16">
        <v>1</v>
      </c>
      <c r="K1560" s="16">
        <v>11</v>
      </c>
      <c r="L1560" s="16">
        <v>5</v>
      </c>
      <c r="M1560" s="16">
        <v>10000</v>
      </c>
      <c r="N1560" s="16">
        <v>10000</v>
      </c>
      <c r="O1560" s="16">
        <v>30</v>
      </c>
      <c r="P1560" s="16" t="b">
        <v>1</v>
      </c>
      <c r="Q1560" s="16">
        <v>0</v>
      </c>
      <c r="R1560" s="16" t="b">
        <v>0</v>
      </c>
      <c r="S1560" s="16">
        <v>101.000000000008</v>
      </c>
      <c r="T1560" s="16" t="s">
        <v>59</v>
      </c>
      <c r="U1560" s="18">
        <v>1655</v>
      </c>
      <c r="V1560" s="16">
        <v>2709</v>
      </c>
      <c r="W1560" s="22">
        <v>1.07</v>
      </c>
    </row>
    <row r="1561" spans="1:23" x14ac:dyDescent="0.3">
      <c r="A1561" s="15">
        <v>1559</v>
      </c>
      <c r="B1561" s="16" t="s">
        <v>56</v>
      </c>
      <c r="C1561" s="17" t="s">
        <v>138</v>
      </c>
      <c r="E1561" s="16">
        <f t="shared" si="309"/>
        <v>7903563685.0582085</v>
      </c>
      <c r="F1561" s="16">
        <v>5</v>
      </c>
      <c r="G1561" s="22">
        <f t="shared" si="311"/>
        <v>1.9899138962908711E+27</v>
      </c>
      <c r="H1561" s="22">
        <f t="shared" si="306"/>
        <v>13761693.466483431</v>
      </c>
      <c r="I1561" s="22">
        <f t="shared" si="308"/>
        <v>5.170523010835497E+19</v>
      </c>
      <c r="J1561" s="16">
        <v>1</v>
      </c>
      <c r="K1561" s="16">
        <v>11</v>
      </c>
      <c r="L1561" s="16">
        <v>5</v>
      </c>
      <c r="M1561" s="16">
        <v>10000</v>
      </c>
      <c r="N1561" s="16">
        <v>10000</v>
      </c>
      <c r="O1561" s="16">
        <v>30</v>
      </c>
      <c r="P1561" s="16" t="b">
        <v>1</v>
      </c>
      <c r="Q1561" s="16">
        <v>0</v>
      </c>
      <c r="R1561" s="16" t="b">
        <v>0</v>
      </c>
      <c r="S1561" s="16">
        <v>101.000000000008</v>
      </c>
      <c r="T1561" s="16" t="s">
        <v>59</v>
      </c>
      <c r="U1561" s="18">
        <v>1656</v>
      </c>
      <c r="V1561" s="16">
        <v>2711</v>
      </c>
      <c r="W1561" s="22">
        <v>1.07</v>
      </c>
    </row>
    <row r="1562" spans="1:23" x14ac:dyDescent="0.3">
      <c r="A1562" s="19">
        <v>1560</v>
      </c>
      <c r="B1562" s="16" t="s">
        <v>56</v>
      </c>
      <c r="C1562" s="17" t="s">
        <v>138</v>
      </c>
      <c r="E1562" s="16">
        <f t="shared" si="309"/>
        <v>7919290146.2335987</v>
      </c>
      <c r="F1562" s="16">
        <v>5</v>
      </c>
      <c r="G1562" s="22">
        <f>A1562^8.56+A1562^4+100*A1562+100</f>
        <v>2.1535083593300013E+27</v>
      </c>
      <c r="H1562" s="22">
        <f t="shared" si="306"/>
        <v>13780476.487501139</v>
      </c>
      <c r="I1562" s="22">
        <f t="shared" si="308"/>
        <v>5.190720599355374E+19</v>
      </c>
      <c r="J1562" s="16">
        <v>1</v>
      </c>
      <c r="K1562" s="16">
        <v>11</v>
      </c>
      <c r="L1562" s="16">
        <v>5</v>
      </c>
      <c r="M1562" s="16">
        <v>10000</v>
      </c>
      <c r="N1562" s="16">
        <v>10000</v>
      </c>
      <c r="O1562" s="16">
        <v>30</v>
      </c>
      <c r="P1562" s="16" t="b">
        <v>1</v>
      </c>
      <c r="Q1562" s="16">
        <v>0</v>
      </c>
      <c r="R1562" s="16" t="b">
        <v>0</v>
      </c>
      <c r="S1562" s="16">
        <v>101.000000000008</v>
      </c>
      <c r="T1562" s="16" t="s">
        <v>59</v>
      </c>
      <c r="U1562" s="18">
        <v>1657</v>
      </c>
      <c r="V1562" s="16">
        <v>2713</v>
      </c>
      <c r="W1562" s="22">
        <v>1.07</v>
      </c>
    </row>
    <row r="1563" spans="1:23" x14ac:dyDescent="0.3">
      <c r="A1563" s="15">
        <v>1561</v>
      </c>
      <c r="B1563" s="16" t="s">
        <v>56</v>
      </c>
      <c r="C1563" s="17" t="s">
        <v>138</v>
      </c>
      <c r="E1563" s="12">
        <f t="shared" si="309"/>
        <v>7935037791.9007072</v>
      </c>
      <c r="F1563" s="16">
        <v>5</v>
      </c>
      <c r="G1563" s="22">
        <f t="shared" ref="G1563:G1571" si="312">A1563^8.56+A1563^4+100*A1563+100</f>
        <v>2.1653537191366657E+27</v>
      </c>
      <c r="H1563" s="22">
        <f t="shared" si="306"/>
        <v>13799273.166485922</v>
      </c>
      <c r="I1563" s="22">
        <f t="shared" si="308"/>
        <v>5.2109840667046658E+19</v>
      </c>
      <c r="J1563" s="16">
        <v>1</v>
      </c>
      <c r="K1563" s="16">
        <v>11</v>
      </c>
      <c r="L1563" s="16">
        <v>5</v>
      </c>
      <c r="M1563" s="16">
        <v>10000</v>
      </c>
      <c r="N1563" s="16">
        <v>10000</v>
      </c>
      <c r="O1563" s="16">
        <v>30</v>
      </c>
      <c r="P1563" s="16" t="b">
        <v>1</v>
      </c>
      <c r="Q1563" s="16">
        <v>0</v>
      </c>
      <c r="R1563" s="16" t="b">
        <v>0</v>
      </c>
      <c r="S1563" s="16">
        <v>101.000000000008</v>
      </c>
      <c r="T1563" s="16" t="s">
        <v>59</v>
      </c>
      <c r="U1563" s="18">
        <v>1658</v>
      </c>
      <c r="V1563" s="16">
        <v>2715</v>
      </c>
      <c r="W1563" s="22">
        <v>1.07</v>
      </c>
    </row>
    <row r="1564" spans="1:23" x14ac:dyDescent="0.3">
      <c r="A1564" s="19">
        <v>1562</v>
      </c>
      <c r="B1564" s="16" t="s">
        <v>56</v>
      </c>
      <c r="C1564" s="17" t="s">
        <v>138</v>
      </c>
      <c r="E1564" s="16">
        <f t="shared" si="309"/>
        <v>7950806636.9978018</v>
      </c>
      <c r="F1564" s="16">
        <v>5</v>
      </c>
      <c r="G1564" s="22">
        <f t="shared" si="312"/>
        <v>2.1772565857359571E+27</v>
      </c>
      <c r="H1564" s="22">
        <f t="shared" si="306"/>
        <v>13818083.50466319</v>
      </c>
      <c r="I1564" s="22">
        <f t="shared" si="308"/>
        <v>5.2313135853520355E+19</v>
      </c>
      <c r="J1564" s="16">
        <v>1</v>
      </c>
      <c r="K1564" s="16">
        <v>11</v>
      </c>
      <c r="L1564" s="16">
        <v>5</v>
      </c>
      <c r="M1564" s="16">
        <v>10000</v>
      </c>
      <c r="N1564" s="16">
        <v>10000</v>
      </c>
      <c r="O1564" s="16">
        <v>30</v>
      </c>
      <c r="P1564" s="16" t="b">
        <v>1</v>
      </c>
      <c r="Q1564" s="16">
        <v>0</v>
      </c>
      <c r="R1564" s="16" t="b">
        <v>0</v>
      </c>
      <c r="S1564" s="16">
        <v>101.000000000008</v>
      </c>
      <c r="T1564" s="16" t="s">
        <v>59</v>
      </c>
      <c r="U1564" s="18">
        <v>1659</v>
      </c>
      <c r="V1564" s="16">
        <v>2717</v>
      </c>
      <c r="W1564" s="22">
        <v>1.07</v>
      </c>
    </row>
    <row r="1565" spans="1:23" x14ac:dyDescent="0.3">
      <c r="A1565" s="15">
        <v>1563</v>
      </c>
      <c r="B1565" s="16" t="s">
        <v>56</v>
      </c>
      <c r="C1565" s="17" t="s">
        <v>138</v>
      </c>
      <c r="E1565" s="12">
        <f t="shared" si="309"/>
        <v>7966596696.4640703</v>
      </c>
      <c r="F1565" s="16">
        <v>5</v>
      </c>
      <c r="G1565" s="22">
        <f t="shared" si="312"/>
        <v>2.1892172012271254E+27</v>
      </c>
      <c r="H1565" s="22">
        <f t="shared" si="306"/>
        <v>13836907.503257668</v>
      </c>
      <c r="I1565" s="22">
        <f t="shared" si="308"/>
        <v>5.2517093281066574E+19</v>
      </c>
      <c r="J1565" s="16">
        <v>1</v>
      </c>
      <c r="K1565" s="16">
        <v>11</v>
      </c>
      <c r="L1565" s="16">
        <v>5</v>
      </c>
      <c r="M1565" s="16">
        <v>10000</v>
      </c>
      <c r="N1565" s="16">
        <v>10000</v>
      </c>
      <c r="O1565" s="16">
        <v>30</v>
      </c>
      <c r="P1565" s="16" t="b">
        <v>1</v>
      </c>
      <c r="Q1565" s="16">
        <v>0</v>
      </c>
      <c r="R1565" s="16" t="b">
        <v>0</v>
      </c>
      <c r="S1565" s="16">
        <v>101.000000000008</v>
      </c>
      <c r="T1565" s="16" t="s">
        <v>59</v>
      </c>
      <c r="U1565" s="18">
        <v>1660</v>
      </c>
      <c r="V1565" s="16">
        <v>2719</v>
      </c>
      <c r="W1565" s="22">
        <v>1.07</v>
      </c>
    </row>
    <row r="1566" spans="1:23" x14ac:dyDescent="0.3">
      <c r="A1566" s="19">
        <v>1564</v>
      </c>
      <c r="B1566" s="16" t="s">
        <v>56</v>
      </c>
      <c r="C1566" s="17" t="s">
        <v>138</v>
      </c>
      <c r="E1566" s="16">
        <f t="shared" si="309"/>
        <v>7982407985.2397308</v>
      </c>
      <c r="F1566" s="16">
        <v>5</v>
      </c>
      <c r="G1566" s="22">
        <f t="shared" si="312"/>
        <v>2.2012358085726752E+27</v>
      </c>
      <c r="H1566" s="22">
        <f t="shared" si="306"/>
        <v>13855745.163493335</v>
      </c>
      <c r="I1566" s="22">
        <f t="shared" si="308"/>
        <v>5.2721714681188434E+19</v>
      </c>
      <c r="J1566" s="16">
        <v>1</v>
      </c>
      <c r="K1566" s="16">
        <v>11</v>
      </c>
      <c r="L1566" s="16">
        <v>5</v>
      </c>
      <c r="M1566" s="16">
        <v>10000</v>
      </c>
      <c r="N1566" s="16">
        <v>10000</v>
      </c>
      <c r="O1566" s="16">
        <v>30</v>
      </c>
      <c r="P1566" s="16" t="b">
        <v>1</v>
      </c>
      <c r="Q1566" s="16">
        <v>0</v>
      </c>
      <c r="R1566" s="16" t="b">
        <v>0</v>
      </c>
      <c r="S1566" s="16">
        <v>101.000000000008</v>
      </c>
      <c r="T1566" s="16" t="s">
        <v>59</v>
      </c>
      <c r="U1566" s="18">
        <v>1661</v>
      </c>
      <c r="V1566" s="16">
        <v>2721</v>
      </c>
      <c r="W1566" s="22">
        <v>1.07</v>
      </c>
    </row>
    <row r="1567" spans="1:23" x14ac:dyDescent="0.3">
      <c r="A1567" s="15">
        <v>1565</v>
      </c>
      <c r="B1567" s="16" t="s">
        <v>56</v>
      </c>
      <c r="C1567" s="17" t="s">
        <v>138</v>
      </c>
      <c r="E1567" s="16">
        <f t="shared" si="309"/>
        <v>7998240518.2658758</v>
      </c>
      <c r="F1567" s="16">
        <v>5</v>
      </c>
      <c r="G1567" s="22">
        <f t="shared" si="312"/>
        <v>2.2133126516009634E+27</v>
      </c>
      <c r="H1567" s="22">
        <f t="shared" si="306"/>
        <v>13874596.486593554</v>
      </c>
      <c r="I1567" s="22">
        <f t="shared" si="308"/>
        <v>5.2927001788804964E+19</v>
      </c>
      <c r="J1567" s="16">
        <v>1</v>
      </c>
      <c r="K1567" s="16">
        <v>11</v>
      </c>
      <c r="L1567" s="16">
        <v>5</v>
      </c>
      <c r="M1567" s="16">
        <v>10000</v>
      </c>
      <c r="N1567" s="16">
        <v>10000</v>
      </c>
      <c r="O1567" s="16">
        <v>30</v>
      </c>
      <c r="P1567" s="16" t="b">
        <v>1</v>
      </c>
      <c r="Q1567" s="16">
        <v>0</v>
      </c>
      <c r="R1567" s="16" t="b">
        <v>0</v>
      </c>
      <c r="S1567" s="16">
        <v>101.000000000008</v>
      </c>
      <c r="T1567" s="16" t="s">
        <v>59</v>
      </c>
      <c r="U1567" s="18">
        <v>1662</v>
      </c>
      <c r="V1567" s="16">
        <v>2723</v>
      </c>
      <c r="W1567" s="22">
        <v>1.07</v>
      </c>
    </row>
    <row r="1568" spans="1:23" x14ac:dyDescent="0.3">
      <c r="A1568" s="19">
        <v>1566</v>
      </c>
      <c r="B1568" s="16" t="s">
        <v>56</v>
      </c>
      <c r="C1568" s="17" t="s">
        <v>138</v>
      </c>
      <c r="E1568" s="16">
        <f t="shared" si="309"/>
        <v>8014094310.4846392</v>
      </c>
      <c r="F1568" s="16">
        <v>5</v>
      </c>
      <c r="G1568" s="22">
        <f t="shared" si="312"/>
        <v>2.2254479750087138E+27</v>
      </c>
      <c r="H1568" s="22">
        <f t="shared" si="306"/>
        <v>13893461.47378104</v>
      </c>
      <c r="I1568" s="22">
        <f t="shared" si="308"/>
        <v>5.313295634225442E+19</v>
      </c>
      <c r="J1568" s="16">
        <v>1</v>
      </c>
      <c r="K1568" s="16">
        <v>11</v>
      </c>
      <c r="L1568" s="16">
        <v>5</v>
      </c>
      <c r="M1568" s="16">
        <v>10000</v>
      </c>
      <c r="N1568" s="16">
        <v>10000</v>
      </c>
      <c r="O1568" s="16">
        <v>30</v>
      </c>
      <c r="P1568" s="16" t="b">
        <v>1</v>
      </c>
      <c r="Q1568" s="16">
        <v>0</v>
      </c>
      <c r="R1568" s="16" t="b">
        <v>0</v>
      </c>
      <c r="S1568" s="16">
        <v>101.000000000008</v>
      </c>
      <c r="T1568" s="16" t="s">
        <v>59</v>
      </c>
      <c r="U1568" s="18">
        <v>1663</v>
      </c>
      <c r="V1568" s="16">
        <v>2725</v>
      </c>
      <c r="W1568" s="22">
        <v>1.07</v>
      </c>
    </row>
    <row r="1569" spans="1:23" x14ac:dyDescent="0.3">
      <c r="A1569" s="15">
        <v>1567</v>
      </c>
      <c r="B1569" s="16" t="s">
        <v>56</v>
      </c>
      <c r="C1569" s="17" t="s">
        <v>138</v>
      </c>
      <c r="E1569" s="16">
        <f t="shared" si="309"/>
        <v>8029969376.8390198</v>
      </c>
      <c r="F1569" s="16">
        <v>5</v>
      </c>
      <c r="G1569" s="22">
        <f t="shared" si="312"/>
        <v>2.2376420243635007E+27</v>
      </c>
      <c r="H1569" s="22">
        <f t="shared" si="306"/>
        <v>13912340.126277786</v>
      </c>
      <c r="I1569" s="22">
        <f t="shared" si="308"/>
        <v>5.3339580083300254E+19</v>
      </c>
      <c r="J1569" s="16">
        <v>1</v>
      </c>
      <c r="K1569" s="16">
        <v>11</v>
      </c>
      <c r="L1569" s="16">
        <v>5</v>
      </c>
      <c r="M1569" s="16">
        <v>10000</v>
      </c>
      <c r="N1569" s="16">
        <v>10000</v>
      </c>
      <c r="O1569" s="16">
        <v>30</v>
      </c>
      <c r="P1569" s="16" t="b">
        <v>1</v>
      </c>
      <c r="Q1569" s="16">
        <v>0</v>
      </c>
      <c r="R1569" s="16" t="b">
        <v>0</v>
      </c>
      <c r="S1569" s="16">
        <v>101.000000000008</v>
      </c>
      <c r="T1569" s="16" t="s">
        <v>59</v>
      </c>
      <c r="U1569" s="18">
        <v>1664</v>
      </c>
      <c r="V1569" s="16">
        <v>2727</v>
      </c>
      <c r="W1569" s="22">
        <v>1.07</v>
      </c>
    </row>
    <row r="1570" spans="1:23" x14ac:dyDescent="0.3">
      <c r="A1570" s="19">
        <v>1568</v>
      </c>
      <c r="B1570" s="16" t="s">
        <v>56</v>
      </c>
      <c r="C1570" s="17" t="s">
        <v>138</v>
      </c>
      <c r="E1570" s="16">
        <f t="shared" si="309"/>
        <v>8045865732.2730103</v>
      </c>
      <c r="F1570" s="16">
        <v>5</v>
      </c>
      <c r="G1570" s="22">
        <f t="shared" si="312"/>
        <v>2.2498950461063215E+27</v>
      </c>
      <c r="H1570" s="22">
        <f t="shared" si="306"/>
        <v>13931232.445305111</v>
      </c>
      <c r="I1570" s="22">
        <f t="shared" si="308"/>
        <v>5.3546874757134123E+19</v>
      </c>
      <c r="J1570" s="16">
        <v>1</v>
      </c>
      <c r="K1570" s="16">
        <v>11</v>
      </c>
      <c r="L1570" s="16">
        <v>5</v>
      </c>
      <c r="M1570" s="16">
        <v>10000</v>
      </c>
      <c r="N1570" s="16">
        <v>10000</v>
      </c>
      <c r="O1570" s="16">
        <v>30</v>
      </c>
      <c r="P1570" s="16" t="b">
        <v>1</v>
      </c>
      <c r="Q1570" s="16">
        <v>0</v>
      </c>
      <c r="R1570" s="16" t="b">
        <v>0</v>
      </c>
      <c r="S1570" s="16">
        <v>101.000000000008</v>
      </c>
      <c r="T1570" s="16" t="s">
        <v>59</v>
      </c>
      <c r="U1570" s="18">
        <v>1665</v>
      </c>
      <c r="V1570" s="16">
        <v>2729</v>
      </c>
      <c r="W1570" s="22">
        <v>1.07</v>
      </c>
    </row>
    <row r="1571" spans="1:23" x14ac:dyDescent="0.3">
      <c r="A1571" s="15">
        <v>1569</v>
      </c>
      <c r="B1571" s="16" t="s">
        <v>56</v>
      </c>
      <c r="C1571" s="17" t="s">
        <v>138</v>
      </c>
      <c r="E1571" s="12">
        <f t="shared" si="309"/>
        <v>8061783391.7315979</v>
      </c>
      <c r="F1571" s="16">
        <v>5</v>
      </c>
      <c r="G1571" s="22">
        <f t="shared" si="312"/>
        <v>2.2622072875541722E+27</v>
      </c>
      <c r="H1571" s="22">
        <f t="shared" si="306"/>
        <v>13950138.432083711</v>
      </c>
      <c r="I1571" s="22">
        <f t="shared" si="308"/>
        <v>5.3754842112381854E+19</v>
      </c>
      <c r="J1571" s="16">
        <v>1</v>
      </c>
      <c r="K1571" s="16">
        <v>11</v>
      </c>
      <c r="L1571" s="16">
        <v>5</v>
      </c>
      <c r="M1571" s="16">
        <v>10000</v>
      </c>
      <c r="N1571" s="16">
        <v>10000</v>
      </c>
      <c r="O1571" s="16">
        <v>30</v>
      </c>
      <c r="P1571" s="16" t="b">
        <v>1</v>
      </c>
      <c r="Q1571" s="16">
        <v>0</v>
      </c>
      <c r="R1571" s="16" t="b">
        <v>0</v>
      </c>
      <c r="S1571" s="16">
        <v>101.000000000008</v>
      </c>
      <c r="T1571" s="16" t="s">
        <v>59</v>
      </c>
      <c r="U1571" s="18">
        <v>1666</v>
      </c>
      <c r="V1571" s="16">
        <v>2731</v>
      </c>
      <c r="W1571" s="22">
        <v>1.07</v>
      </c>
    </row>
    <row r="1572" spans="1:23" x14ac:dyDescent="0.3">
      <c r="A1572" s="19">
        <v>1570</v>
      </c>
      <c r="B1572" s="16" t="s">
        <v>56</v>
      </c>
      <c r="C1572" s="17" t="s">
        <v>138</v>
      </c>
      <c r="E1572" s="16">
        <f t="shared" si="309"/>
        <v>8077722370.1606388</v>
      </c>
      <c r="F1572" s="16">
        <v>5</v>
      </c>
      <c r="G1572" s="22">
        <f>A1572^8.57+A1572^4+100*A1572+100</f>
        <v>2.448274003583225E+27</v>
      </c>
      <c r="H1572" s="22">
        <f t="shared" si="306"/>
        <v>13969058.087833606</v>
      </c>
      <c r="I1572" s="22">
        <f t="shared" si="308"/>
        <v>5.3963483901107585E+19</v>
      </c>
      <c r="J1572" s="16">
        <v>1</v>
      </c>
      <c r="K1572" s="16">
        <v>11</v>
      </c>
      <c r="L1572" s="16">
        <v>5</v>
      </c>
      <c r="M1572" s="16">
        <v>10000</v>
      </c>
      <c r="N1572" s="16">
        <v>10000</v>
      </c>
      <c r="O1572" s="16">
        <v>30</v>
      </c>
      <c r="P1572" s="16" t="b">
        <v>1</v>
      </c>
      <c r="Q1572" s="16">
        <v>0</v>
      </c>
      <c r="R1572" s="16" t="b">
        <v>0</v>
      </c>
      <c r="S1572" s="16">
        <v>101.000000000008</v>
      </c>
      <c r="T1572" s="16" t="s">
        <v>59</v>
      </c>
      <c r="U1572" s="18">
        <v>1667</v>
      </c>
      <c r="V1572" s="16">
        <v>2733</v>
      </c>
      <c r="W1572" s="22">
        <v>1.07</v>
      </c>
    </row>
    <row r="1573" spans="1:23" x14ac:dyDescent="0.3">
      <c r="A1573" s="15">
        <v>1571</v>
      </c>
      <c r="B1573" s="16" t="s">
        <v>56</v>
      </c>
      <c r="C1573" s="17" t="s">
        <v>138</v>
      </c>
      <c r="E1573" s="12">
        <f t="shared" si="309"/>
        <v>8093682682.5070257</v>
      </c>
      <c r="F1573" s="16">
        <v>5</v>
      </c>
      <c r="G1573" s="22">
        <f t="shared" ref="G1573:G1581" si="313">A1573^8.57+A1573^4+100*A1573+100</f>
        <v>2.4616704125783551E+27</v>
      </c>
      <c r="H1573" s="22">
        <f t="shared" si="306"/>
        <v>13987991.41377409</v>
      </c>
      <c r="I1573" s="22">
        <f t="shared" si="308"/>
        <v>5.4172801878817915E+19</v>
      </c>
      <c r="J1573" s="16">
        <v>1</v>
      </c>
      <c r="K1573" s="16">
        <v>11</v>
      </c>
      <c r="L1573" s="16">
        <v>5</v>
      </c>
      <c r="M1573" s="16">
        <v>10000</v>
      </c>
      <c r="N1573" s="16">
        <v>10000</v>
      </c>
      <c r="O1573" s="16">
        <v>30</v>
      </c>
      <c r="P1573" s="16" t="b">
        <v>1</v>
      </c>
      <c r="Q1573" s="16">
        <v>0</v>
      </c>
      <c r="R1573" s="16" t="b">
        <v>0</v>
      </c>
      <c r="S1573" s="16">
        <v>101.000000000008</v>
      </c>
      <c r="T1573" s="16" t="s">
        <v>59</v>
      </c>
      <c r="U1573" s="18">
        <v>1668</v>
      </c>
      <c r="V1573" s="16">
        <v>2735</v>
      </c>
      <c r="W1573" s="22">
        <v>1.07</v>
      </c>
    </row>
    <row r="1574" spans="1:23" x14ac:dyDescent="0.3">
      <c r="A1574" s="19">
        <v>1572</v>
      </c>
      <c r="B1574" s="16" t="s">
        <v>56</v>
      </c>
      <c r="C1574" s="17" t="s">
        <v>138</v>
      </c>
      <c r="E1574" s="16">
        <f t="shared" si="309"/>
        <v>8109664343.718564</v>
      </c>
      <c r="F1574" s="16">
        <v>5</v>
      </c>
      <c r="G1574" s="22">
        <f t="shared" si="313"/>
        <v>2.4751315290962547E+27</v>
      </c>
      <c r="H1574" s="22">
        <f t="shared" si="306"/>
        <v>14006938.411123835</v>
      </c>
      <c r="I1574" s="22">
        <f t="shared" si="308"/>
        <v>5.4382797804466291E+19</v>
      </c>
      <c r="J1574" s="16">
        <v>1</v>
      </c>
      <c r="K1574" s="16">
        <v>11</v>
      </c>
      <c r="L1574" s="16">
        <v>5</v>
      </c>
      <c r="M1574" s="16">
        <v>10000</v>
      </c>
      <c r="N1574" s="16">
        <v>10000</v>
      </c>
      <c r="O1574" s="16">
        <v>30</v>
      </c>
      <c r="P1574" s="16" t="b">
        <v>1</v>
      </c>
      <c r="Q1574" s="16">
        <v>0</v>
      </c>
      <c r="R1574" s="16" t="b">
        <v>0</v>
      </c>
      <c r="S1574" s="16">
        <v>101.000000000008</v>
      </c>
      <c r="T1574" s="16" t="s">
        <v>59</v>
      </c>
      <c r="U1574" s="18">
        <v>1669</v>
      </c>
      <c r="V1574" s="16">
        <v>2737</v>
      </c>
      <c r="W1574" s="22">
        <v>1.07</v>
      </c>
    </row>
    <row r="1575" spans="1:23" x14ac:dyDescent="0.3">
      <c r="A1575" s="15">
        <v>1573</v>
      </c>
      <c r="B1575" s="16" t="s">
        <v>56</v>
      </c>
      <c r="C1575" s="17" t="s">
        <v>138</v>
      </c>
      <c r="E1575" s="16">
        <f t="shared" si="309"/>
        <v>8125667368.7439699</v>
      </c>
      <c r="F1575" s="16">
        <v>5</v>
      </c>
      <c r="G1575" s="22">
        <f t="shared" si="313"/>
        <v>2.4886576242270616E+27</v>
      </c>
      <c r="H1575" s="22">
        <f t="shared" si="306"/>
        <v>14025899.081100859</v>
      </c>
      <c r="I1575" s="22">
        <f t="shared" si="308"/>
        <v>5.4593473440458809E+19</v>
      </c>
      <c r="J1575" s="16">
        <v>1</v>
      </c>
      <c r="K1575" s="16">
        <v>11</v>
      </c>
      <c r="L1575" s="16">
        <v>5</v>
      </c>
      <c r="M1575" s="16">
        <v>10000</v>
      </c>
      <c r="N1575" s="16">
        <v>10000</v>
      </c>
      <c r="O1575" s="16">
        <v>30</v>
      </c>
      <c r="P1575" s="16" t="b">
        <v>1</v>
      </c>
      <c r="Q1575" s="16">
        <v>0</v>
      </c>
      <c r="R1575" s="16" t="b">
        <v>0</v>
      </c>
      <c r="S1575" s="16">
        <v>101.000000000008</v>
      </c>
      <c r="T1575" s="16" t="s">
        <v>59</v>
      </c>
      <c r="U1575" s="18">
        <v>1670</v>
      </c>
      <c r="V1575" s="16">
        <v>2739</v>
      </c>
      <c r="W1575" s="22">
        <v>1.07</v>
      </c>
    </row>
    <row r="1576" spans="1:23" x14ac:dyDescent="0.3">
      <c r="A1576" s="19">
        <v>1574</v>
      </c>
      <c r="B1576" s="16" t="s">
        <v>56</v>
      </c>
      <c r="C1576" s="17" t="s">
        <v>138</v>
      </c>
      <c r="E1576" s="16">
        <f t="shared" si="309"/>
        <v>8141691772.5329771</v>
      </c>
      <c r="F1576" s="16">
        <v>5</v>
      </c>
      <c r="G1576" s="22">
        <f t="shared" si="313"/>
        <v>2.502248970023213E+27</v>
      </c>
      <c r="H1576" s="22">
        <f t="shared" si="306"/>
        <v>14044873.424922459</v>
      </c>
      <c r="I1576" s="22">
        <f t="shared" si="308"/>
        <v>5.4804830552657887E+19</v>
      </c>
      <c r="J1576" s="16">
        <v>1</v>
      </c>
      <c r="K1576" s="16">
        <v>11</v>
      </c>
      <c r="L1576" s="16">
        <v>5</v>
      </c>
      <c r="M1576" s="16">
        <v>10000</v>
      </c>
      <c r="N1576" s="16">
        <v>10000</v>
      </c>
      <c r="O1576" s="16">
        <v>30</v>
      </c>
      <c r="P1576" s="16" t="b">
        <v>1</v>
      </c>
      <c r="Q1576" s="16">
        <v>0</v>
      </c>
      <c r="R1576" s="16" t="b">
        <v>0</v>
      </c>
      <c r="S1576" s="16">
        <v>101.000000000008</v>
      </c>
      <c r="T1576" s="16" t="s">
        <v>59</v>
      </c>
      <c r="U1576" s="18">
        <v>1671</v>
      </c>
      <c r="V1576" s="16">
        <v>2741</v>
      </c>
      <c r="W1576" s="22">
        <v>1.07</v>
      </c>
    </row>
    <row r="1577" spans="1:23" x14ac:dyDescent="0.3">
      <c r="A1577" s="15">
        <v>1575</v>
      </c>
      <c r="B1577" s="16" t="s">
        <v>56</v>
      </c>
      <c r="C1577" s="17" t="s">
        <v>138</v>
      </c>
      <c r="E1577" s="16">
        <f t="shared" si="309"/>
        <v>8157737570.0362711</v>
      </c>
      <c r="F1577" s="16">
        <v>5</v>
      </c>
      <c r="G1577" s="22">
        <f t="shared" si="313"/>
        <v>2.5159058395021389E+27</v>
      </c>
      <c r="H1577" s="22">
        <f t="shared" si="306"/>
        <v>14063861.44380533</v>
      </c>
      <c r="I1577" s="22">
        <f t="shared" si="308"/>
        <v>5.5016870910386823E+19</v>
      </c>
      <c r="J1577" s="16">
        <v>1</v>
      </c>
      <c r="K1577" s="16">
        <v>11</v>
      </c>
      <c r="L1577" s="16">
        <v>5</v>
      </c>
      <c r="M1577" s="16">
        <v>10000</v>
      </c>
      <c r="N1577" s="16">
        <v>10000</v>
      </c>
      <c r="O1577" s="16">
        <v>30</v>
      </c>
      <c r="P1577" s="16" t="b">
        <v>1</v>
      </c>
      <c r="Q1577" s="16">
        <v>0</v>
      </c>
      <c r="R1577" s="16" t="b">
        <v>0</v>
      </c>
      <c r="S1577" s="16">
        <v>101.000000000008</v>
      </c>
      <c r="T1577" s="16" t="s">
        <v>59</v>
      </c>
      <c r="U1577" s="18">
        <v>1672</v>
      </c>
      <c r="V1577" s="16">
        <v>2743</v>
      </c>
      <c r="W1577" s="22">
        <v>1.07</v>
      </c>
    </row>
    <row r="1578" spans="1:23" x14ac:dyDescent="0.3">
      <c r="A1578" s="19">
        <v>1576</v>
      </c>
      <c r="B1578" s="16" t="s">
        <v>56</v>
      </c>
      <c r="C1578" s="17" t="s">
        <v>138</v>
      </c>
      <c r="E1578" s="16">
        <f t="shared" si="309"/>
        <v>8173804776.2054024</v>
      </c>
      <c r="F1578" s="16">
        <v>5</v>
      </c>
      <c r="G1578" s="22">
        <f t="shared" si="313"/>
        <v>2.5296285066491588E+27</v>
      </c>
      <c r="H1578" s="22">
        <f t="shared" si="306"/>
        <v>14082863.138965469</v>
      </c>
      <c r="I1578" s="22">
        <f t="shared" si="308"/>
        <v>5.5229596286434279E+19</v>
      </c>
      <c r="J1578" s="16">
        <v>1</v>
      </c>
      <c r="K1578" s="16">
        <v>11</v>
      </c>
      <c r="L1578" s="16">
        <v>5</v>
      </c>
      <c r="M1578" s="16">
        <v>10000</v>
      </c>
      <c r="N1578" s="16">
        <v>10000</v>
      </c>
      <c r="O1578" s="16">
        <v>30</v>
      </c>
      <c r="P1578" s="16" t="b">
        <v>1</v>
      </c>
      <c r="Q1578" s="16">
        <v>0</v>
      </c>
      <c r="R1578" s="16" t="b">
        <v>0</v>
      </c>
      <c r="S1578" s="16">
        <v>101.000000000008</v>
      </c>
      <c r="T1578" s="16" t="s">
        <v>59</v>
      </c>
      <c r="U1578" s="18">
        <v>1673</v>
      </c>
      <c r="V1578" s="16">
        <v>2745</v>
      </c>
      <c r="W1578" s="22">
        <v>1.07</v>
      </c>
    </row>
    <row r="1579" spans="1:23" x14ac:dyDescent="0.3">
      <c r="A1579" s="15">
        <v>1577</v>
      </c>
      <c r="B1579" s="16" t="s">
        <v>56</v>
      </c>
      <c r="C1579" s="17" t="s">
        <v>138</v>
      </c>
      <c r="E1579" s="12">
        <f t="shared" si="309"/>
        <v>8189893405.9929819</v>
      </c>
      <c r="F1579" s="16">
        <v>5</v>
      </c>
      <c r="G1579" s="22">
        <f t="shared" si="313"/>
        <v>2.5434172464202229E+27</v>
      </c>
      <c r="H1579" s="22">
        <f t="shared" si="306"/>
        <v>14101878.511618176</v>
      </c>
      <c r="I1579" s="22">
        <f t="shared" si="308"/>
        <v>5.5443008457059615E+19</v>
      </c>
      <c r="J1579" s="16">
        <v>1</v>
      </c>
      <c r="K1579" s="16">
        <v>11</v>
      </c>
      <c r="L1579" s="16">
        <v>5</v>
      </c>
      <c r="M1579" s="16">
        <v>10000</v>
      </c>
      <c r="N1579" s="16">
        <v>10000</v>
      </c>
      <c r="O1579" s="16">
        <v>30</v>
      </c>
      <c r="P1579" s="16" t="b">
        <v>1</v>
      </c>
      <c r="Q1579" s="16">
        <v>0</v>
      </c>
      <c r="R1579" s="16" t="b">
        <v>0</v>
      </c>
      <c r="S1579" s="16">
        <v>101.000000000008</v>
      </c>
      <c r="T1579" s="16" t="s">
        <v>59</v>
      </c>
      <c r="U1579" s="18">
        <v>1674</v>
      </c>
      <c r="V1579" s="16">
        <v>2747</v>
      </c>
      <c r="W1579" s="22">
        <v>1.07</v>
      </c>
    </row>
    <row r="1580" spans="1:23" x14ac:dyDescent="0.3">
      <c r="A1580" s="19">
        <v>1578</v>
      </c>
      <c r="B1580" s="16" t="s">
        <v>56</v>
      </c>
      <c r="C1580" s="17" t="s">
        <v>138</v>
      </c>
      <c r="E1580" s="16">
        <f t="shared" si="309"/>
        <v>8206003474.3524981</v>
      </c>
      <c r="F1580" s="16">
        <v>5</v>
      </c>
      <c r="G1580" s="22">
        <f t="shared" si="313"/>
        <v>2.5572723347448035E+27</v>
      </c>
      <c r="H1580" s="22">
        <f t="shared" si="306"/>
        <v>14120907.56297816</v>
      </c>
      <c r="I1580" s="22">
        <f t="shared" si="308"/>
        <v>5.5657109201995891E+19</v>
      </c>
      <c r="J1580" s="16">
        <v>1</v>
      </c>
      <c r="K1580" s="16">
        <v>11</v>
      </c>
      <c r="L1580" s="16">
        <v>5</v>
      </c>
      <c r="M1580" s="16">
        <v>10000</v>
      </c>
      <c r="N1580" s="16">
        <v>10000</v>
      </c>
      <c r="O1580" s="16">
        <v>30</v>
      </c>
      <c r="P1580" s="16" t="b">
        <v>1</v>
      </c>
      <c r="Q1580" s="16">
        <v>0</v>
      </c>
      <c r="R1580" s="16" t="b">
        <v>0</v>
      </c>
      <c r="S1580" s="16">
        <v>101.000000000008</v>
      </c>
      <c r="T1580" s="16" t="s">
        <v>59</v>
      </c>
      <c r="U1580" s="18">
        <v>1675</v>
      </c>
      <c r="V1580" s="16">
        <v>2749</v>
      </c>
      <c r="W1580" s="22">
        <v>1.07</v>
      </c>
    </row>
    <row r="1581" spans="1:23" x14ac:dyDescent="0.3">
      <c r="A1581" s="15">
        <v>1579</v>
      </c>
      <c r="B1581" s="16" t="s">
        <v>56</v>
      </c>
      <c r="C1581" s="17" t="s">
        <v>138</v>
      </c>
      <c r="E1581" s="12">
        <f t="shared" si="309"/>
        <v>8222134996.2384043</v>
      </c>
      <c r="F1581" s="16">
        <v>5</v>
      </c>
      <c r="G1581" s="22">
        <f t="shared" si="313"/>
        <v>2.5711940485287055E+27</v>
      </c>
      <c r="H1581" s="22">
        <f t="shared" si="306"/>
        <v>14139950.294259449</v>
      </c>
      <c r="I1581" s="22">
        <f t="shared" si="308"/>
        <v>5.5871900304457507E+19</v>
      </c>
      <c r="J1581" s="16">
        <v>1</v>
      </c>
      <c r="K1581" s="16">
        <v>11</v>
      </c>
      <c r="L1581" s="16">
        <v>5</v>
      </c>
      <c r="M1581" s="16">
        <v>10000</v>
      </c>
      <c r="N1581" s="16">
        <v>10000</v>
      </c>
      <c r="O1581" s="16">
        <v>30</v>
      </c>
      <c r="P1581" s="16" t="b">
        <v>1</v>
      </c>
      <c r="Q1581" s="16">
        <v>0</v>
      </c>
      <c r="R1581" s="16" t="b">
        <v>0</v>
      </c>
      <c r="S1581" s="16">
        <v>101.000000000008</v>
      </c>
      <c r="T1581" s="16" t="s">
        <v>59</v>
      </c>
      <c r="U1581" s="18">
        <v>1676</v>
      </c>
      <c r="V1581" s="16">
        <v>2751</v>
      </c>
      <c r="W1581" s="22">
        <v>1.07</v>
      </c>
    </row>
    <row r="1582" spans="1:23" x14ac:dyDescent="0.3">
      <c r="A1582" s="19">
        <v>1580</v>
      </c>
      <c r="B1582" s="16" t="s">
        <v>56</v>
      </c>
      <c r="C1582" s="17" t="s">
        <v>138</v>
      </c>
      <c r="E1582" s="16">
        <f t="shared" si="309"/>
        <v>8238287986.6061115</v>
      </c>
      <c r="F1582" s="16">
        <v>5</v>
      </c>
      <c r="G1582" s="22">
        <f>A1582^8.58+A1582^4+100*A1582+100</f>
        <v>2.7827731610077331E+27</v>
      </c>
      <c r="H1582" s="22">
        <f t="shared" si="306"/>
        <v>14159006.706675392</v>
      </c>
      <c r="I1582" s="22">
        <f t="shared" si="308"/>
        <v>5.6087383551140463E+19</v>
      </c>
      <c r="J1582" s="16">
        <v>1</v>
      </c>
      <c r="K1582" s="16">
        <v>11</v>
      </c>
      <c r="L1582" s="16">
        <v>5</v>
      </c>
      <c r="M1582" s="16">
        <v>10000</v>
      </c>
      <c r="N1582" s="16">
        <v>10000</v>
      </c>
      <c r="O1582" s="16">
        <v>30</v>
      </c>
      <c r="P1582" s="16" t="b">
        <v>1</v>
      </c>
      <c r="Q1582" s="16">
        <v>0</v>
      </c>
      <c r="R1582" s="16" t="b">
        <v>0</v>
      </c>
      <c r="S1582" s="16">
        <v>101.000000000008</v>
      </c>
      <c r="T1582" s="16" t="s">
        <v>59</v>
      </c>
      <c r="U1582" s="18">
        <v>1677</v>
      </c>
      <c r="V1582" s="16">
        <v>2753</v>
      </c>
      <c r="W1582" s="22">
        <v>1.07</v>
      </c>
    </row>
    <row r="1583" spans="1:23" x14ac:dyDescent="0.3">
      <c r="A1583" s="15">
        <v>1581</v>
      </c>
      <c r="B1583" s="16" t="s">
        <v>56</v>
      </c>
      <c r="C1583" s="17" t="s">
        <v>138</v>
      </c>
      <c r="E1583" s="16">
        <f t="shared" si="309"/>
        <v>8254462460.4119835</v>
      </c>
      <c r="F1583" s="16">
        <v>5</v>
      </c>
      <c r="G1583" s="22">
        <f t="shared" ref="G1583:G1591" si="314">A1583^8.58+A1583^4+100*A1583+100</f>
        <v>2.7979209748929432E+27</v>
      </c>
      <c r="H1583" s="22">
        <f t="shared" si="306"/>
        <v>14178076.801438637</v>
      </c>
      <c r="I1583" s="22">
        <f t="shared" si="308"/>
        <v>5.6303560732230812E+19</v>
      </c>
      <c r="J1583" s="16">
        <v>1</v>
      </c>
      <c r="K1583" s="16">
        <v>11</v>
      </c>
      <c r="L1583" s="16">
        <v>5</v>
      </c>
      <c r="M1583" s="16">
        <v>10000</v>
      </c>
      <c r="N1583" s="16">
        <v>10000</v>
      </c>
      <c r="O1583" s="16">
        <v>30</v>
      </c>
      <c r="P1583" s="16" t="b">
        <v>1</v>
      </c>
      <c r="Q1583" s="16">
        <v>0</v>
      </c>
      <c r="R1583" s="16" t="b">
        <v>0</v>
      </c>
      <c r="S1583" s="16">
        <v>101.000000000008</v>
      </c>
      <c r="T1583" s="16" t="s">
        <v>59</v>
      </c>
      <c r="U1583" s="18">
        <v>1678</v>
      </c>
      <c r="V1583" s="16">
        <v>2755</v>
      </c>
      <c r="W1583" s="22">
        <v>1.07</v>
      </c>
    </row>
    <row r="1584" spans="1:23" x14ac:dyDescent="0.3">
      <c r="A1584" s="19">
        <v>1582</v>
      </c>
      <c r="B1584" s="16" t="s">
        <v>56</v>
      </c>
      <c r="C1584" s="17" t="s">
        <v>138</v>
      </c>
      <c r="E1584" s="16">
        <f t="shared" si="309"/>
        <v>8270658432.6132479</v>
      </c>
      <c r="F1584" s="16">
        <v>5</v>
      </c>
      <c r="G1584" s="22">
        <f t="shared" si="314"/>
        <v>2.8131415883339164E+27</v>
      </c>
      <c r="H1584" s="22">
        <f t="shared" si="306"/>
        <v>14197160.579761224</v>
      </c>
      <c r="I1584" s="22">
        <f t="shared" si="308"/>
        <v>5.65204336414073E+19</v>
      </c>
      <c r="J1584" s="16">
        <v>1</v>
      </c>
      <c r="K1584" s="16">
        <v>11</v>
      </c>
      <c r="L1584" s="16">
        <v>5</v>
      </c>
      <c r="M1584" s="16">
        <v>10000</v>
      </c>
      <c r="N1584" s="16">
        <v>10000</v>
      </c>
      <c r="O1584" s="16">
        <v>30</v>
      </c>
      <c r="P1584" s="16" t="b">
        <v>1</v>
      </c>
      <c r="Q1584" s="16">
        <v>0</v>
      </c>
      <c r="R1584" s="16" t="b">
        <v>0</v>
      </c>
      <c r="S1584" s="16">
        <v>101.000000000008</v>
      </c>
      <c r="T1584" s="16" t="s">
        <v>59</v>
      </c>
      <c r="U1584" s="18">
        <v>1679</v>
      </c>
      <c r="V1584" s="16">
        <v>2757</v>
      </c>
      <c r="W1584" s="22">
        <v>1.07</v>
      </c>
    </row>
    <row r="1585" spans="1:23" x14ac:dyDescent="0.3">
      <c r="A1585" s="15">
        <v>1583</v>
      </c>
      <c r="B1585" s="16" t="s">
        <v>56</v>
      </c>
      <c r="C1585" s="17" t="s">
        <v>138</v>
      </c>
      <c r="E1585" s="16">
        <f t="shared" si="309"/>
        <v>8286875918.1682501</v>
      </c>
      <c r="F1585" s="16">
        <v>5</v>
      </c>
      <c r="G1585" s="22">
        <f t="shared" si="314"/>
        <v>2.8284353048519323E+27</v>
      </c>
      <c r="H1585" s="22">
        <f t="shared" si="306"/>
        <v>14216258.042854555</v>
      </c>
      <c r="I1585" s="22">
        <f t="shared" si="308"/>
        <v>5.6738004075846705E+19</v>
      </c>
      <c r="J1585" s="16">
        <v>1</v>
      </c>
      <c r="K1585" s="16">
        <v>11</v>
      </c>
      <c r="L1585" s="16">
        <v>5</v>
      </c>
      <c r="M1585" s="16">
        <v>10000</v>
      </c>
      <c r="N1585" s="16">
        <v>10000</v>
      </c>
      <c r="O1585" s="16">
        <v>30</v>
      </c>
      <c r="P1585" s="16" t="b">
        <v>1</v>
      </c>
      <c r="Q1585" s="16">
        <v>0</v>
      </c>
      <c r="R1585" s="16" t="b">
        <v>0</v>
      </c>
      <c r="S1585" s="16">
        <v>101.000000000008</v>
      </c>
      <c r="T1585" s="16" t="s">
        <v>59</v>
      </c>
      <c r="U1585" s="18">
        <v>1680</v>
      </c>
      <c r="V1585" s="16">
        <v>2759</v>
      </c>
      <c r="W1585" s="22">
        <v>1.07</v>
      </c>
    </row>
    <row r="1586" spans="1:23" x14ac:dyDescent="0.3">
      <c r="A1586" s="19">
        <v>1584</v>
      </c>
      <c r="B1586" s="16" t="s">
        <v>56</v>
      </c>
      <c r="C1586" s="17" t="s">
        <v>138</v>
      </c>
      <c r="E1586" s="16">
        <f t="shared" si="309"/>
        <v>8303114932.0361023</v>
      </c>
      <c r="F1586" s="16">
        <v>5</v>
      </c>
      <c r="G1586" s="22">
        <f t="shared" si="314"/>
        <v>2.8438024290405885E+27</v>
      </c>
      <c r="H1586" s="22">
        <f t="shared" si="306"/>
        <v>14235369.191929325</v>
      </c>
      <c r="I1586" s="22">
        <f t="shared" si="308"/>
        <v>5.6956273836227191E+19</v>
      </c>
      <c r="J1586" s="16">
        <v>1</v>
      </c>
      <c r="K1586" s="16">
        <v>11</v>
      </c>
      <c r="L1586" s="16">
        <v>5</v>
      </c>
      <c r="M1586" s="16">
        <v>10000</v>
      </c>
      <c r="N1586" s="16">
        <v>10000</v>
      </c>
      <c r="O1586" s="16">
        <v>30</v>
      </c>
      <c r="P1586" s="16" t="b">
        <v>1</v>
      </c>
      <c r="Q1586" s="16">
        <v>0</v>
      </c>
      <c r="R1586" s="16" t="b">
        <v>0</v>
      </c>
      <c r="S1586" s="16">
        <v>101.000000000008</v>
      </c>
      <c r="T1586" s="16" t="s">
        <v>59</v>
      </c>
      <c r="U1586" s="18">
        <v>1681</v>
      </c>
      <c r="V1586" s="16">
        <v>2761</v>
      </c>
      <c r="W1586" s="22">
        <v>1.07</v>
      </c>
    </row>
    <row r="1587" spans="1:23" x14ac:dyDescent="0.3">
      <c r="A1587" s="15">
        <v>1585</v>
      </c>
      <c r="B1587" s="16" t="s">
        <v>56</v>
      </c>
      <c r="C1587" s="17" t="s">
        <v>138</v>
      </c>
      <c r="E1587" s="12">
        <f t="shared" si="309"/>
        <v>8319375489.1769705</v>
      </c>
      <c r="F1587" s="16">
        <v>5</v>
      </c>
      <c r="G1587" s="22">
        <f t="shared" si="314"/>
        <v>2.8592432665691932E+27</v>
      </c>
      <c r="H1587" s="22">
        <f t="shared" si="306"/>
        <v>14254494.028195577</v>
      </c>
      <c r="I1587" s="22">
        <f t="shared" si="308"/>
        <v>5.7175244726735315E+19</v>
      </c>
      <c r="J1587" s="16">
        <v>1</v>
      </c>
      <c r="K1587" s="16">
        <v>11</v>
      </c>
      <c r="L1587" s="16">
        <v>5</v>
      </c>
      <c r="M1587" s="16">
        <v>10000</v>
      </c>
      <c r="N1587" s="16">
        <v>10000</v>
      </c>
      <c r="O1587" s="16">
        <v>30</v>
      </c>
      <c r="P1587" s="16" t="b">
        <v>1</v>
      </c>
      <c r="Q1587" s="16">
        <v>0</v>
      </c>
      <c r="R1587" s="16" t="b">
        <v>0</v>
      </c>
      <c r="S1587" s="16">
        <v>101.000000000008</v>
      </c>
      <c r="T1587" s="16" t="s">
        <v>59</v>
      </c>
      <c r="U1587" s="18">
        <v>1682</v>
      </c>
      <c r="V1587" s="16">
        <v>2763</v>
      </c>
      <c r="W1587" s="22">
        <v>1.07</v>
      </c>
    </row>
    <row r="1588" spans="1:23" x14ac:dyDescent="0.3">
      <c r="A1588" s="19">
        <v>1586</v>
      </c>
      <c r="B1588" s="16" t="s">
        <v>56</v>
      </c>
      <c r="C1588" s="17" t="s">
        <v>138</v>
      </c>
      <c r="E1588" s="16">
        <f t="shared" si="309"/>
        <v>8335657604.5519266</v>
      </c>
      <c r="F1588" s="16">
        <v>5</v>
      </c>
      <c r="G1588" s="22">
        <f t="shared" si="314"/>
        <v>2.8747581241856568E+27</v>
      </c>
      <c r="H1588" s="22">
        <f t="shared" si="306"/>
        <v>14273632.552862719</v>
      </c>
      <c r="I1588" s="22">
        <f t="shared" si="308"/>
        <v>5.7394918555067793E+19</v>
      </c>
      <c r="J1588" s="16">
        <v>1</v>
      </c>
      <c r="K1588" s="16">
        <v>11</v>
      </c>
      <c r="L1588" s="16">
        <v>5</v>
      </c>
      <c r="M1588" s="16">
        <v>10000</v>
      </c>
      <c r="N1588" s="16">
        <v>10000</v>
      </c>
      <c r="O1588" s="16">
        <v>30</v>
      </c>
      <c r="P1588" s="16" t="b">
        <v>1</v>
      </c>
      <c r="Q1588" s="16">
        <v>0</v>
      </c>
      <c r="R1588" s="16" t="b">
        <v>0</v>
      </c>
      <c r="S1588" s="16">
        <v>101.000000000008</v>
      </c>
      <c r="T1588" s="16" t="s">
        <v>59</v>
      </c>
      <c r="U1588" s="18">
        <v>1683</v>
      </c>
      <c r="V1588" s="16">
        <v>2765</v>
      </c>
      <c r="W1588" s="22">
        <v>1.07</v>
      </c>
    </row>
    <row r="1589" spans="1:23" x14ac:dyDescent="0.3">
      <c r="A1589" s="15">
        <v>1587</v>
      </c>
      <c r="B1589" s="16" t="s">
        <v>56</v>
      </c>
      <c r="C1589" s="17" t="s">
        <v>138</v>
      </c>
      <c r="E1589" s="12">
        <f t="shared" si="309"/>
        <v>8351961293.1230021</v>
      </c>
      <c r="F1589" s="16">
        <v>5</v>
      </c>
      <c r="G1589" s="22">
        <f t="shared" si="314"/>
        <v>2.8903473097197605E+27</v>
      </c>
      <c r="H1589" s="22">
        <f t="shared" si="306"/>
        <v>14292784.767139543</v>
      </c>
      <c r="I1589" s="22">
        <f t="shared" si="308"/>
        <v>5.7615297132438921E+19</v>
      </c>
      <c r="J1589" s="16">
        <v>1</v>
      </c>
      <c r="K1589" s="16">
        <v>11</v>
      </c>
      <c r="L1589" s="16">
        <v>5</v>
      </c>
      <c r="M1589" s="16">
        <v>10000</v>
      </c>
      <c r="N1589" s="16">
        <v>10000</v>
      </c>
      <c r="O1589" s="16">
        <v>30</v>
      </c>
      <c r="P1589" s="16" t="b">
        <v>1</v>
      </c>
      <c r="Q1589" s="16">
        <v>0</v>
      </c>
      <c r="R1589" s="16" t="b">
        <v>0</v>
      </c>
      <c r="S1589" s="16">
        <v>101.000000000008</v>
      </c>
      <c r="T1589" s="16" t="s">
        <v>59</v>
      </c>
      <c r="U1589" s="18">
        <v>1684</v>
      </c>
      <c r="V1589" s="16">
        <v>2767</v>
      </c>
      <c r="W1589" s="22">
        <v>1.07</v>
      </c>
    </row>
    <row r="1590" spans="1:23" x14ac:dyDescent="0.3">
      <c r="A1590" s="19">
        <v>1588</v>
      </c>
      <c r="B1590" s="16" t="s">
        <v>56</v>
      </c>
      <c r="C1590" s="17" t="s">
        <v>138</v>
      </c>
      <c r="E1590" s="16">
        <f t="shared" si="309"/>
        <v>8368286569.8531237</v>
      </c>
      <c r="F1590" s="16">
        <v>5</v>
      </c>
      <c r="G1590" s="22">
        <f t="shared" si="314"/>
        <v>2.906011132086167E+27</v>
      </c>
      <c r="H1590" s="22">
        <f t="shared" si="306"/>
        <v>14311950.672234042</v>
      </c>
      <c r="I1590" s="22">
        <f t="shared" si="308"/>
        <v>5.7836382273581515E+19</v>
      </c>
      <c r="J1590" s="16">
        <v>1</v>
      </c>
      <c r="K1590" s="16">
        <v>11</v>
      </c>
      <c r="L1590" s="16">
        <v>5</v>
      </c>
      <c r="M1590" s="16">
        <v>10000</v>
      </c>
      <c r="N1590" s="16">
        <v>10000</v>
      </c>
      <c r="O1590" s="16">
        <v>30</v>
      </c>
      <c r="P1590" s="16" t="b">
        <v>1</v>
      </c>
      <c r="Q1590" s="16">
        <v>0</v>
      </c>
      <c r="R1590" s="16" t="b">
        <v>0</v>
      </c>
      <c r="S1590" s="16">
        <v>101.000000000008</v>
      </c>
      <c r="T1590" s="16" t="s">
        <v>59</v>
      </c>
      <c r="U1590" s="18">
        <v>1685</v>
      </c>
      <c r="V1590" s="16">
        <v>2769</v>
      </c>
      <c r="W1590" s="22">
        <v>1.07</v>
      </c>
    </row>
    <row r="1591" spans="1:23" x14ac:dyDescent="0.3">
      <c r="A1591" s="15">
        <v>1589</v>
      </c>
      <c r="B1591" s="16" t="s">
        <v>56</v>
      </c>
      <c r="C1591" s="17" t="s">
        <v>138</v>
      </c>
      <c r="E1591" s="16">
        <f t="shared" si="309"/>
        <v>8384633449.7062626</v>
      </c>
      <c r="F1591" s="16">
        <v>5</v>
      </c>
      <c r="G1591" s="22">
        <f t="shared" si="314"/>
        <v>2.9217499012877014E+27</v>
      </c>
      <c r="H1591" s="22">
        <f t="shared" si="306"/>
        <v>14331130.269353718</v>
      </c>
      <c r="I1591" s="22">
        <f t="shared" si="308"/>
        <v>5.8058175796757176E+19</v>
      </c>
      <c r="J1591" s="16">
        <v>1</v>
      </c>
      <c r="K1591" s="16">
        <v>11</v>
      </c>
      <c r="L1591" s="16">
        <v>5</v>
      </c>
      <c r="M1591" s="16">
        <v>10000</v>
      </c>
      <c r="N1591" s="16">
        <v>10000</v>
      </c>
      <c r="O1591" s="16">
        <v>30</v>
      </c>
      <c r="P1591" s="16" t="b">
        <v>1</v>
      </c>
      <c r="Q1591" s="16">
        <v>0</v>
      </c>
      <c r="R1591" s="16" t="b">
        <v>0</v>
      </c>
      <c r="S1591" s="16">
        <v>101.000000000008</v>
      </c>
      <c r="T1591" s="16" t="s">
        <v>59</v>
      </c>
      <c r="U1591" s="18">
        <v>1686</v>
      </c>
      <c r="V1591" s="16">
        <v>2771</v>
      </c>
      <c r="W1591" s="22">
        <v>1.07</v>
      </c>
    </row>
    <row r="1592" spans="1:23" x14ac:dyDescent="0.3">
      <c r="A1592" s="19">
        <v>1590</v>
      </c>
      <c r="B1592" s="16" t="s">
        <v>56</v>
      </c>
      <c r="C1592" s="17" t="s">
        <v>138</v>
      </c>
      <c r="E1592" s="16">
        <f t="shared" si="309"/>
        <v>8401001947.6472225</v>
      </c>
      <c r="F1592" s="16">
        <v>5</v>
      </c>
      <c r="G1592" s="22">
        <f>A1592^8.59+A1592^4+100*A1592+100</f>
        <v>3.1622871108212773E+27</v>
      </c>
      <c r="H1592" s="22">
        <f t="shared" si="306"/>
        <v>14350323.559705313</v>
      </c>
      <c r="I1592" s="22">
        <f t="shared" si="308"/>
        <v>5.8280679523754025E+19</v>
      </c>
      <c r="J1592" s="16">
        <v>1</v>
      </c>
      <c r="K1592" s="16">
        <v>11</v>
      </c>
      <c r="L1592" s="16">
        <v>5</v>
      </c>
      <c r="M1592" s="16">
        <v>10000</v>
      </c>
      <c r="N1592" s="16">
        <v>10000</v>
      </c>
      <c r="O1592" s="16">
        <v>30</v>
      </c>
      <c r="P1592" s="16" t="b">
        <v>1</v>
      </c>
      <c r="Q1592" s="16">
        <v>0</v>
      </c>
      <c r="R1592" s="16" t="b">
        <v>0</v>
      </c>
      <c r="S1592" s="16">
        <v>101.000000000008</v>
      </c>
      <c r="T1592" s="16" t="s">
        <v>59</v>
      </c>
      <c r="U1592" s="18">
        <v>1687</v>
      </c>
      <c r="V1592" s="16">
        <v>2773</v>
      </c>
      <c r="W1592" s="22">
        <v>1.07</v>
      </c>
    </row>
    <row r="1593" spans="1:23" x14ac:dyDescent="0.3">
      <c r="A1593" s="15">
        <v>1591</v>
      </c>
      <c r="B1593" s="16" t="s">
        <v>56</v>
      </c>
      <c r="C1593" s="17" t="s">
        <v>138</v>
      </c>
      <c r="E1593" s="16">
        <f t="shared" si="309"/>
        <v>8417392078.6418142</v>
      </c>
      <c r="F1593" s="16">
        <v>5</v>
      </c>
      <c r="G1593" s="22">
        <f t="shared" ref="G1593:G1596" si="315">A1593^8.59+A1593^4+100*A1593+100</f>
        <v>3.1794122497358569E+27</v>
      </c>
      <c r="H1593" s="22">
        <f t="shared" si="306"/>
        <v>14369530.544494987</v>
      </c>
      <c r="I1593" s="22">
        <f t="shared" si="308"/>
        <v>5.8503895279897002E+19</v>
      </c>
      <c r="J1593" s="16">
        <v>1</v>
      </c>
      <c r="K1593" s="16">
        <v>11</v>
      </c>
      <c r="L1593" s="16">
        <v>5</v>
      </c>
      <c r="M1593" s="16">
        <v>10000</v>
      </c>
      <c r="N1593" s="16">
        <v>10000</v>
      </c>
      <c r="O1593" s="16">
        <v>30</v>
      </c>
      <c r="P1593" s="16" t="b">
        <v>1</v>
      </c>
      <c r="Q1593" s="16">
        <v>0</v>
      </c>
      <c r="R1593" s="16" t="b">
        <v>0</v>
      </c>
      <c r="S1593" s="16">
        <v>101.000000000008</v>
      </c>
      <c r="T1593" s="16" t="s">
        <v>59</v>
      </c>
      <c r="U1593" s="18">
        <v>1688</v>
      </c>
      <c r="V1593" s="16">
        <v>2775</v>
      </c>
      <c r="W1593" s="22">
        <v>1.07</v>
      </c>
    </row>
    <row r="1594" spans="1:23" x14ac:dyDescent="0.3">
      <c r="A1594" s="19">
        <v>1592</v>
      </c>
      <c r="B1594" s="16" t="s">
        <v>56</v>
      </c>
      <c r="C1594" s="17" t="s">
        <v>138</v>
      </c>
      <c r="E1594" s="16">
        <f t="shared" si="309"/>
        <v>8433803857.656764</v>
      </c>
      <c r="F1594" s="16">
        <v>5</v>
      </c>
      <c r="G1594" s="22">
        <f t="shared" si="315"/>
        <v>3.1966192807395325E+27</v>
      </c>
      <c r="H1594" s="22">
        <f t="shared" si="306"/>
        <v>14388751.224928167</v>
      </c>
      <c r="I1594" s="22">
        <f t="shared" si="308"/>
        <v>5.8727824894049624E+19</v>
      </c>
      <c r="J1594" s="16">
        <v>1</v>
      </c>
      <c r="K1594" s="16">
        <v>11</v>
      </c>
      <c r="L1594" s="16">
        <v>5</v>
      </c>
      <c r="M1594" s="16">
        <v>10000</v>
      </c>
      <c r="N1594" s="16">
        <v>10000</v>
      </c>
      <c r="O1594" s="16">
        <v>30</v>
      </c>
      <c r="P1594" s="16" t="b">
        <v>1</v>
      </c>
      <c r="Q1594" s="16">
        <v>0</v>
      </c>
      <c r="R1594" s="16" t="b">
        <v>0</v>
      </c>
      <c r="S1594" s="16">
        <v>101.000000000008</v>
      </c>
      <c r="T1594" s="16" t="s">
        <v>59</v>
      </c>
      <c r="U1594" s="18">
        <v>1689</v>
      </c>
      <c r="V1594" s="16">
        <v>2777</v>
      </c>
      <c r="W1594" s="22">
        <v>1.07</v>
      </c>
    </row>
    <row r="1595" spans="1:23" x14ac:dyDescent="0.3">
      <c r="A1595" s="15">
        <v>1593</v>
      </c>
      <c r="B1595" s="16" t="s">
        <v>56</v>
      </c>
      <c r="C1595" s="17" t="s">
        <v>138</v>
      </c>
      <c r="E1595" s="12">
        <f t="shared" si="309"/>
        <v>8450237299.6597719</v>
      </c>
      <c r="F1595" s="16">
        <v>5</v>
      </c>
      <c r="G1595" s="22">
        <f t="shared" si="315"/>
        <v>3.2139085436297301E+27</v>
      </c>
      <c r="H1595" s="22">
        <f t="shared" si="306"/>
        <v>14407985.602209738</v>
      </c>
      <c r="I1595" s="22">
        <f t="shared" si="308"/>
        <v>5.8952470198619832E+19</v>
      </c>
      <c r="J1595" s="16">
        <v>1</v>
      </c>
      <c r="K1595" s="16">
        <v>11</v>
      </c>
      <c r="L1595" s="16">
        <v>5</v>
      </c>
      <c r="M1595" s="16">
        <v>10000</v>
      </c>
      <c r="N1595" s="16">
        <v>10000</v>
      </c>
      <c r="O1595" s="16">
        <v>30</v>
      </c>
      <c r="P1595" s="16" t="b">
        <v>1</v>
      </c>
      <c r="Q1595" s="16">
        <v>0</v>
      </c>
      <c r="R1595" s="16" t="b">
        <v>0</v>
      </c>
      <c r="S1595" s="16">
        <v>101.000000000008</v>
      </c>
      <c r="T1595" s="16" t="s">
        <v>59</v>
      </c>
      <c r="U1595" s="18">
        <v>1690</v>
      </c>
      <c r="V1595" s="16">
        <v>2779</v>
      </c>
      <c r="W1595" s="22">
        <v>1.07</v>
      </c>
    </row>
    <row r="1596" spans="1:23" x14ac:dyDescent="0.3">
      <c r="A1596" s="19">
        <v>1594</v>
      </c>
      <c r="B1596" s="16" t="s">
        <v>56</v>
      </c>
      <c r="C1596" s="17" t="s">
        <v>138</v>
      </c>
      <c r="E1596" s="16">
        <f t="shared" si="309"/>
        <v>8466692419.6194201</v>
      </c>
      <c r="F1596" s="16">
        <v>5</v>
      </c>
      <c r="G1596" s="22">
        <f t="shared" si="315"/>
        <v>3.2312803793989951E+27</v>
      </c>
      <c r="H1596" s="22">
        <f t="shared" ref="H1596:H1659" si="316">(A1596^2.14+50+50*A1596)*2</f>
        <v>14427233.677543808</v>
      </c>
      <c r="I1596" s="22">
        <f t="shared" si="308"/>
        <v>5.9177833029562982E+19</v>
      </c>
      <c r="J1596" s="16">
        <v>1</v>
      </c>
      <c r="K1596" s="16">
        <v>11</v>
      </c>
      <c r="L1596" s="16">
        <v>5</v>
      </c>
      <c r="M1596" s="16">
        <v>10000</v>
      </c>
      <c r="N1596" s="16">
        <v>10000</v>
      </c>
      <c r="O1596" s="16">
        <v>30</v>
      </c>
      <c r="P1596" s="16" t="b">
        <v>1</v>
      </c>
      <c r="Q1596" s="16">
        <v>0</v>
      </c>
      <c r="R1596" s="16" t="b">
        <v>0</v>
      </c>
      <c r="S1596" s="16">
        <v>101.000000000008</v>
      </c>
      <c r="T1596" s="16" t="s">
        <v>59</v>
      </c>
      <c r="U1596" s="18">
        <v>1691</v>
      </c>
      <c r="V1596" s="16">
        <v>2781</v>
      </c>
      <c r="W1596" s="22">
        <v>1.07</v>
      </c>
    </row>
    <row r="1597" spans="1:23" x14ac:dyDescent="0.3">
      <c r="A1597" s="15">
        <v>1595</v>
      </c>
      <c r="B1597" s="16" t="s">
        <v>56</v>
      </c>
      <c r="C1597" s="17" t="s">
        <v>138</v>
      </c>
      <c r="E1597" s="12">
        <f t="shared" si="309"/>
        <v>8483169232.5052595</v>
      </c>
      <c r="F1597" s="16">
        <v>5</v>
      </c>
      <c r="G1597" s="22">
        <f>A1597^8.6+A1597^4+100*A1597+100</f>
        <v>3.4973726670384162E+27</v>
      </c>
      <c r="H1597" s="22">
        <f t="shared" si="316"/>
        <v>14446495.452133931</v>
      </c>
      <c r="I1597" s="22">
        <f t="shared" ref="I1597:I1601" si="317">(A1597^6.08+A1597^4+1000*A1597+100)*2</f>
        <v>5.9403915226388972E+19</v>
      </c>
      <c r="J1597" s="16">
        <v>1</v>
      </c>
      <c r="K1597" s="16">
        <v>11</v>
      </c>
      <c r="L1597" s="16">
        <v>5</v>
      </c>
      <c r="M1597" s="16">
        <v>10000</v>
      </c>
      <c r="N1597" s="16">
        <v>10000</v>
      </c>
      <c r="O1597" s="16">
        <v>30</v>
      </c>
      <c r="P1597" s="16" t="b">
        <v>1</v>
      </c>
      <c r="Q1597" s="16">
        <v>0</v>
      </c>
      <c r="R1597" s="16" t="b">
        <v>0</v>
      </c>
      <c r="S1597" s="16">
        <v>101.000000000008</v>
      </c>
      <c r="T1597" s="16" t="s">
        <v>59</v>
      </c>
      <c r="U1597" s="18">
        <v>1692</v>
      </c>
      <c r="V1597" s="16">
        <v>2783</v>
      </c>
      <c r="W1597" s="22">
        <v>1.07</v>
      </c>
    </row>
    <row r="1598" spans="1:23" x14ac:dyDescent="0.3">
      <c r="A1598" s="19">
        <v>1596</v>
      </c>
      <c r="B1598" s="16" t="s">
        <v>56</v>
      </c>
      <c r="C1598" s="17" t="s">
        <v>138</v>
      </c>
      <c r="E1598" s="16">
        <f t="shared" si="309"/>
        <v>8499667753.2878113</v>
      </c>
      <c r="F1598" s="16">
        <v>5</v>
      </c>
      <c r="G1598" s="22">
        <f>A1598^8.61+A1598^4+100*A1598+100</f>
        <v>3.7854120232144163E+27</v>
      </c>
      <c r="H1598" s="22">
        <f t="shared" si="316"/>
        <v>14465770.927182997</v>
      </c>
      <c r="I1598" s="22">
        <f t="shared" si="317"/>
        <v>5.9630718632164385E+19</v>
      </c>
      <c r="J1598" s="16">
        <v>1</v>
      </c>
      <c r="K1598" s="16">
        <v>11</v>
      </c>
      <c r="L1598" s="16">
        <v>5</v>
      </c>
      <c r="M1598" s="16">
        <v>10000</v>
      </c>
      <c r="N1598" s="16">
        <v>10000</v>
      </c>
      <c r="O1598" s="16">
        <v>30</v>
      </c>
      <c r="P1598" s="16" t="b">
        <v>1</v>
      </c>
      <c r="Q1598" s="16">
        <v>0</v>
      </c>
      <c r="R1598" s="16" t="b">
        <v>0</v>
      </c>
      <c r="S1598" s="16">
        <v>101.000000000008</v>
      </c>
      <c r="T1598" s="16" t="s">
        <v>59</v>
      </c>
      <c r="U1598" s="18">
        <v>1693</v>
      </c>
      <c r="V1598" s="16">
        <v>2785</v>
      </c>
      <c r="W1598" s="22">
        <v>1.07</v>
      </c>
    </row>
    <row r="1599" spans="1:23" x14ac:dyDescent="0.3">
      <c r="A1599" s="15">
        <v>1597</v>
      </c>
      <c r="B1599" s="16" t="s">
        <v>56</v>
      </c>
      <c r="C1599" s="17" t="s">
        <v>138</v>
      </c>
      <c r="E1599" s="16">
        <f t="shared" si="309"/>
        <v>8516187996.9384995</v>
      </c>
      <c r="F1599" s="16">
        <v>5</v>
      </c>
      <c r="G1599" s="22">
        <f>A1599^8.62+A1599^4+100*A1599+100</f>
        <v>4.0972114442901439E+27</v>
      </c>
      <c r="H1599" s="22">
        <f t="shared" si="316"/>
        <v>14485060.10389317</v>
      </c>
      <c r="I1599" s="22">
        <f t="shared" si="317"/>
        <v>5.9858245093519196E+19</v>
      </c>
      <c r="J1599" s="16">
        <v>1</v>
      </c>
      <c r="K1599" s="16">
        <v>11</v>
      </c>
      <c r="L1599" s="16">
        <v>5</v>
      </c>
      <c r="M1599" s="16">
        <v>10000</v>
      </c>
      <c r="N1599" s="16">
        <v>10000</v>
      </c>
      <c r="O1599" s="16">
        <v>30</v>
      </c>
      <c r="P1599" s="16" t="b">
        <v>1</v>
      </c>
      <c r="Q1599" s="16">
        <v>0</v>
      </c>
      <c r="R1599" s="16" t="b">
        <v>0</v>
      </c>
      <c r="S1599" s="16">
        <v>101.000000000008</v>
      </c>
      <c r="T1599" s="16" t="s">
        <v>59</v>
      </c>
      <c r="U1599" s="18">
        <v>1694</v>
      </c>
      <c r="V1599" s="16">
        <v>2787</v>
      </c>
      <c r="W1599" s="22">
        <v>1.07</v>
      </c>
    </row>
    <row r="1600" spans="1:23" x14ac:dyDescent="0.3">
      <c r="A1600" s="19">
        <v>1598</v>
      </c>
      <c r="B1600" s="16" t="s">
        <v>56</v>
      </c>
      <c r="C1600" s="17" t="s">
        <v>138</v>
      </c>
      <c r="E1600" s="16">
        <f t="shared" si="309"/>
        <v>8532729978.429656</v>
      </c>
      <c r="F1600" s="16">
        <v>5</v>
      </c>
      <c r="G1600" s="22">
        <f>A1600^8.63+A1600^4+100*A1600+100</f>
        <v>4.4347339239235457E+27</v>
      </c>
      <c r="H1600" s="22">
        <f t="shared" si="316"/>
        <v>14504362.983466096</v>
      </c>
      <c r="I1600" s="22">
        <f t="shared" si="317"/>
        <v>6.0086496460649366E+19</v>
      </c>
      <c r="J1600" s="16">
        <v>1</v>
      </c>
      <c r="K1600" s="16">
        <v>11</v>
      </c>
      <c r="L1600" s="16">
        <v>5</v>
      </c>
      <c r="M1600" s="16">
        <v>10000</v>
      </c>
      <c r="N1600" s="16">
        <v>10000</v>
      </c>
      <c r="O1600" s="16">
        <v>30</v>
      </c>
      <c r="P1600" s="16" t="b">
        <v>1</v>
      </c>
      <c r="Q1600" s="16">
        <v>0</v>
      </c>
      <c r="R1600" s="16" t="b">
        <v>0</v>
      </c>
      <c r="S1600" s="16">
        <v>101.000000000008</v>
      </c>
      <c r="T1600" s="16" t="s">
        <v>59</v>
      </c>
      <c r="U1600" s="18">
        <v>1695</v>
      </c>
      <c r="V1600" s="16">
        <v>2789</v>
      </c>
      <c r="W1600" s="22">
        <v>1.07</v>
      </c>
    </row>
    <row r="1601" spans="1:23" x14ac:dyDescent="0.3">
      <c r="A1601" s="15">
        <v>1599</v>
      </c>
      <c r="B1601" s="16" t="s">
        <v>56</v>
      </c>
      <c r="C1601" s="17" t="s">
        <v>138</v>
      </c>
      <c r="E1601" s="16">
        <f t="shared" si="309"/>
        <v>8549293712.7346668</v>
      </c>
      <c r="F1601" s="16">
        <v>5</v>
      </c>
      <c r="G1601" s="22">
        <f>A1601^8.64+A1601^4+100*A1601+100</f>
        <v>4.8001048817808361E+27</v>
      </c>
      <c r="H1601" s="22">
        <f t="shared" si="316"/>
        <v>14523679.567102674</v>
      </c>
      <c r="I1601" s="22">
        <f t="shared" si="317"/>
        <v>6.031547458732399E+19</v>
      </c>
      <c r="J1601" s="16">
        <v>1</v>
      </c>
      <c r="K1601" s="16">
        <v>11</v>
      </c>
      <c r="L1601" s="16">
        <v>5</v>
      </c>
      <c r="M1601" s="16">
        <v>10000</v>
      </c>
      <c r="N1601" s="16">
        <v>10000</v>
      </c>
      <c r="O1601" s="16">
        <v>30</v>
      </c>
      <c r="P1601" s="16" t="b">
        <v>1</v>
      </c>
      <c r="Q1601" s="16">
        <v>0</v>
      </c>
      <c r="R1601" s="16" t="b">
        <v>0</v>
      </c>
      <c r="S1601" s="16">
        <v>101.000000000008</v>
      </c>
      <c r="T1601" s="16" t="s">
        <v>59</v>
      </c>
      <c r="U1601" s="18">
        <v>1696</v>
      </c>
      <c r="V1601" s="16">
        <v>2791</v>
      </c>
      <c r="W1601" s="22">
        <v>1.07</v>
      </c>
    </row>
    <row r="1602" spans="1:23" x14ac:dyDescent="0.3">
      <c r="A1602" s="23">
        <v>1600</v>
      </c>
      <c r="B1602" s="16" t="s">
        <v>56</v>
      </c>
      <c r="C1602" s="17" t="s">
        <v>138</v>
      </c>
      <c r="E1602" s="16">
        <f t="shared" ref="E1602" si="318">A1602^3.1</f>
        <v>8565879214.8276997</v>
      </c>
      <c r="F1602" s="16">
        <v>5</v>
      </c>
      <c r="G1602" s="22">
        <f>A1602^8.64+A1602^4+100*A1602+100</f>
        <v>4.8261037072539103E+27</v>
      </c>
      <c r="H1602" s="22">
        <f t="shared" si="316"/>
        <v>14543009.856003175</v>
      </c>
      <c r="I1602" s="22">
        <f>(A1602^6.082+A1602^4+1000*A1602+100)*2</f>
        <v>6.1445180285295829E+19</v>
      </c>
      <c r="J1602" s="16">
        <v>1</v>
      </c>
      <c r="K1602" s="16">
        <v>11</v>
      </c>
      <c r="L1602" s="16">
        <v>5</v>
      </c>
      <c r="M1602" s="16">
        <v>10000</v>
      </c>
      <c r="N1602" s="16">
        <v>10000</v>
      </c>
      <c r="O1602" s="16">
        <v>30</v>
      </c>
      <c r="P1602" s="16" t="b">
        <v>1</v>
      </c>
      <c r="Q1602" s="16">
        <v>0</v>
      </c>
      <c r="R1602" s="16" t="b">
        <v>0</v>
      </c>
      <c r="S1602" s="16">
        <v>101.000000000008</v>
      </c>
      <c r="T1602" s="16" t="s">
        <v>59</v>
      </c>
      <c r="U1602" s="18">
        <v>1697</v>
      </c>
      <c r="V1602" s="16">
        <v>2793</v>
      </c>
      <c r="W1602" s="22">
        <v>1.07</v>
      </c>
    </row>
    <row r="1603" spans="1:23" x14ac:dyDescent="0.3">
      <c r="A1603" s="19">
        <v>1601</v>
      </c>
      <c r="B1603" s="16" t="s">
        <v>56</v>
      </c>
      <c r="C1603" s="17" t="s">
        <v>141</v>
      </c>
      <c r="E1603" s="16">
        <f>A1603^3.1</f>
        <v>8582486499.6840048</v>
      </c>
      <c r="F1603" s="16">
        <v>5</v>
      </c>
      <c r="G1603" s="22">
        <f>A1603^8.65+A1603^4+100*A1603+100</f>
        <v>5.2237817176738698E+27</v>
      </c>
      <c r="H1603" s="22">
        <f t="shared" si="316"/>
        <v>14562353.851367239</v>
      </c>
      <c r="I1603" s="22">
        <f t="shared" ref="I1603:I1666" si="319">(A1603^6.082+A1603^4+1000*A1603+100)*2</f>
        <v>6.1679120011313529E+19</v>
      </c>
      <c r="J1603" s="16">
        <v>1</v>
      </c>
      <c r="K1603" s="16">
        <v>11</v>
      </c>
      <c r="L1603" s="16">
        <v>5</v>
      </c>
      <c r="M1603" s="16">
        <v>10000</v>
      </c>
      <c r="N1603" s="16">
        <v>10000</v>
      </c>
      <c r="O1603" s="16">
        <v>30</v>
      </c>
      <c r="P1603" s="16" t="b">
        <v>1</v>
      </c>
      <c r="Q1603" s="16">
        <v>0</v>
      </c>
      <c r="R1603" s="16" t="b">
        <v>0</v>
      </c>
      <c r="S1603" s="16">
        <v>101.000000000008</v>
      </c>
      <c r="T1603" s="16" t="s">
        <v>59</v>
      </c>
      <c r="U1603" s="18">
        <v>1698</v>
      </c>
      <c r="V1603" s="16">
        <v>2795</v>
      </c>
      <c r="W1603" s="22">
        <v>1.07</v>
      </c>
    </row>
    <row r="1604" spans="1:23" x14ac:dyDescent="0.3">
      <c r="A1604" s="19">
        <v>1602</v>
      </c>
      <c r="B1604" s="16" t="s">
        <v>56</v>
      </c>
      <c r="C1604" s="17" t="s">
        <v>141</v>
      </c>
      <c r="E1604" s="16">
        <f>A1604^3.1</f>
        <v>8599115582.2796459</v>
      </c>
      <c r="F1604" s="16">
        <v>5</v>
      </c>
      <c r="G1604" s="22">
        <f t="shared" ref="G1604:G1612" si="320">A1604^8.65+A1604^4+100*A1604+100</f>
        <v>5.2520726708777006E+27</v>
      </c>
      <c r="H1604" s="22">
        <f t="shared" si="316"/>
        <v>14581711.554393886</v>
      </c>
      <c r="I1604" s="22">
        <f t="shared" si="319"/>
        <v>6.1913803503984386E+19</v>
      </c>
      <c r="J1604" s="16">
        <v>1</v>
      </c>
      <c r="K1604" s="16">
        <v>11</v>
      </c>
      <c r="L1604" s="16">
        <v>5</v>
      </c>
      <c r="M1604" s="16">
        <v>10000</v>
      </c>
      <c r="N1604" s="16">
        <v>10000</v>
      </c>
      <c r="O1604" s="16">
        <v>30</v>
      </c>
      <c r="P1604" s="16" t="b">
        <v>1</v>
      </c>
      <c r="Q1604" s="16">
        <v>0</v>
      </c>
      <c r="R1604" s="16" t="b">
        <v>0</v>
      </c>
      <c r="S1604" s="16">
        <v>101.000000000008</v>
      </c>
      <c r="T1604" s="16" t="s">
        <v>59</v>
      </c>
      <c r="U1604" s="18">
        <v>1699</v>
      </c>
      <c r="V1604" s="16">
        <v>2797</v>
      </c>
      <c r="W1604" s="22">
        <v>1.07</v>
      </c>
    </row>
    <row r="1605" spans="1:23" x14ac:dyDescent="0.3">
      <c r="A1605" s="19">
        <v>1603</v>
      </c>
      <c r="B1605" s="16" t="s">
        <v>56</v>
      </c>
      <c r="C1605" s="17" t="s">
        <v>140</v>
      </c>
      <c r="E1605" s="16">
        <f>A1605^3.0999</f>
        <v>8609410704.3118172</v>
      </c>
      <c r="F1605" s="16">
        <v>5</v>
      </c>
      <c r="G1605" s="22">
        <f t="shared" si="320"/>
        <v>5.2804990443827788E+27</v>
      </c>
      <c r="H1605" s="22">
        <f t="shared" si="316"/>
        <v>14601082.966281421</v>
      </c>
      <c r="I1605" s="22">
        <f t="shared" si="319"/>
        <v>6.2149232661483135E+19</v>
      </c>
      <c r="J1605" s="16">
        <v>1</v>
      </c>
      <c r="K1605" s="16">
        <v>11</v>
      </c>
      <c r="L1605" s="16">
        <v>5</v>
      </c>
      <c r="M1605" s="16">
        <v>10000</v>
      </c>
      <c r="N1605" s="16">
        <v>10000</v>
      </c>
      <c r="O1605" s="16">
        <v>30</v>
      </c>
      <c r="P1605" s="16" t="b">
        <v>1</v>
      </c>
      <c r="Q1605" s="16">
        <v>0</v>
      </c>
      <c r="R1605" s="16" t="b">
        <v>0</v>
      </c>
      <c r="S1605" s="16">
        <v>101.000000000008</v>
      </c>
      <c r="T1605" s="16" t="s">
        <v>59</v>
      </c>
      <c r="U1605" s="18">
        <v>1700</v>
      </c>
      <c r="V1605" s="16">
        <v>2799</v>
      </c>
      <c r="W1605" s="22">
        <v>1.07</v>
      </c>
    </row>
    <row r="1606" spans="1:23" x14ac:dyDescent="0.3">
      <c r="A1606" s="19">
        <v>1604</v>
      </c>
      <c r="B1606" s="16" t="s">
        <v>56</v>
      </c>
      <c r="C1606" s="17" t="s">
        <v>140</v>
      </c>
      <c r="E1606" s="16">
        <f t="shared" ref="E1606:E1669" si="321">A1606^3.0999</f>
        <v>8626070590.0481052</v>
      </c>
      <c r="F1606" s="16">
        <v>5</v>
      </c>
      <c r="G1606" s="22">
        <f t="shared" si="320"/>
        <v>5.3090614013191326E+27</v>
      </c>
      <c r="H1606" s="22">
        <f t="shared" si="316"/>
        <v>14620468.088227648</v>
      </c>
      <c r="I1606" s="22">
        <f t="shared" si="319"/>
        <v>6.2385409385640567E+19</v>
      </c>
      <c r="J1606" s="16">
        <v>1</v>
      </c>
      <c r="K1606" s="16">
        <v>11</v>
      </c>
      <c r="L1606" s="16">
        <v>5</v>
      </c>
      <c r="M1606" s="16">
        <v>10000</v>
      </c>
      <c r="N1606" s="16">
        <v>10000</v>
      </c>
      <c r="O1606" s="16">
        <v>30</v>
      </c>
      <c r="P1606" s="16" t="b">
        <v>1</v>
      </c>
      <c r="Q1606" s="16">
        <v>0</v>
      </c>
      <c r="R1606" s="16" t="b">
        <v>0</v>
      </c>
      <c r="S1606" s="16">
        <v>101.000000000008</v>
      </c>
      <c r="T1606" s="16" t="s">
        <v>59</v>
      </c>
      <c r="U1606" s="18">
        <v>1701</v>
      </c>
      <c r="V1606" s="16">
        <v>2801</v>
      </c>
      <c r="W1606" s="22">
        <v>1.07</v>
      </c>
    </row>
    <row r="1607" spans="1:23" x14ac:dyDescent="0.3">
      <c r="A1607" s="19">
        <v>1605</v>
      </c>
      <c r="B1607" s="16" t="s">
        <v>56</v>
      </c>
      <c r="C1607" s="17" t="s">
        <v>140</v>
      </c>
      <c r="E1607" s="16">
        <f t="shared" si="321"/>
        <v>8642752300.5997925</v>
      </c>
      <c r="F1607" s="16">
        <v>5</v>
      </c>
      <c r="G1607" s="22">
        <f t="shared" si="320"/>
        <v>5.3377603068049754E+27</v>
      </c>
      <c r="H1607" s="22">
        <f t="shared" si="316"/>
        <v>14639866.921429511</v>
      </c>
      <c r="I1607" s="22">
        <f t="shared" si="319"/>
        <v>6.262233558194611E+19</v>
      </c>
      <c r="J1607" s="16">
        <v>1</v>
      </c>
      <c r="K1607" s="16">
        <v>11</v>
      </c>
      <c r="L1607" s="16">
        <v>5</v>
      </c>
      <c r="M1607" s="16">
        <v>10000</v>
      </c>
      <c r="N1607" s="16">
        <v>10000</v>
      </c>
      <c r="O1607" s="16">
        <v>30</v>
      </c>
      <c r="P1607" s="16" t="b">
        <v>1</v>
      </c>
      <c r="Q1607" s="16">
        <v>0</v>
      </c>
      <c r="R1607" s="16" t="b">
        <v>0</v>
      </c>
      <c r="S1607" s="16">
        <v>101.000000000008</v>
      </c>
      <c r="T1607" s="16" t="s">
        <v>59</v>
      </c>
      <c r="U1607" s="18">
        <v>1702</v>
      </c>
      <c r="V1607" s="16">
        <v>2803</v>
      </c>
      <c r="W1607" s="22">
        <v>1.07</v>
      </c>
    </row>
    <row r="1608" spans="1:23" x14ac:dyDescent="0.3">
      <c r="A1608" s="19">
        <v>1606</v>
      </c>
      <c r="B1608" s="16" t="s">
        <v>56</v>
      </c>
      <c r="C1608" s="17" t="s">
        <v>140</v>
      </c>
      <c r="E1608" s="16">
        <f t="shared" si="321"/>
        <v>8659455850.9331398</v>
      </c>
      <c r="F1608" s="16">
        <v>5</v>
      </c>
      <c r="G1608" s="22">
        <f t="shared" si="320"/>
        <v>5.3665963279528741E+27</v>
      </c>
      <c r="H1608" s="22">
        <f t="shared" si="316"/>
        <v>14659279.467083469</v>
      </c>
      <c r="I1608" s="22">
        <f t="shared" si="319"/>
        <v>6.2860013159555752E+19</v>
      </c>
      <c r="J1608" s="16">
        <v>1</v>
      </c>
      <c r="K1608" s="16">
        <v>11</v>
      </c>
      <c r="L1608" s="16">
        <v>5</v>
      </c>
      <c r="M1608" s="16">
        <v>10000</v>
      </c>
      <c r="N1608" s="16">
        <v>10000</v>
      </c>
      <c r="O1608" s="16">
        <v>30</v>
      </c>
      <c r="P1608" s="16" t="b">
        <v>1</v>
      </c>
      <c r="Q1608" s="16">
        <v>0</v>
      </c>
      <c r="R1608" s="16" t="b">
        <v>0</v>
      </c>
      <c r="S1608" s="16">
        <v>101.000000000008</v>
      </c>
      <c r="T1608" s="16" t="s">
        <v>59</v>
      </c>
      <c r="U1608" s="18">
        <v>1703</v>
      </c>
      <c r="V1608" s="16">
        <v>2805</v>
      </c>
      <c r="W1608" s="22">
        <v>1.07</v>
      </c>
    </row>
    <row r="1609" spans="1:23" x14ac:dyDescent="0.3">
      <c r="A1609" s="19">
        <v>1607</v>
      </c>
      <c r="B1609" s="16" t="s">
        <v>56</v>
      </c>
      <c r="C1609" s="17" t="s">
        <v>140</v>
      </c>
      <c r="E1609" s="16">
        <f t="shared" si="321"/>
        <v>8676181256.0152721</v>
      </c>
      <c r="F1609" s="16">
        <v>5</v>
      </c>
      <c r="G1609" s="22">
        <f t="shared" si="320"/>
        <v>5.3955700338750897E+27</v>
      </c>
      <c r="H1609" s="22">
        <f t="shared" si="316"/>
        <v>14678705.726385348</v>
      </c>
      <c r="I1609" s="22">
        <f t="shared" si="319"/>
        <v>6.309844403129412E+19</v>
      </c>
      <c r="J1609" s="16">
        <v>1</v>
      </c>
      <c r="K1609" s="16">
        <v>11</v>
      </c>
      <c r="L1609" s="16">
        <v>5</v>
      </c>
      <c r="M1609" s="16">
        <v>10000</v>
      </c>
      <c r="N1609" s="16">
        <v>10000</v>
      </c>
      <c r="O1609" s="16">
        <v>30</v>
      </c>
      <c r="P1609" s="16" t="b">
        <v>1</v>
      </c>
      <c r="Q1609" s="16">
        <v>0</v>
      </c>
      <c r="R1609" s="16" t="b">
        <v>0</v>
      </c>
      <c r="S1609" s="16">
        <v>101.000000000008</v>
      </c>
      <c r="T1609" s="16" t="s">
        <v>59</v>
      </c>
      <c r="U1609" s="18">
        <v>1704</v>
      </c>
      <c r="V1609" s="16">
        <v>2807</v>
      </c>
      <c r="W1609" s="22">
        <v>1.07</v>
      </c>
    </row>
    <row r="1610" spans="1:23" x14ac:dyDescent="0.3">
      <c r="A1610" s="19">
        <v>1608</v>
      </c>
      <c r="B1610" s="16" t="s">
        <v>56</v>
      </c>
      <c r="C1610" s="17" t="s">
        <v>140</v>
      </c>
      <c r="E1610" s="16">
        <f t="shared" si="321"/>
        <v>8692928530.8144054</v>
      </c>
      <c r="F1610" s="16">
        <v>5</v>
      </c>
      <c r="G1610" s="22">
        <f t="shared" si="320"/>
        <v>5.4246819956896924E+27</v>
      </c>
      <c r="H1610" s="22">
        <f t="shared" si="316"/>
        <v>14698145.700530242</v>
      </c>
      <c r="I1610" s="22">
        <f t="shared" si="319"/>
        <v>6.3337630113660649E+19</v>
      </c>
      <c r="J1610" s="16">
        <v>1</v>
      </c>
      <c r="K1610" s="16">
        <v>11</v>
      </c>
      <c r="L1610" s="16">
        <v>5</v>
      </c>
      <c r="M1610" s="16">
        <v>10000</v>
      </c>
      <c r="N1610" s="16">
        <v>10000</v>
      </c>
      <c r="O1610" s="16">
        <v>30</v>
      </c>
      <c r="P1610" s="16" t="b">
        <v>1</v>
      </c>
      <c r="Q1610" s="16">
        <v>0</v>
      </c>
      <c r="R1610" s="16" t="b">
        <v>0</v>
      </c>
      <c r="S1610" s="16">
        <v>101.000000000008</v>
      </c>
      <c r="T1610" s="16" t="s">
        <v>59</v>
      </c>
      <c r="U1610" s="18">
        <v>1705</v>
      </c>
      <c r="V1610" s="16">
        <v>2809</v>
      </c>
      <c r="W1610" s="22">
        <v>1.07</v>
      </c>
    </row>
    <row r="1611" spans="1:23" x14ac:dyDescent="0.3">
      <c r="A1611" s="19">
        <v>1609</v>
      </c>
      <c r="B1611" s="16" t="s">
        <v>56</v>
      </c>
      <c r="C1611" s="17" t="s">
        <v>140</v>
      </c>
      <c r="E1611" s="16">
        <f t="shared" si="321"/>
        <v>8709697690.2994938</v>
      </c>
      <c r="F1611" s="16">
        <v>5</v>
      </c>
      <c r="G1611" s="22">
        <f t="shared" si="320"/>
        <v>5.4539327865261937E+27</v>
      </c>
      <c r="H1611" s="22">
        <f t="shared" si="316"/>
        <v>14717599.390712684</v>
      </c>
      <c r="I1611" s="22">
        <f t="shared" si="319"/>
        <v>6.3577573326833E+19</v>
      </c>
      <c r="J1611" s="16">
        <v>1</v>
      </c>
      <c r="K1611" s="16">
        <v>11</v>
      </c>
      <c r="L1611" s="16">
        <v>5</v>
      </c>
      <c r="M1611" s="16">
        <v>10000</v>
      </c>
      <c r="N1611" s="16">
        <v>10000</v>
      </c>
      <c r="O1611" s="16">
        <v>30</v>
      </c>
      <c r="P1611" s="16" t="b">
        <v>1</v>
      </c>
      <c r="Q1611" s="16">
        <v>0</v>
      </c>
      <c r="R1611" s="16" t="b">
        <v>0</v>
      </c>
      <c r="S1611" s="16">
        <v>101.000000000008</v>
      </c>
      <c r="T1611" s="16" t="s">
        <v>59</v>
      </c>
      <c r="U1611" s="18">
        <v>1706</v>
      </c>
      <c r="V1611" s="16">
        <v>2811</v>
      </c>
      <c r="W1611" s="22">
        <v>1.07</v>
      </c>
    </row>
    <row r="1612" spans="1:23" x14ac:dyDescent="0.3">
      <c r="A1612" s="19">
        <v>1610</v>
      </c>
      <c r="B1612" s="16" t="s">
        <v>56</v>
      </c>
      <c r="C1612" s="17" t="s">
        <v>140</v>
      </c>
      <c r="E1612" s="16">
        <f t="shared" si="321"/>
        <v>8726488749.4405537</v>
      </c>
      <c r="F1612" s="16">
        <v>5</v>
      </c>
      <c r="G1612" s="22">
        <f t="shared" si="320"/>
        <v>5.4833229815313831E+27</v>
      </c>
      <c r="H1612" s="22">
        <f t="shared" si="316"/>
        <v>14737066.798126517</v>
      </c>
      <c r="I1612" s="22">
        <f t="shared" si="319"/>
        <v>6.381827559467416E+19</v>
      </c>
      <c r="J1612" s="16">
        <v>1</v>
      </c>
      <c r="K1612" s="16">
        <v>11</v>
      </c>
      <c r="L1612" s="16">
        <v>5</v>
      </c>
      <c r="M1612" s="16">
        <v>10000</v>
      </c>
      <c r="N1612" s="16">
        <v>10000</v>
      </c>
      <c r="O1612" s="16">
        <v>30</v>
      </c>
      <c r="P1612" s="16" t="b">
        <v>1</v>
      </c>
      <c r="Q1612" s="16">
        <v>0</v>
      </c>
      <c r="R1612" s="16" t="b">
        <v>0</v>
      </c>
      <c r="S1612" s="16">
        <v>101.000000000008</v>
      </c>
      <c r="T1612" s="16" t="s">
        <v>59</v>
      </c>
      <c r="U1612" s="18">
        <v>1707</v>
      </c>
      <c r="V1612" s="16">
        <v>2813</v>
      </c>
      <c r="W1612" s="22">
        <v>1.07</v>
      </c>
    </row>
    <row r="1613" spans="1:23" x14ac:dyDescent="0.3">
      <c r="A1613" s="19">
        <v>1611</v>
      </c>
      <c r="B1613" s="16" t="s">
        <v>56</v>
      </c>
      <c r="C1613" s="17" t="s">
        <v>140</v>
      </c>
      <c r="E1613" s="16">
        <f t="shared" si="321"/>
        <v>8743301723.2084351</v>
      </c>
      <c r="F1613" s="16">
        <v>5</v>
      </c>
      <c r="G1613" s="22">
        <f>A1613^8.66+A1613^4+100*A1613+100</f>
        <v>5.935364297988736E+27</v>
      </c>
      <c r="H1613" s="22">
        <f t="shared" si="316"/>
        <v>14756547.923964961</v>
      </c>
      <c r="I1613" s="22">
        <f t="shared" si="319"/>
        <v>6.4059738844734046E+19</v>
      </c>
      <c r="J1613" s="16">
        <v>1</v>
      </c>
      <c r="K1613" s="16">
        <v>11</v>
      </c>
      <c r="L1613" s="16">
        <v>5</v>
      </c>
      <c r="M1613" s="16">
        <v>10000</v>
      </c>
      <c r="N1613" s="16">
        <v>10000</v>
      </c>
      <c r="O1613" s="16">
        <v>30</v>
      </c>
      <c r="P1613" s="16" t="b">
        <v>1</v>
      </c>
      <c r="Q1613" s="16">
        <v>0</v>
      </c>
      <c r="R1613" s="16" t="b">
        <v>0</v>
      </c>
      <c r="S1613" s="16">
        <v>101.000000000008</v>
      </c>
      <c r="T1613" s="16" t="s">
        <v>59</v>
      </c>
      <c r="U1613" s="18">
        <v>1708</v>
      </c>
      <c r="V1613" s="16">
        <v>2815</v>
      </c>
      <c r="W1613" s="22">
        <v>1.07</v>
      </c>
    </row>
    <row r="1614" spans="1:23" x14ac:dyDescent="0.3">
      <c r="A1614" s="19">
        <v>1612</v>
      </c>
      <c r="B1614" s="16" t="s">
        <v>56</v>
      </c>
      <c r="C1614" s="17" t="s">
        <v>140</v>
      </c>
      <c r="E1614" s="16">
        <f t="shared" si="321"/>
        <v>8760136626.5750217</v>
      </c>
      <c r="F1614" s="16">
        <v>5</v>
      </c>
      <c r="G1614" s="22">
        <f t="shared" ref="G1614:G1622" si="322">A1614^8.66+A1614^4+100*A1614+100</f>
        <v>5.9673460624844E+27</v>
      </c>
      <c r="H1614" s="22">
        <f t="shared" si="316"/>
        <v>14776042.769420614</v>
      </c>
      <c r="I1614" s="22">
        <f t="shared" si="319"/>
        <v>6.4301965008257573E+19</v>
      </c>
      <c r="J1614" s="16">
        <v>1</v>
      </c>
      <c r="K1614" s="16">
        <v>11</v>
      </c>
      <c r="L1614" s="16">
        <v>5</v>
      </c>
      <c r="M1614" s="16">
        <v>10000</v>
      </c>
      <c r="N1614" s="16">
        <v>10000</v>
      </c>
      <c r="O1614" s="16">
        <v>30</v>
      </c>
      <c r="P1614" s="16" t="b">
        <v>1</v>
      </c>
      <c r="Q1614" s="16">
        <v>0</v>
      </c>
      <c r="R1614" s="16" t="b">
        <v>0</v>
      </c>
      <c r="S1614" s="16">
        <v>101.000000000008</v>
      </c>
      <c r="T1614" s="16" t="s">
        <v>59</v>
      </c>
      <c r="U1614" s="18">
        <v>1709</v>
      </c>
      <c r="V1614" s="16">
        <v>2817</v>
      </c>
      <c r="W1614" s="22">
        <v>1.07</v>
      </c>
    </row>
    <row r="1615" spans="1:23" x14ac:dyDescent="0.3">
      <c r="A1615" s="19">
        <v>1613</v>
      </c>
      <c r="B1615" s="16" t="s">
        <v>56</v>
      </c>
      <c r="C1615" s="17" t="s">
        <v>140</v>
      </c>
      <c r="E1615" s="16">
        <f t="shared" si="321"/>
        <v>8776993474.5130653</v>
      </c>
      <c r="F1615" s="16">
        <v>5</v>
      </c>
      <c r="G1615" s="22">
        <f t="shared" si="322"/>
        <v>5.9994801615027808E+27</v>
      </c>
      <c r="H1615" s="22">
        <f t="shared" si="316"/>
        <v>14795551.335685449</v>
      </c>
      <c r="I1615" s="22">
        <f t="shared" si="319"/>
        <v>6.4544956020186628E+19</v>
      </c>
      <c r="J1615" s="16">
        <v>1</v>
      </c>
      <c r="K1615" s="16">
        <v>11</v>
      </c>
      <c r="L1615" s="16">
        <v>5</v>
      </c>
      <c r="M1615" s="16">
        <v>10000</v>
      </c>
      <c r="N1615" s="16">
        <v>10000</v>
      </c>
      <c r="O1615" s="16">
        <v>30</v>
      </c>
      <c r="P1615" s="16" t="b">
        <v>1</v>
      </c>
      <c r="Q1615" s="16">
        <v>0</v>
      </c>
      <c r="R1615" s="16" t="b">
        <v>0</v>
      </c>
      <c r="S1615" s="16">
        <v>101.000000000008</v>
      </c>
      <c r="T1615" s="16" t="s">
        <v>59</v>
      </c>
      <c r="U1615" s="18">
        <v>1710</v>
      </c>
      <c r="V1615" s="16">
        <v>2819</v>
      </c>
      <c r="W1615" s="22">
        <v>1.07</v>
      </c>
    </row>
    <row r="1616" spans="1:23" x14ac:dyDescent="0.3">
      <c r="A1616" s="19">
        <v>1614</v>
      </c>
      <c r="B1616" s="16" t="s">
        <v>56</v>
      </c>
      <c r="C1616" s="17" t="s">
        <v>140</v>
      </c>
      <c r="E1616" s="16">
        <f t="shared" si="321"/>
        <v>8793872281.9962292</v>
      </c>
      <c r="F1616" s="16">
        <v>5</v>
      </c>
      <c r="G1616" s="22">
        <f t="shared" si="322"/>
        <v>6.0317672255217788E+27</v>
      </c>
      <c r="H1616" s="22">
        <f t="shared" si="316"/>
        <v>14815073.623950757</v>
      </c>
      <c r="I1616" s="22">
        <f t="shared" si="319"/>
        <v>6.478871381916731E+19</v>
      </c>
      <c r="J1616" s="16">
        <v>1</v>
      </c>
      <c r="K1616" s="16">
        <v>11</v>
      </c>
      <c r="L1616" s="16">
        <v>5</v>
      </c>
      <c r="M1616" s="16">
        <v>10000</v>
      </c>
      <c r="N1616" s="16">
        <v>10000</v>
      </c>
      <c r="O1616" s="16">
        <v>30</v>
      </c>
      <c r="P1616" s="16" t="b">
        <v>1</v>
      </c>
      <c r="Q1616" s="16">
        <v>0</v>
      </c>
      <c r="R1616" s="16" t="b">
        <v>0</v>
      </c>
      <c r="S1616" s="16">
        <v>101.000000000008</v>
      </c>
      <c r="T1616" s="16" t="s">
        <v>59</v>
      </c>
      <c r="U1616" s="18">
        <v>1711</v>
      </c>
      <c r="V1616" s="16">
        <v>2821</v>
      </c>
      <c r="W1616" s="22">
        <v>1.07</v>
      </c>
    </row>
    <row r="1617" spans="1:23" x14ac:dyDescent="0.3">
      <c r="A1617" s="19">
        <v>1615</v>
      </c>
      <c r="B1617" s="16" t="s">
        <v>56</v>
      </c>
      <c r="C1617" s="17" t="s">
        <v>140</v>
      </c>
      <c r="E1617" s="16">
        <f t="shared" si="321"/>
        <v>8810773063.9991455</v>
      </c>
      <c r="F1617" s="16">
        <v>5</v>
      </c>
      <c r="G1617" s="22">
        <f t="shared" si="322"/>
        <v>6.0642078872355326E+27</v>
      </c>
      <c r="H1617" s="22">
        <f t="shared" si="316"/>
        <v>14834609.635407221</v>
      </c>
      <c r="I1617" s="22">
        <f t="shared" si="319"/>
        <v>6.5033240347551482E+19</v>
      </c>
      <c r="J1617" s="16">
        <v>1</v>
      </c>
      <c r="K1617" s="16">
        <v>11</v>
      </c>
      <c r="L1617" s="16">
        <v>5</v>
      </c>
      <c r="M1617" s="16">
        <v>10000</v>
      </c>
      <c r="N1617" s="16">
        <v>10000</v>
      </c>
      <c r="O1617" s="16">
        <v>30</v>
      </c>
      <c r="P1617" s="16" t="b">
        <v>1</v>
      </c>
      <c r="Q1617" s="16">
        <v>0</v>
      </c>
      <c r="R1617" s="16" t="b">
        <v>0</v>
      </c>
      <c r="S1617" s="16">
        <v>101.000000000008</v>
      </c>
      <c r="T1617" s="16" t="s">
        <v>59</v>
      </c>
      <c r="U1617" s="18">
        <v>1712</v>
      </c>
      <c r="V1617" s="16">
        <v>2823</v>
      </c>
      <c r="W1617" s="22">
        <v>1.07</v>
      </c>
    </row>
    <row r="1618" spans="1:23" x14ac:dyDescent="0.3">
      <c r="A1618" s="19">
        <v>1616</v>
      </c>
      <c r="B1618" s="16" t="s">
        <v>56</v>
      </c>
      <c r="C1618" s="17" t="s">
        <v>140</v>
      </c>
      <c r="E1618" s="16">
        <f t="shared" si="321"/>
        <v>8827695835.4973259</v>
      </c>
      <c r="F1618" s="16">
        <v>5</v>
      </c>
      <c r="G1618" s="22">
        <f t="shared" si="322"/>
        <v>6.0968027815608009E+27</v>
      </c>
      <c r="H1618" s="22">
        <f t="shared" si="316"/>
        <v>14854159.371244863</v>
      </c>
      <c r="I1618" s="22">
        <f t="shared" si="319"/>
        <v>6.5278537551405793E+19</v>
      </c>
      <c r="J1618" s="16">
        <v>1</v>
      </c>
      <c r="K1618" s="16">
        <v>11</v>
      </c>
      <c r="L1618" s="16">
        <v>5</v>
      </c>
      <c r="M1618" s="16">
        <v>10000</v>
      </c>
      <c r="N1618" s="16">
        <v>10000</v>
      </c>
      <c r="O1618" s="16">
        <v>30</v>
      </c>
      <c r="P1618" s="16" t="b">
        <v>1</v>
      </c>
      <c r="Q1618" s="16">
        <v>0</v>
      </c>
      <c r="R1618" s="16" t="b">
        <v>0</v>
      </c>
      <c r="S1618" s="16">
        <v>101.000000000008</v>
      </c>
      <c r="T1618" s="16" t="s">
        <v>59</v>
      </c>
      <c r="U1618" s="18">
        <v>1713</v>
      </c>
      <c r="V1618" s="16">
        <v>2825</v>
      </c>
      <c r="W1618" s="22">
        <v>1.07</v>
      </c>
    </row>
    <row r="1619" spans="1:23" x14ac:dyDescent="0.3">
      <c r="A1619" s="19">
        <v>1617</v>
      </c>
      <c r="B1619" s="16" t="s">
        <v>56</v>
      </c>
      <c r="C1619" s="17" t="s">
        <v>140</v>
      </c>
      <c r="E1619" s="16">
        <f t="shared" si="321"/>
        <v>8844640611.4672565</v>
      </c>
      <c r="F1619" s="16">
        <v>5</v>
      </c>
      <c r="G1619" s="22">
        <f t="shared" si="322"/>
        <v>6.1295525456434867E+27</v>
      </c>
      <c r="H1619" s="22">
        <f t="shared" si="316"/>
        <v>14873722.832653141</v>
      </c>
      <c r="I1619" s="22">
        <f t="shared" si="319"/>
        <v>6.5524607380512776E+19</v>
      </c>
      <c r="J1619" s="16">
        <v>1</v>
      </c>
      <c r="K1619" s="16">
        <v>11</v>
      </c>
      <c r="L1619" s="16">
        <v>5</v>
      </c>
      <c r="M1619" s="16">
        <v>10000</v>
      </c>
      <c r="N1619" s="16">
        <v>10000</v>
      </c>
      <c r="O1619" s="16">
        <v>30</v>
      </c>
      <c r="P1619" s="16" t="b">
        <v>1</v>
      </c>
      <c r="Q1619" s="16">
        <v>0</v>
      </c>
      <c r="R1619" s="16" t="b">
        <v>0</v>
      </c>
      <c r="S1619" s="16">
        <v>101.000000000008</v>
      </c>
      <c r="T1619" s="16" t="s">
        <v>59</v>
      </c>
      <c r="U1619" s="18">
        <v>1714</v>
      </c>
      <c r="V1619" s="16">
        <v>2827</v>
      </c>
      <c r="W1619" s="22">
        <v>1.07</v>
      </c>
    </row>
    <row r="1620" spans="1:23" x14ac:dyDescent="0.3">
      <c r="A1620" s="19">
        <v>1618</v>
      </c>
      <c r="B1620" s="16" t="s">
        <v>56</v>
      </c>
      <c r="C1620" s="17" t="s">
        <v>140</v>
      </c>
      <c r="E1620" s="16">
        <f t="shared" si="321"/>
        <v>8861607406.8863411</v>
      </c>
      <c r="F1620" s="16">
        <v>5</v>
      </c>
      <c r="G1620" s="22">
        <f t="shared" si="322"/>
        <v>6.1624578188648307E+27</v>
      </c>
      <c r="H1620" s="22">
        <f t="shared" si="316"/>
        <v>14893300.020820823</v>
      </c>
      <c r="I1620" s="22">
        <f t="shared" si="319"/>
        <v>6.5771451788378104E+19</v>
      </c>
      <c r="J1620" s="16">
        <v>1</v>
      </c>
      <c r="K1620" s="16">
        <v>11</v>
      </c>
      <c r="L1620" s="16">
        <v>5</v>
      </c>
      <c r="M1620" s="16">
        <v>10000</v>
      </c>
      <c r="N1620" s="16">
        <v>10000</v>
      </c>
      <c r="O1620" s="16">
        <v>30</v>
      </c>
      <c r="P1620" s="16" t="b">
        <v>1</v>
      </c>
      <c r="Q1620" s="16">
        <v>0</v>
      </c>
      <c r="R1620" s="16" t="b">
        <v>0</v>
      </c>
      <c r="S1620" s="16">
        <v>101.000000000008</v>
      </c>
      <c r="T1620" s="16" t="s">
        <v>59</v>
      </c>
      <c r="U1620" s="18">
        <v>1715</v>
      </c>
      <c r="V1620" s="16">
        <v>2829</v>
      </c>
      <c r="W1620" s="22">
        <v>1.07</v>
      </c>
    </row>
    <row r="1621" spans="1:23" x14ac:dyDescent="0.3">
      <c r="A1621" s="19">
        <v>1619</v>
      </c>
      <c r="B1621" s="16" t="s">
        <v>56</v>
      </c>
      <c r="C1621" s="17" t="s">
        <v>140</v>
      </c>
      <c r="E1621" s="16">
        <f t="shared" si="321"/>
        <v>8878596236.7328701</v>
      </c>
      <c r="F1621" s="16">
        <v>5</v>
      </c>
      <c r="G1621" s="22">
        <f t="shared" si="322"/>
        <v>6.195519242848187E+27</v>
      </c>
      <c r="H1621" s="22">
        <f t="shared" si="316"/>
        <v>14912890.936936082</v>
      </c>
      <c r="I1621" s="22">
        <f t="shared" si="319"/>
        <v>6.6019072732233548E+19</v>
      </c>
      <c r="J1621" s="16">
        <v>1</v>
      </c>
      <c r="K1621" s="16">
        <v>11</v>
      </c>
      <c r="L1621" s="16">
        <v>5</v>
      </c>
      <c r="M1621" s="16">
        <v>10000</v>
      </c>
      <c r="N1621" s="16">
        <v>10000</v>
      </c>
      <c r="O1621" s="16">
        <v>30</v>
      </c>
      <c r="P1621" s="16" t="b">
        <v>1</v>
      </c>
      <c r="Q1621" s="16">
        <v>0</v>
      </c>
      <c r="R1621" s="16" t="b">
        <v>0</v>
      </c>
      <c r="S1621" s="16">
        <v>101.000000000008</v>
      </c>
      <c r="T1621" s="16" t="s">
        <v>59</v>
      </c>
      <c r="U1621" s="18">
        <v>1716</v>
      </c>
      <c r="V1621" s="16">
        <v>2831</v>
      </c>
      <c r="W1621" s="22">
        <v>1.07</v>
      </c>
    </row>
    <row r="1622" spans="1:23" x14ac:dyDescent="0.3">
      <c r="A1622" s="19">
        <v>1620</v>
      </c>
      <c r="B1622" s="16" t="s">
        <v>56</v>
      </c>
      <c r="C1622" s="17" t="s">
        <v>140</v>
      </c>
      <c r="E1622" s="16">
        <f t="shared" si="321"/>
        <v>8895607115.9861145</v>
      </c>
      <c r="F1622" s="16">
        <v>5</v>
      </c>
      <c r="G1622" s="22">
        <f t="shared" si="322"/>
        <v>6.2287374614651965E+27</v>
      </c>
      <c r="H1622" s="22">
        <f t="shared" si="316"/>
        <v>14932495.582186343</v>
      </c>
      <c r="I1622" s="22">
        <f t="shared" si="319"/>
        <v>6.6267472173042762E+19</v>
      </c>
      <c r="J1622" s="16">
        <v>1</v>
      </c>
      <c r="K1622" s="16">
        <v>11</v>
      </c>
      <c r="L1622" s="16">
        <v>5</v>
      </c>
      <c r="M1622" s="16">
        <v>10000</v>
      </c>
      <c r="N1622" s="16">
        <v>10000</v>
      </c>
      <c r="O1622" s="16">
        <v>30</v>
      </c>
      <c r="P1622" s="16" t="b">
        <v>1</v>
      </c>
      <c r="Q1622" s="16">
        <v>0</v>
      </c>
      <c r="R1622" s="16" t="b">
        <v>0</v>
      </c>
      <c r="S1622" s="16">
        <v>101.000000000008</v>
      </c>
      <c r="T1622" s="16" t="s">
        <v>59</v>
      </c>
      <c r="U1622" s="18">
        <v>1717</v>
      </c>
      <c r="V1622" s="16">
        <v>2833</v>
      </c>
      <c r="W1622" s="22">
        <v>1.07</v>
      </c>
    </row>
    <row r="1623" spans="1:23" x14ac:dyDescent="0.3">
      <c r="A1623" s="19">
        <v>1621</v>
      </c>
      <c r="B1623" s="16" t="s">
        <v>56</v>
      </c>
      <c r="C1623" s="17" t="s">
        <v>140</v>
      </c>
      <c r="E1623" s="16">
        <f t="shared" si="321"/>
        <v>8912640059.6262417</v>
      </c>
      <c r="F1623" s="16">
        <v>5</v>
      </c>
      <c r="G1623" s="22">
        <f>A1623^8.67+A1623^4+100*A1623+100</f>
        <v>6.7424655902604857E+27</v>
      </c>
      <c r="H1623" s="22">
        <f t="shared" si="316"/>
        <v>14952113.957758617</v>
      </c>
      <c r="I1623" s="22">
        <f t="shared" si="319"/>
        <v>6.6516652075506172E+19</v>
      </c>
      <c r="J1623" s="16">
        <v>1</v>
      </c>
      <c r="K1623" s="16">
        <v>11</v>
      </c>
      <c r="L1623" s="16">
        <v>5</v>
      </c>
      <c r="M1623" s="16">
        <v>10000</v>
      </c>
      <c r="N1623" s="16">
        <v>10000</v>
      </c>
      <c r="O1623" s="16">
        <v>30</v>
      </c>
      <c r="P1623" s="16" t="b">
        <v>1</v>
      </c>
      <c r="Q1623" s="16">
        <v>0</v>
      </c>
      <c r="R1623" s="16" t="b">
        <v>0</v>
      </c>
      <c r="S1623" s="16">
        <v>101.000000000008</v>
      </c>
      <c r="T1623" s="16" t="s">
        <v>59</v>
      </c>
      <c r="U1623" s="18">
        <v>1718</v>
      </c>
      <c r="V1623" s="16">
        <v>2835</v>
      </c>
      <c r="W1623" s="22">
        <v>1.07</v>
      </c>
    </row>
    <row r="1624" spans="1:23" x14ac:dyDescent="0.3">
      <c r="A1624" s="19">
        <v>1622</v>
      </c>
      <c r="B1624" s="16" t="s">
        <v>56</v>
      </c>
      <c r="C1624" s="17" t="s">
        <v>140</v>
      </c>
      <c r="E1624" s="16">
        <f t="shared" si="321"/>
        <v>8929695082.6343155</v>
      </c>
      <c r="F1624" s="16">
        <v>5</v>
      </c>
      <c r="G1624" s="22">
        <f t="shared" ref="G1624:G1632" si="323">A1624^8.67+A1624^4+100*A1624+100</f>
        <v>6.7786134409011068E+27</v>
      </c>
      <c r="H1624" s="22">
        <f t="shared" si="316"/>
        <v>14971746.064839058</v>
      </c>
      <c r="I1624" s="22">
        <f t="shared" si="319"/>
        <v>6.6766614408065868E+19</v>
      </c>
      <c r="J1624" s="16">
        <v>1</v>
      </c>
      <c r="K1624" s="16">
        <v>11</v>
      </c>
      <c r="L1624" s="16">
        <v>5</v>
      </c>
      <c r="M1624" s="16">
        <v>10000</v>
      </c>
      <c r="N1624" s="16">
        <v>10000</v>
      </c>
      <c r="O1624" s="16">
        <v>30</v>
      </c>
      <c r="P1624" s="16" t="b">
        <v>1</v>
      </c>
      <c r="Q1624" s="16">
        <v>0</v>
      </c>
      <c r="R1624" s="16" t="b">
        <v>0</v>
      </c>
      <c r="S1624" s="16">
        <v>101.000000000008</v>
      </c>
      <c r="T1624" s="16" t="s">
        <v>59</v>
      </c>
      <c r="U1624" s="18">
        <v>1719</v>
      </c>
      <c r="V1624" s="16">
        <v>2837</v>
      </c>
      <c r="W1624" s="22">
        <v>1.07</v>
      </c>
    </row>
    <row r="1625" spans="1:23" x14ac:dyDescent="0.3">
      <c r="A1625" s="19">
        <v>1623</v>
      </c>
      <c r="B1625" s="16" t="s">
        <v>56</v>
      </c>
      <c r="C1625" s="17" t="s">
        <v>140</v>
      </c>
      <c r="E1625" s="16">
        <f t="shared" si="321"/>
        <v>8946772199.9923573</v>
      </c>
      <c r="F1625" s="16">
        <v>5</v>
      </c>
      <c r="G1625" s="22">
        <f t="shared" si="323"/>
        <v>6.8149326297221287E+27</v>
      </c>
      <c r="H1625" s="22">
        <f t="shared" si="316"/>
        <v>14991391.904613316</v>
      </c>
      <c r="I1625" s="22">
        <f t="shared" si="319"/>
        <v>6.70173611429086E+19</v>
      </c>
      <c r="J1625" s="16">
        <v>1</v>
      </c>
      <c r="K1625" s="16">
        <v>11</v>
      </c>
      <c r="L1625" s="16">
        <v>5</v>
      </c>
      <c r="M1625" s="16">
        <v>10000</v>
      </c>
      <c r="N1625" s="16">
        <v>10000</v>
      </c>
      <c r="O1625" s="16">
        <v>30</v>
      </c>
      <c r="P1625" s="16" t="b">
        <v>1</v>
      </c>
      <c r="Q1625" s="16">
        <v>0</v>
      </c>
      <c r="R1625" s="16" t="b">
        <v>0</v>
      </c>
      <c r="S1625" s="16">
        <v>101.000000000008</v>
      </c>
      <c r="T1625" s="16" t="s">
        <v>59</v>
      </c>
      <c r="U1625" s="18">
        <v>1720</v>
      </c>
      <c r="V1625" s="16">
        <v>2839</v>
      </c>
      <c r="W1625" s="22">
        <v>1.07</v>
      </c>
    </row>
    <row r="1626" spans="1:23" x14ac:dyDescent="0.3">
      <c r="A1626" s="19">
        <v>1624</v>
      </c>
      <c r="B1626" s="16" t="s">
        <v>56</v>
      </c>
      <c r="C1626" s="17" t="s">
        <v>140</v>
      </c>
      <c r="E1626" s="16">
        <f t="shared" si="321"/>
        <v>8963871426.6832962</v>
      </c>
      <c r="F1626" s="16">
        <v>5</v>
      </c>
      <c r="G1626" s="22">
        <f t="shared" si="323"/>
        <v>6.8514238625340765E+27</v>
      </c>
      <c r="H1626" s="22">
        <f t="shared" si="316"/>
        <v>15011051.478266455</v>
      </c>
      <c r="I1626" s="22">
        <f t="shared" si="319"/>
        <v>6.7268894255974433E+19</v>
      </c>
      <c r="J1626" s="16">
        <v>1</v>
      </c>
      <c r="K1626" s="16">
        <v>11</v>
      </c>
      <c r="L1626" s="16">
        <v>5</v>
      </c>
      <c r="M1626" s="16">
        <v>10000</v>
      </c>
      <c r="N1626" s="16">
        <v>10000</v>
      </c>
      <c r="O1626" s="16">
        <v>30</v>
      </c>
      <c r="P1626" s="16" t="b">
        <v>1</v>
      </c>
      <c r="Q1626" s="16">
        <v>0</v>
      </c>
      <c r="R1626" s="16" t="b">
        <v>0</v>
      </c>
      <c r="S1626" s="16">
        <v>101.000000000008</v>
      </c>
      <c r="T1626" s="16" t="s">
        <v>59</v>
      </c>
      <c r="U1626" s="18">
        <v>1721</v>
      </c>
      <c r="V1626" s="16">
        <v>2841</v>
      </c>
      <c r="W1626" s="22">
        <v>1.07</v>
      </c>
    </row>
    <row r="1627" spans="1:23" x14ac:dyDescent="0.3">
      <c r="A1627" s="19">
        <v>1625</v>
      </c>
      <c r="B1627" s="16" t="s">
        <v>56</v>
      </c>
      <c r="C1627" s="17" t="s">
        <v>140</v>
      </c>
      <c r="E1627" s="16">
        <f t="shared" si="321"/>
        <v>8980992777.6910305</v>
      </c>
      <c r="F1627" s="16">
        <v>5</v>
      </c>
      <c r="G1627" s="22">
        <f t="shared" si="323"/>
        <v>6.8880878476174205E+27</v>
      </c>
      <c r="H1627" s="22">
        <f t="shared" si="316"/>
        <v>15030724.786982769</v>
      </c>
      <c r="I1627" s="22">
        <f t="shared" si="319"/>
        <v>6.7521215726956937E+19</v>
      </c>
      <c r="J1627" s="16">
        <v>1</v>
      </c>
      <c r="K1627" s="16">
        <v>11</v>
      </c>
      <c r="L1627" s="16">
        <v>5</v>
      </c>
      <c r="M1627" s="16">
        <v>10000</v>
      </c>
      <c r="N1627" s="16">
        <v>10000</v>
      </c>
      <c r="O1627" s="16">
        <v>30</v>
      </c>
      <c r="P1627" s="16" t="b">
        <v>1</v>
      </c>
      <c r="Q1627" s="16">
        <v>0</v>
      </c>
      <c r="R1627" s="16" t="b">
        <v>0</v>
      </c>
      <c r="S1627" s="16">
        <v>101.000000000008</v>
      </c>
      <c r="T1627" s="16" t="s">
        <v>59</v>
      </c>
      <c r="U1627" s="18">
        <v>1722</v>
      </c>
      <c r="V1627" s="16">
        <v>2843</v>
      </c>
      <c r="W1627" s="22">
        <v>1.07</v>
      </c>
    </row>
    <row r="1628" spans="1:23" x14ac:dyDescent="0.3">
      <c r="A1628" s="19">
        <v>1626</v>
      </c>
      <c r="B1628" s="16" t="s">
        <v>56</v>
      </c>
      <c r="C1628" s="17" t="s">
        <v>140</v>
      </c>
      <c r="E1628" s="16">
        <f t="shared" si="321"/>
        <v>8998136268.0003033</v>
      </c>
      <c r="F1628" s="16">
        <v>5</v>
      </c>
      <c r="G1628" s="22">
        <f t="shared" si="323"/>
        <v>6.924925295730047E+27</v>
      </c>
      <c r="H1628" s="22">
        <f t="shared" si="316"/>
        <v>15050411.831946008</v>
      </c>
      <c r="I1628" s="22">
        <f t="shared" si="319"/>
        <v>6.7774327539311378E+19</v>
      </c>
      <c r="J1628" s="16">
        <v>1</v>
      </c>
      <c r="K1628" s="16">
        <v>11</v>
      </c>
      <c r="L1628" s="16">
        <v>5</v>
      </c>
      <c r="M1628" s="16">
        <v>10000</v>
      </c>
      <c r="N1628" s="16">
        <v>10000</v>
      </c>
      <c r="O1628" s="16">
        <v>30</v>
      </c>
      <c r="P1628" s="16" t="b">
        <v>1</v>
      </c>
      <c r="Q1628" s="16">
        <v>0</v>
      </c>
      <c r="R1628" s="16" t="b">
        <v>0</v>
      </c>
      <c r="S1628" s="16">
        <v>101.000000000008</v>
      </c>
      <c r="T1628" s="16" t="s">
        <v>59</v>
      </c>
      <c r="U1628" s="18">
        <v>1723</v>
      </c>
      <c r="V1628" s="16">
        <v>2845</v>
      </c>
      <c r="W1628" s="22">
        <v>1.07</v>
      </c>
    </row>
    <row r="1629" spans="1:23" x14ac:dyDescent="0.3">
      <c r="A1629" s="19">
        <v>1627</v>
      </c>
      <c r="B1629" s="16" t="s">
        <v>56</v>
      </c>
      <c r="C1629" s="17" t="s">
        <v>140</v>
      </c>
      <c r="E1629" s="16">
        <f t="shared" si="321"/>
        <v>9015301912.5968399</v>
      </c>
      <c r="F1629" s="16">
        <v>5</v>
      </c>
      <c r="G1629" s="22">
        <f t="shared" si="323"/>
        <v>6.9619369201140715E+27</v>
      </c>
      <c r="H1629" s="22">
        <f t="shared" si="316"/>
        <v>15070112.614339339</v>
      </c>
      <c r="I1629" s="22">
        <f t="shared" si="319"/>
        <v>6.8028231680259187E+19</v>
      </c>
      <c r="J1629" s="16">
        <v>1</v>
      </c>
      <c r="K1629" s="16">
        <v>11</v>
      </c>
      <c r="L1629" s="16">
        <v>5</v>
      </c>
      <c r="M1629" s="16">
        <v>10000</v>
      </c>
      <c r="N1629" s="16">
        <v>10000</v>
      </c>
      <c r="O1629" s="16">
        <v>30</v>
      </c>
      <c r="P1629" s="16" t="b">
        <v>1</v>
      </c>
      <c r="Q1629" s="16">
        <v>0</v>
      </c>
      <c r="R1629" s="16" t="b">
        <v>0</v>
      </c>
      <c r="S1629" s="16">
        <v>101.000000000008</v>
      </c>
      <c r="T1629" s="16" t="s">
        <v>59</v>
      </c>
      <c r="U1629" s="18">
        <v>1724</v>
      </c>
      <c r="V1629" s="16">
        <v>2847</v>
      </c>
      <c r="W1629" s="22">
        <v>1.07</v>
      </c>
    </row>
    <row r="1630" spans="1:23" x14ac:dyDescent="0.3">
      <c r="A1630" s="19">
        <v>1628</v>
      </c>
      <c r="B1630" s="16" t="s">
        <v>56</v>
      </c>
      <c r="C1630" s="17" t="s">
        <v>140</v>
      </c>
      <c r="E1630" s="16">
        <f t="shared" si="321"/>
        <v>9032489726.4672489</v>
      </c>
      <c r="F1630" s="16">
        <v>5</v>
      </c>
      <c r="G1630" s="22">
        <f t="shared" si="323"/>
        <v>6.9991234365031544E+27</v>
      </c>
      <c r="H1630" s="22">
        <f t="shared" si="316"/>
        <v>15089827.135345228</v>
      </c>
      <c r="I1630" s="22">
        <f t="shared" si="319"/>
        <v>6.8282930140789998E+19</v>
      </c>
      <c r="J1630" s="16">
        <v>1</v>
      </c>
      <c r="K1630" s="16">
        <v>11</v>
      </c>
      <c r="L1630" s="16">
        <v>5</v>
      </c>
      <c r="M1630" s="16">
        <v>10000</v>
      </c>
      <c r="N1630" s="16">
        <v>10000</v>
      </c>
      <c r="O1630" s="16">
        <v>30</v>
      </c>
      <c r="P1630" s="16" t="b">
        <v>1</v>
      </c>
      <c r="Q1630" s="16">
        <v>0</v>
      </c>
      <c r="R1630" s="16" t="b">
        <v>0</v>
      </c>
      <c r="S1630" s="16">
        <v>101.000000000008</v>
      </c>
      <c r="T1630" s="16" t="s">
        <v>59</v>
      </c>
      <c r="U1630" s="18">
        <v>1725</v>
      </c>
      <c r="V1630" s="16">
        <v>2849</v>
      </c>
      <c r="W1630" s="22">
        <v>1.07</v>
      </c>
    </row>
    <row r="1631" spans="1:23" x14ac:dyDescent="0.3">
      <c r="A1631" s="19">
        <v>1629</v>
      </c>
      <c r="B1631" s="16" t="s">
        <v>56</v>
      </c>
      <c r="C1631" s="17" t="s">
        <v>140</v>
      </c>
      <c r="E1631" s="16">
        <f t="shared" si="321"/>
        <v>9049699724.5990677</v>
      </c>
      <c r="F1631" s="16">
        <v>5</v>
      </c>
      <c r="G1631" s="22">
        <f t="shared" si="323"/>
        <v>7.0364855631293344E+27</v>
      </c>
      <c r="H1631" s="22">
        <f t="shared" si="316"/>
        <v>15109555.396145526</v>
      </c>
      <c r="I1631" s="22">
        <f t="shared" si="319"/>
        <v>6.8538424915670893E+19</v>
      </c>
      <c r="J1631" s="16">
        <v>1</v>
      </c>
      <c r="K1631" s="16">
        <v>11</v>
      </c>
      <c r="L1631" s="16">
        <v>5</v>
      </c>
      <c r="M1631" s="16">
        <v>10000</v>
      </c>
      <c r="N1631" s="16">
        <v>10000</v>
      </c>
      <c r="O1631" s="16">
        <v>30</v>
      </c>
      <c r="P1631" s="16" t="b">
        <v>1</v>
      </c>
      <c r="Q1631" s="16">
        <v>0</v>
      </c>
      <c r="R1631" s="16" t="b">
        <v>0</v>
      </c>
      <c r="S1631" s="16">
        <v>101.000000000008</v>
      </c>
      <c r="T1631" s="16" t="s">
        <v>59</v>
      </c>
      <c r="U1631" s="18">
        <v>1726</v>
      </c>
      <c r="V1631" s="16">
        <v>2851</v>
      </c>
      <c r="W1631" s="22">
        <v>1.07</v>
      </c>
    </row>
    <row r="1632" spans="1:23" x14ac:dyDescent="0.3">
      <c r="A1632" s="19">
        <v>1630</v>
      </c>
      <c r="B1632" s="16" t="s">
        <v>56</v>
      </c>
      <c r="C1632" s="17" t="s">
        <v>140</v>
      </c>
      <c r="E1632" s="16">
        <f t="shared" si="321"/>
        <v>9066931921.9807892</v>
      </c>
      <c r="F1632" s="16">
        <v>5</v>
      </c>
      <c r="G1632" s="22">
        <f t="shared" si="323"/>
        <v>7.0740240207308839E+27</v>
      </c>
      <c r="H1632" s="22">
        <f t="shared" si="316"/>
        <v>15129297.397921493</v>
      </c>
      <c r="I1632" s="22">
        <f t="shared" si="319"/>
        <v>6.8794718003446981E+19</v>
      </c>
      <c r="J1632" s="16">
        <v>1</v>
      </c>
      <c r="K1632" s="16">
        <v>11</v>
      </c>
      <c r="L1632" s="16">
        <v>5</v>
      </c>
      <c r="M1632" s="16">
        <v>10000</v>
      </c>
      <c r="N1632" s="16">
        <v>10000</v>
      </c>
      <c r="O1632" s="16">
        <v>30</v>
      </c>
      <c r="P1632" s="16" t="b">
        <v>1</v>
      </c>
      <c r="Q1632" s="16">
        <v>0</v>
      </c>
      <c r="R1632" s="16" t="b">
        <v>0</v>
      </c>
      <c r="S1632" s="16">
        <v>101.000000000008</v>
      </c>
      <c r="T1632" s="16" t="s">
        <v>59</v>
      </c>
      <c r="U1632" s="18">
        <v>1727</v>
      </c>
      <c r="V1632" s="16">
        <v>2853</v>
      </c>
      <c r="W1632" s="22">
        <v>1.07</v>
      </c>
    </row>
    <row r="1633" spans="1:23" x14ac:dyDescent="0.3">
      <c r="A1633" s="19">
        <v>1631</v>
      </c>
      <c r="B1633" s="16" t="s">
        <v>56</v>
      </c>
      <c r="C1633" s="17" t="s">
        <v>140</v>
      </c>
      <c r="E1633" s="16">
        <f t="shared" si="321"/>
        <v>9084186333.6017494</v>
      </c>
      <c r="F1633" s="16">
        <v>5</v>
      </c>
      <c r="G1633" s="22">
        <f>A1633^8.68+A1633^4+100*A1633+100</f>
        <v>7.6577358560593029E+27</v>
      </c>
      <c r="H1633" s="22">
        <f t="shared" si="316"/>
        <v>15149053.141853748</v>
      </c>
      <c r="I1633" s="22">
        <f t="shared" si="319"/>
        <v>6.9051811406448255E+19</v>
      </c>
      <c r="J1633" s="16">
        <v>1</v>
      </c>
      <c r="K1633" s="16">
        <v>11</v>
      </c>
      <c r="L1633" s="16">
        <v>5</v>
      </c>
      <c r="M1633" s="16">
        <v>10000</v>
      </c>
      <c r="N1633" s="16">
        <v>10000</v>
      </c>
      <c r="O1633" s="16">
        <v>30</v>
      </c>
      <c r="P1633" s="16" t="b">
        <v>1</v>
      </c>
      <c r="Q1633" s="16">
        <v>0</v>
      </c>
      <c r="R1633" s="16" t="b">
        <v>0</v>
      </c>
      <c r="S1633" s="16">
        <v>101.000000000008</v>
      </c>
      <c r="T1633" s="16" t="s">
        <v>59</v>
      </c>
      <c r="U1633" s="18">
        <v>1728</v>
      </c>
      <c r="V1633" s="16">
        <v>2855</v>
      </c>
      <c r="W1633" s="22">
        <v>1.07</v>
      </c>
    </row>
    <row r="1634" spans="1:23" x14ac:dyDescent="0.3">
      <c r="A1634" s="19">
        <v>1632</v>
      </c>
      <c r="B1634" s="16" t="s">
        <v>56</v>
      </c>
      <c r="C1634" s="17" t="s">
        <v>140</v>
      </c>
      <c r="E1634" s="16">
        <f t="shared" si="321"/>
        <v>9101462974.4522858</v>
      </c>
      <c r="F1634" s="16">
        <v>5</v>
      </c>
      <c r="G1634" s="22">
        <f t="shared" ref="G1634:G1642" si="324">A1634^8.68+A1634^4+100*A1634+100</f>
        <v>7.6985855525331882E+27</v>
      </c>
      <c r="H1634" s="22">
        <f t="shared" si="316"/>
        <v>15168822.629122285</v>
      </c>
      <c r="I1634" s="22">
        <f t="shared" si="319"/>
        <v>6.9309707130796048E+19</v>
      </c>
      <c r="J1634" s="16">
        <v>1</v>
      </c>
      <c r="K1634" s="16">
        <v>11</v>
      </c>
      <c r="L1634" s="16">
        <v>5</v>
      </c>
      <c r="M1634" s="16">
        <v>10000</v>
      </c>
      <c r="N1634" s="16">
        <v>10000</v>
      </c>
      <c r="O1634" s="16">
        <v>30</v>
      </c>
      <c r="P1634" s="16" t="b">
        <v>1</v>
      </c>
      <c r="Q1634" s="16">
        <v>0</v>
      </c>
      <c r="R1634" s="16" t="b">
        <v>0</v>
      </c>
      <c r="S1634" s="16">
        <v>101.000000000008</v>
      </c>
      <c r="T1634" s="16" t="s">
        <v>59</v>
      </c>
      <c r="U1634" s="18">
        <v>1729</v>
      </c>
      <c r="V1634" s="16">
        <v>2857</v>
      </c>
      <c r="W1634" s="22">
        <v>1.07</v>
      </c>
    </row>
    <row r="1635" spans="1:23" x14ac:dyDescent="0.3">
      <c r="A1635" s="19">
        <v>1633</v>
      </c>
      <c r="B1635" s="16" t="s">
        <v>56</v>
      </c>
      <c r="C1635" s="17" t="s">
        <v>140</v>
      </c>
      <c r="E1635" s="16">
        <f t="shared" si="321"/>
        <v>9118761859.5236111</v>
      </c>
      <c r="F1635" s="16">
        <v>5</v>
      </c>
      <c r="G1635" s="22">
        <f t="shared" si="324"/>
        <v>7.739627935863899E+27</v>
      </c>
      <c r="H1635" s="22">
        <f t="shared" si="316"/>
        <v>15188605.860906489</v>
      </c>
      <c r="I1635" s="22">
        <f t="shared" si="319"/>
        <v>6.9568407186404033E+19</v>
      </c>
      <c r="J1635" s="16">
        <v>1</v>
      </c>
      <c r="K1635" s="16">
        <v>11</v>
      </c>
      <c r="L1635" s="16">
        <v>5</v>
      </c>
      <c r="M1635" s="16">
        <v>10000</v>
      </c>
      <c r="N1635" s="16">
        <v>10000</v>
      </c>
      <c r="O1635" s="16">
        <v>30</v>
      </c>
      <c r="P1635" s="16" t="b">
        <v>1</v>
      </c>
      <c r="Q1635" s="16">
        <v>0</v>
      </c>
      <c r="R1635" s="16" t="b">
        <v>0</v>
      </c>
      <c r="S1635" s="16">
        <v>101.000000000008</v>
      </c>
      <c r="T1635" s="16" t="s">
        <v>59</v>
      </c>
      <c r="U1635" s="18">
        <v>1730</v>
      </c>
      <c r="V1635" s="16">
        <v>2859</v>
      </c>
      <c r="W1635" s="22">
        <v>1.07</v>
      </c>
    </row>
    <row r="1636" spans="1:23" x14ac:dyDescent="0.3">
      <c r="A1636" s="19">
        <v>1634</v>
      </c>
      <c r="B1636" s="16" t="s">
        <v>56</v>
      </c>
      <c r="C1636" s="17" t="s">
        <v>140</v>
      </c>
      <c r="E1636" s="16">
        <f t="shared" si="321"/>
        <v>9136083003.8078957</v>
      </c>
      <c r="F1636" s="16">
        <v>5</v>
      </c>
      <c r="G1636" s="22">
        <f t="shared" si="324"/>
        <v>7.7808637961186336E+27</v>
      </c>
      <c r="H1636" s="22">
        <f t="shared" si="316"/>
        <v>15208402.8383851</v>
      </c>
      <c r="I1636" s="22">
        <f t="shared" si="319"/>
        <v>6.9827913586987106E+19</v>
      </c>
      <c r="J1636" s="16">
        <v>1</v>
      </c>
      <c r="K1636" s="16">
        <v>11</v>
      </c>
      <c r="L1636" s="16">
        <v>5</v>
      </c>
      <c r="M1636" s="16">
        <v>10000</v>
      </c>
      <c r="N1636" s="16">
        <v>10000</v>
      </c>
      <c r="O1636" s="16">
        <v>30</v>
      </c>
      <c r="P1636" s="16" t="b">
        <v>1</v>
      </c>
      <c r="Q1636" s="16">
        <v>0</v>
      </c>
      <c r="R1636" s="16" t="b">
        <v>0</v>
      </c>
      <c r="S1636" s="16">
        <v>101.000000000008</v>
      </c>
      <c r="T1636" s="16" t="s">
        <v>59</v>
      </c>
      <c r="U1636" s="18">
        <v>1731</v>
      </c>
      <c r="V1636" s="16">
        <v>2861</v>
      </c>
      <c r="W1636" s="22">
        <v>1.07</v>
      </c>
    </row>
    <row r="1637" spans="1:23" x14ac:dyDescent="0.3">
      <c r="A1637" s="19">
        <v>1635</v>
      </c>
      <c r="B1637" s="16" t="s">
        <v>56</v>
      </c>
      <c r="C1637" s="17" t="s">
        <v>140</v>
      </c>
      <c r="E1637" s="16">
        <f t="shared" si="321"/>
        <v>9153426422.2980976</v>
      </c>
      <c r="F1637" s="16">
        <v>5</v>
      </c>
      <c r="G1637" s="22">
        <f t="shared" si="324"/>
        <v>7.822293926117474E+27</v>
      </c>
      <c r="H1637" s="22">
        <f t="shared" si="316"/>
        <v>15228213.562736241</v>
      </c>
      <c r="I1637" s="22">
        <f t="shared" si="319"/>
        <v>7.0088228350061912E+19</v>
      </c>
      <c r="J1637" s="16">
        <v>1</v>
      </c>
      <c r="K1637" s="16">
        <v>11</v>
      </c>
      <c r="L1637" s="16">
        <v>5</v>
      </c>
      <c r="M1637" s="16">
        <v>10000</v>
      </c>
      <c r="N1637" s="16">
        <v>10000</v>
      </c>
      <c r="O1637" s="16">
        <v>30</v>
      </c>
      <c r="P1637" s="16" t="b">
        <v>1</v>
      </c>
      <c r="Q1637" s="16">
        <v>0</v>
      </c>
      <c r="R1637" s="16" t="b">
        <v>0</v>
      </c>
      <c r="S1637" s="16">
        <v>101.000000000008</v>
      </c>
      <c r="T1637" s="16" t="s">
        <v>59</v>
      </c>
      <c r="U1637" s="18">
        <v>1732</v>
      </c>
      <c r="V1637" s="16">
        <v>2863</v>
      </c>
      <c r="W1637" s="22">
        <v>1.07</v>
      </c>
    </row>
    <row r="1638" spans="1:23" x14ac:dyDescent="0.3">
      <c r="A1638" s="19">
        <v>1636</v>
      </c>
      <c r="B1638" s="16" t="s">
        <v>56</v>
      </c>
      <c r="C1638" s="17" t="s">
        <v>140</v>
      </c>
      <c r="E1638" s="16">
        <f t="shared" si="321"/>
        <v>9170792129.9882393</v>
      </c>
      <c r="F1638" s="16">
        <v>5</v>
      </c>
      <c r="G1638" s="22">
        <f t="shared" si="324"/>
        <v>7.8639191214412549E+27</v>
      </c>
      <c r="H1638" s="22">
        <f t="shared" si="316"/>
        <v>15248038.035137424</v>
      </c>
      <c r="I1638" s="22">
        <f t="shared" si="319"/>
        <v>7.0349353496955265E+19</v>
      </c>
      <c r="J1638" s="16">
        <v>1</v>
      </c>
      <c r="K1638" s="16">
        <v>11</v>
      </c>
      <c r="L1638" s="16">
        <v>5</v>
      </c>
      <c r="M1638" s="16">
        <v>10000</v>
      </c>
      <c r="N1638" s="16">
        <v>10000</v>
      </c>
      <c r="O1638" s="16">
        <v>30</v>
      </c>
      <c r="P1638" s="16" t="b">
        <v>1</v>
      </c>
      <c r="Q1638" s="16">
        <v>0</v>
      </c>
      <c r="R1638" s="16" t="b">
        <v>0</v>
      </c>
      <c r="S1638" s="16">
        <v>101.000000000008</v>
      </c>
      <c r="T1638" s="16" t="s">
        <v>59</v>
      </c>
      <c r="U1638" s="18">
        <v>1733</v>
      </c>
      <c r="V1638" s="16">
        <v>2865</v>
      </c>
      <c r="W1638" s="22">
        <v>1.07</v>
      </c>
    </row>
    <row r="1639" spans="1:23" x14ac:dyDescent="0.3">
      <c r="A1639" s="19">
        <v>1637</v>
      </c>
      <c r="B1639" s="16" t="s">
        <v>56</v>
      </c>
      <c r="C1639" s="17" t="s">
        <v>140</v>
      </c>
      <c r="E1639" s="16">
        <f t="shared" si="321"/>
        <v>9188180141.8732452</v>
      </c>
      <c r="F1639" s="16">
        <v>5</v>
      </c>
      <c r="G1639" s="22">
        <f t="shared" si="324"/>
        <v>7.9057401804395584E+27</v>
      </c>
      <c r="H1639" s="22">
        <f t="shared" si="316"/>
        <v>15267876.256765576</v>
      </c>
      <c r="I1639" s="22">
        <f t="shared" si="319"/>
        <v>7.0611291052809691E+19</v>
      </c>
      <c r="J1639" s="16">
        <v>1</v>
      </c>
      <c r="K1639" s="16">
        <v>11</v>
      </c>
      <c r="L1639" s="16">
        <v>5</v>
      </c>
      <c r="M1639" s="16">
        <v>10000</v>
      </c>
      <c r="N1639" s="16">
        <v>10000</v>
      </c>
      <c r="O1639" s="16">
        <v>30</v>
      </c>
      <c r="P1639" s="16" t="b">
        <v>1</v>
      </c>
      <c r="Q1639" s="16">
        <v>0</v>
      </c>
      <c r="R1639" s="16" t="b">
        <v>0</v>
      </c>
      <c r="S1639" s="16">
        <v>101.000000000008</v>
      </c>
      <c r="T1639" s="16" t="s">
        <v>59</v>
      </c>
      <c r="U1639" s="18">
        <v>1734</v>
      </c>
      <c r="V1639" s="16">
        <v>2867</v>
      </c>
      <c r="W1639" s="22">
        <v>1.07</v>
      </c>
    </row>
    <row r="1640" spans="1:23" x14ac:dyDescent="0.3">
      <c r="A1640" s="19">
        <v>1638</v>
      </c>
      <c r="B1640" s="16" t="s">
        <v>56</v>
      </c>
      <c r="C1640" s="17" t="s">
        <v>140</v>
      </c>
      <c r="E1640" s="16">
        <f t="shared" si="321"/>
        <v>9205590472.9488792</v>
      </c>
      <c r="F1640" s="16">
        <v>5</v>
      </c>
      <c r="G1640" s="22">
        <f t="shared" si="324"/>
        <v>7.9477579042385179E+27</v>
      </c>
      <c r="H1640" s="22">
        <f t="shared" si="316"/>
        <v>15287728.228796981</v>
      </c>
      <c r="I1640" s="22">
        <f t="shared" si="319"/>
        <v>7.0874043046582796E+19</v>
      </c>
      <c r="J1640" s="16">
        <v>1</v>
      </c>
      <c r="K1640" s="16">
        <v>11</v>
      </c>
      <c r="L1640" s="16">
        <v>5</v>
      </c>
      <c r="M1640" s="16">
        <v>10000</v>
      </c>
      <c r="N1640" s="16">
        <v>10000</v>
      </c>
      <c r="O1640" s="16">
        <v>30</v>
      </c>
      <c r="P1640" s="16" t="b">
        <v>1</v>
      </c>
      <c r="Q1640" s="16">
        <v>0</v>
      </c>
      <c r="R1640" s="16" t="b">
        <v>0</v>
      </c>
      <c r="S1640" s="16">
        <v>101.000000000008</v>
      </c>
      <c r="T1640" s="16" t="s">
        <v>59</v>
      </c>
      <c r="U1640" s="18">
        <v>1735</v>
      </c>
      <c r="V1640" s="16">
        <v>2869</v>
      </c>
      <c r="W1640" s="22">
        <v>1.07</v>
      </c>
    </row>
    <row r="1641" spans="1:23" x14ac:dyDescent="0.3">
      <c r="A1641" s="19">
        <v>1639</v>
      </c>
      <c r="B1641" s="16" t="s">
        <v>56</v>
      </c>
      <c r="C1641" s="17" t="s">
        <v>140</v>
      </c>
      <c r="E1641" s="16">
        <f t="shared" si="321"/>
        <v>9223023138.2118626</v>
      </c>
      <c r="F1641" s="16">
        <v>5</v>
      </c>
      <c r="G1641" s="22">
        <f t="shared" si="324"/>
        <v>7.9899730967487332E+27</v>
      </c>
      <c r="H1641" s="22">
        <f t="shared" si="316"/>
        <v>15307593.952407213</v>
      </c>
      <c r="I1641" s="22">
        <f t="shared" si="319"/>
        <v>7.1137611511058366E+19</v>
      </c>
      <c r="J1641" s="16">
        <v>1</v>
      </c>
      <c r="K1641" s="16">
        <v>11</v>
      </c>
      <c r="L1641" s="16">
        <v>5</v>
      </c>
      <c r="M1641" s="16">
        <v>10000</v>
      </c>
      <c r="N1641" s="16">
        <v>10000</v>
      </c>
      <c r="O1641" s="16">
        <v>30</v>
      </c>
      <c r="P1641" s="16" t="b">
        <v>1</v>
      </c>
      <c r="Q1641" s="16">
        <v>0</v>
      </c>
      <c r="R1641" s="16" t="b">
        <v>0</v>
      </c>
      <c r="S1641" s="16">
        <v>101.000000000008</v>
      </c>
      <c r="T1641" s="16" t="s">
        <v>59</v>
      </c>
      <c r="U1641" s="18">
        <v>1736</v>
      </c>
      <c r="V1641" s="16">
        <v>2871</v>
      </c>
      <c r="W1641" s="22">
        <v>1.07</v>
      </c>
    </row>
    <row r="1642" spans="1:23" x14ac:dyDescent="0.3">
      <c r="A1642" s="19">
        <v>1640</v>
      </c>
      <c r="B1642" s="16" t="s">
        <v>56</v>
      </c>
      <c r="C1642" s="17" t="s">
        <v>140</v>
      </c>
      <c r="E1642" s="16">
        <f t="shared" si="321"/>
        <v>9240478152.6598301</v>
      </c>
      <c r="F1642" s="16">
        <v>5</v>
      </c>
      <c r="G1642" s="22">
        <f t="shared" si="324"/>
        <v>8.0323865646732136E+27</v>
      </c>
      <c r="H1642" s="22">
        <f t="shared" si="316"/>
        <v>15327473.428771392</v>
      </c>
      <c r="I1642" s="22">
        <f t="shared" si="319"/>
        <v>7.1401998482847801E+19</v>
      </c>
      <c r="J1642" s="16">
        <v>1</v>
      </c>
      <c r="K1642" s="16">
        <v>11</v>
      </c>
      <c r="L1642" s="16">
        <v>5</v>
      </c>
      <c r="M1642" s="16">
        <v>10000</v>
      </c>
      <c r="N1642" s="16">
        <v>10000</v>
      </c>
      <c r="O1642" s="16">
        <v>30</v>
      </c>
      <c r="P1642" s="16" t="b">
        <v>1</v>
      </c>
      <c r="Q1642" s="16">
        <v>0</v>
      </c>
      <c r="R1642" s="16" t="b">
        <v>0</v>
      </c>
      <c r="S1642" s="16">
        <v>101.000000000008</v>
      </c>
      <c r="T1642" s="16" t="s">
        <v>59</v>
      </c>
      <c r="U1642" s="18">
        <v>1737</v>
      </c>
      <c r="V1642" s="16">
        <v>2873</v>
      </c>
      <c r="W1642" s="22">
        <v>1.07</v>
      </c>
    </row>
    <row r="1643" spans="1:23" x14ac:dyDescent="0.3">
      <c r="A1643" s="19">
        <v>1641</v>
      </c>
      <c r="B1643" s="16" t="s">
        <v>56</v>
      </c>
      <c r="C1643" s="17" t="s">
        <v>140</v>
      </c>
      <c r="E1643" s="16">
        <f t="shared" si="321"/>
        <v>9257955531.2913227</v>
      </c>
      <c r="F1643" s="16">
        <v>5</v>
      </c>
      <c r="G1643" s="22">
        <f>A1643^8.69+A1643^4+100*A1643+100</f>
        <v>8.69548017661207E+27</v>
      </c>
      <c r="H1643" s="22">
        <f t="shared" si="316"/>
        <v>15347366.659063933</v>
      </c>
      <c r="I1643" s="22">
        <f t="shared" si="319"/>
        <v>7.1667206002395628E+19</v>
      </c>
      <c r="J1643" s="16">
        <v>1</v>
      </c>
      <c r="K1643" s="16">
        <v>11</v>
      </c>
      <c r="L1643" s="16">
        <v>5</v>
      </c>
      <c r="M1643" s="16">
        <v>10000</v>
      </c>
      <c r="N1643" s="16">
        <v>10000</v>
      </c>
      <c r="O1643" s="16">
        <v>30</v>
      </c>
      <c r="P1643" s="16" t="b">
        <v>1</v>
      </c>
      <c r="Q1643" s="16">
        <v>0</v>
      </c>
      <c r="R1643" s="16" t="b">
        <v>0</v>
      </c>
      <c r="S1643" s="16">
        <v>101.000000000008</v>
      </c>
      <c r="T1643" s="16" t="s">
        <v>59</v>
      </c>
      <c r="U1643" s="18">
        <v>1738</v>
      </c>
      <c r="V1643" s="16">
        <v>2875</v>
      </c>
      <c r="W1643" s="22">
        <v>1.07</v>
      </c>
    </row>
    <row r="1644" spans="1:23" x14ac:dyDescent="0.3">
      <c r="A1644" s="19">
        <v>1642</v>
      </c>
      <c r="B1644" s="16" t="s">
        <v>56</v>
      </c>
      <c r="C1644" s="17" t="s">
        <v>140</v>
      </c>
      <c r="E1644" s="16">
        <f t="shared" si="321"/>
        <v>9275455289.1058121</v>
      </c>
      <c r="F1644" s="16">
        <v>5</v>
      </c>
      <c r="G1644" s="22">
        <f t="shared" ref="G1644:G1652" si="325">A1644^8.69+A1644^4+100*A1644+100</f>
        <v>8.7416355792051756E+27</v>
      </c>
      <c r="H1644" s="22">
        <f t="shared" si="316"/>
        <v>15367273.644458586</v>
      </c>
      <c r="I1644" s="22">
        <f t="shared" si="319"/>
        <v>7.1933236113983963E+19</v>
      </c>
      <c r="J1644" s="16">
        <v>1</v>
      </c>
      <c r="K1644" s="16">
        <v>11</v>
      </c>
      <c r="L1644" s="16">
        <v>5</v>
      </c>
      <c r="M1644" s="16">
        <v>10000</v>
      </c>
      <c r="N1644" s="16">
        <v>10000</v>
      </c>
      <c r="O1644" s="16">
        <v>30</v>
      </c>
      <c r="P1644" s="16" t="b">
        <v>1</v>
      </c>
      <c r="Q1644" s="16">
        <v>0</v>
      </c>
      <c r="R1644" s="16" t="b">
        <v>0</v>
      </c>
      <c r="S1644" s="16">
        <v>101.000000000008</v>
      </c>
      <c r="T1644" s="16" t="s">
        <v>59</v>
      </c>
      <c r="U1644" s="18">
        <v>1739</v>
      </c>
      <c r="V1644" s="16">
        <v>2877</v>
      </c>
      <c r="W1644" s="22">
        <v>1.07</v>
      </c>
    </row>
    <row r="1645" spans="1:23" x14ac:dyDescent="0.3">
      <c r="A1645" s="19">
        <v>1643</v>
      </c>
      <c r="B1645" s="16" t="s">
        <v>56</v>
      </c>
      <c r="C1645" s="17" t="s">
        <v>140</v>
      </c>
      <c r="E1645" s="16">
        <f t="shared" si="321"/>
        <v>9292977441.1036472</v>
      </c>
      <c r="F1645" s="16">
        <v>5</v>
      </c>
      <c r="G1645" s="22">
        <f t="shared" si="325"/>
        <v>8.7880076489226304E+27</v>
      </c>
      <c r="H1645" s="22">
        <f t="shared" si="316"/>
        <v>15387194.386128617</v>
      </c>
      <c r="I1645" s="22">
        <f t="shared" si="319"/>
        <v>7.2200090865740128E+19</v>
      </c>
      <c r="J1645" s="16">
        <v>1</v>
      </c>
      <c r="K1645" s="16">
        <v>11</v>
      </c>
      <c r="L1645" s="16">
        <v>5</v>
      </c>
      <c r="M1645" s="16">
        <v>10000</v>
      </c>
      <c r="N1645" s="16">
        <v>10000</v>
      </c>
      <c r="O1645" s="16">
        <v>30</v>
      </c>
      <c r="P1645" s="16" t="b">
        <v>1</v>
      </c>
      <c r="Q1645" s="16">
        <v>0</v>
      </c>
      <c r="R1645" s="16" t="b">
        <v>0</v>
      </c>
      <c r="S1645" s="16">
        <v>101.000000000008</v>
      </c>
      <c r="T1645" s="16" t="s">
        <v>59</v>
      </c>
      <c r="U1645" s="18">
        <v>1740</v>
      </c>
      <c r="V1645" s="16">
        <v>2879</v>
      </c>
      <c r="W1645" s="22">
        <v>1.07</v>
      </c>
    </row>
    <row r="1646" spans="1:23" x14ac:dyDescent="0.3">
      <c r="A1646" s="19">
        <v>1644</v>
      </c>
      <c r="B1646" s="16" t="s">
        <v>56</v>
      </c>
      <c r="C1646" s="17" t="s">
        <v>140</v>
      </c>
      <c r="E1646" s="16">
        <f t="shared" si="321"/>
        <v>9310522002.2861366</v>
      </c>
      <c r="F1646" s="16">
        <v>5</v>
      </c>
      <c r="G1646" s="22">
        <f t="shared" si="325"/>
        <v>8.8345972700618948E+27</v>
      </c>
      <c r="H1646" s="22">
        <f t="shared" si="316"/>
        <v>15407128.885246551</v>
      </c>
      <c r="I1646" s="22">
        <f t="shared" si="319"/>
        <v>7.246777230963653E+19</v>
      </c>
      <c r="J1646" s="16">
        <v>1</v>
      </c>
      <c r="K1646" s="16">
        <v>11</v>
      </c>
      <c r="L1646" s="16">
        <v>5</v>
      </c>
      <c r="M1646" s="16">
        <v>10000</v>
      </c>
      <c r="N1646" s="16">
        <v>10000</v>
      </c>
      <c r="O1646" s="16">
        <v>30</v>
      </c>
      <c r="P1646" s="16" t="b">
        <v>1</v>
      </c>
      <c r="Q1646" s="16">
        <v>0</v>
      </c>
      <c r="R1646" s="16" t="b">
        <v>0</v>
      </c>
      <c r="S1646" s="16">
        <v>101.000000000008</v>
      </c>
      <c r="T1646" s="16" t="s">
        <v>59</v>
      </c>
      <c r="U1646" s="18">
        <v>1741</v>
      </c>
      <c r="V1646" s="16">
        <v>2881</v>
      </c>
      <c r="W1646" s="22">
        <v>1.07</v>
      </c>
    </row>
    <row r="1647" spans="1:23" x14ac:dyDescent="0.3">
      <c r="A1647" s="19">
        <v>1645</v>
      </c>
      <c r="B1647" s="16" t="s">
        <v>56</v>
      </c>
      <c r="C1647" s="17" t="s">
        <v>140</v>
      </c>
      <c r="E1647" s="16">
        <f t="shared" si="321"/>
        <v>9328088987.6555099</v>
      </c>
      <c r="F1647" s="16">
        <v>5</v>
      </c>
      <c r="G1647" s="22">
        <f t="shared" si="325"/>
        <v>8.88140532998828E+27</v>
      </c>
      <c r="H1647" s="22">
        <f t="shared" si="316"/>
        <v>15427077.142984403</v>
      </c>
      <c r="I1647" s="22">
        <f t="shared" si="319"/>
        <v>7.2736282501500297E+19</v>
      </c>
      <c r="J1647" s="16">
        <v>1</v>
      </c>
      <c r="K1647" s="16">
        <v>11</v>
      </c>
      <c r="L1647" s="16">
        <v>5</v>
      </c>
      <c r="M1647" s="16">
        <v>10000</v>
      </c>
      <c r="N1647" s="16">
        <v>10000</v>
      </c>
      <c r="O1647" s="16">
        <v>30</v>
      </c>
      <c r="P1647" s="16" t="b">
        <v>1</v>
      </c>
      <c r="Q1647" s="16">
        <v>0</v>
      </c>
      <c r="R1647" s="16" t="b">
        <v>0</v>
      </c>
      <c r="S1647" s="16">
        <v>101.000000000008</v>
      </c>
      <c r="T1647" s="16" t="s">
        <v>59</v>
      </c>
      <c r="U1647" s="18">
        <v>1742</v>
      </c>
      <c r="V1647" s="16">
        <v>2883</v>
      </c>
      <c r="W1647" s="22">
        <v>1.07</v>
      </c>
    </row>
    <row r="1648" spans="1:23" x14ac:dyDescent="0.3">
      <c r="A1648" s="19">
        <v>1646</v>
      </c>
      <c r="B1648" s="16" t="s">
        <v>56</v>
      </c>
      <c r="C1648" s="17" t="s">
        <v>140</v>
      </c>
      <c r="E1648" s="16">
        <f t="shared" si="321"/>
        <v>9345678412.2147961</v>
      </c>
      <c r="F1648" s="16">
        <v>5</v>
      </c>
      <c r="G1648" s="22">
        <f t="shared" si="325"/>
        <v>8.9284327191434315E+27</v>
      </c>
      <c r="H1648" s="22">
        <f t="shared" si="316"/>
        <v>15447039.16051349</v>
      </c>
      <c r="I1648" s="22">
        <f t="shared" si="319"/>
        <v>7.3005623501015212E+19</v>
      </c>
      <c r="J1648" s="16">
        <v>1</v>
      </c>
      <c r="K1648" s="16">
        <v>11</v>
      </c>
      <c r="L1648" s="16">
        <v>5</v>
      </c>
      <c r="M1648" s="16">
        <v>10000</v>
      </c>
      <c r="N1648" s="16">
        <v>10000</v>
      </c>
      <c r="O1648" s="16">
        <v>30</v>
      </c>
      <c r="P1648" s="16" t="b">
        <v>1</v>
      </c>
      <c r="Q1648" s="16">
        <v>0</v>
      </c>
      <c r="R1648" s="16" t="b">
        <v>0</v>
      </c>
      <c r="S1648" s="16">
        <v>101.000000000008</v>
      </c>
      <c r="T1648" s="16" t="s">
        <v>59</v>
      </c>
      <c r="U1648" s="18">
        <v>1743</v>
      </c>
      <c r="V1648" s="16">
        <v>2885</v>
      </c>
      <c r="W1648" s="22">
        <v>1.07</v>
      </c>
    </row>
    <row r="1649" spans="1:23" x14ac:dyDescent="0.3">
      <c r="A1649" s="19">
        <v>1647</v>
      </c>
      <c r="B1649" s="16" t="s">
        <v>56</v>
      </c>
      <c r="C1649" s="17" t="s">
        <v>140</v>
      </c>
      <c r="E1649" s="16">
        <f t="shared" si="321"/>
        <v>9363290290.9680729</v>
      </c>
      <c r="F1649" s="16">
        <v>5</v>
      </c>
      <c r="G1649" s="22">
        <f t="shared" si="325"/>
        <v>8.9756803310544711E+27</v>
      </c>
      <c r="H1649" s="22">
        <f t="shared" si="316"/>
        <v>15467014.939004563</v>
      </c>
      <c r="I1649" s="22">
        <f t="shared" si="319"/>
        <v>7.3275797371728339E+19</v>
      </c>
      <c r="J1649" s="16">
        <v>1</v>
      </c>
      <c r="K1649" s="16">
        <v>11</v>
      </c>
      <c r="L1649" s="16">
        <v>5</v>
      </c>
      <c r="M1649" s="16">
        <v>10000</v>
      </c>
      <c r="N1649" s="16">
        <v>10000</v>
      </c>
      <c r="O1649" s="16">
        <v>30</v>
      </c>
      <c r="P1649" s="16" t="b">
        <v>1</v>
      </c>
      <c r="Q1649" s="16">
        <v>0</v>
      </c>
      <c r="R1649" s="16" t="b">
        <v>0</v>
      </c>
      <c r="S1649" s="16">
        <v>101.000000000008</v>
      </c>
      <c r="T1649" s="16" t="s">
        <v>59</v>
      </c>
      <c r="U1649" s="18">
        <v>1744</v>
      </c>
      <c r="V1649" s="16">
        <v>2887</v>
      </c>
      <c r="W1649" s="22">
        <v>1.07</v>
      </c>
    </row>
    <row r="1650" spans="1:23" x14ac:dyDescent="0.3">
      <c r="A1650" s="19">
        <v>1648</v>
      </c>
      <c r="B1650" s="16" t="s">
        <v>56</v>
      </c>
      <c r="C1650" s="17" t="s">
        <v>140</v>
      </c>
      <c r="E1650" s="16">
        <f t="shared" si="321"/>
        <v>9380924638.9202652</v>
      </c>
      <c r="F1650" s="16">
        <v>5</v>
      </c>
      <c r="G1650" s="22">
        <f t="shared" si="325"/>
        <v>9.0231490623428979E+27</v>
      </c>
      <c r="H1650" s="22">
        <f t="shared" si="316"/>
        <v>15487004.479627764</v>
      </c>
      <c r="I1650" s="22">
        <f t="shared" si="319"/>
        <v>7.3546806181053465E+19</v>
      </c>
      <c r="J1650" s="16">
        <v>1</v>
      </c>
      <c r="K1650" s="16">
        <v>11</v>
      </c>
      <c r="L1650" s="16">
        <v>5</v>
      </c>
      <c r="M1650" s="16">
        <v>10000</v>
      </c>
      <c r="N1650" s="16">
        <v>10000</v>
      </c>
      <c r="O1650" s="16">
        <v>30</v>
      </c>
      <c r="P1650" s="16" t="b">
        <v>1</v>
      </c>
      <c r="Q1650" s="16">
        <v>0</v>
      </c>
      <c r="R1650" s="16" t="b">
        <v>0</v>
      </c>
      <c r="S1650" s="16">
        <v>101.000000000008</v>
      </c>
      <c r="T1650" s="16" t="s">
        <v>59</v>
      </c>
      <c r="U1650" s="18">
        <v>1745</v>
      </c>
      <c r="V1650" s="16">
        <v>2889</v>
      </c>
      <c r="W1650" s="22">
        <v>1.07</v>
      </c>
    </row>
    <row r="1651" spans="1:23" x14ac:dyDescent="0.3">
      <c r="A1651" s="19">
        <v>1649</v>
      </c>
      <c r="B1651" s="16" t="s">
        <v>56</v>
      </c>
      <c r="C1651" s="17" t="s">
        <v>140</v>
      </c>
      <c r="E1651" s="16">
        <f t="shared" si="321"/>
        <v>9398581471.0771942</v>
      </c>
      <c r="F1651" s="16">
        <v>5</v>
      </c>
      <c r="G1651" s="22">
        <f t="shared" si="325"/>
        <v>9.070839812732758E+27</v>
      </c>
      <c r="H1651" s="22">
        <f t="shared" si="316"/>
        <v>15507007.78355257</v>
      </c>
      <c r="I1651" s="22">
        <f t="shared" si="319"/>
        <v>7.3818652000277234E+19</v>
      </c>
      <c r="J1651" s="16">
        <v>1</v>
      </c>
      <c r="K1651" s="16">
        <v>11</v>
      </c>
      <c r="L1651" s="16">
        <v>5</v>
      </c>
      <c r="M1651" s="16">
        <v>10000</v>
      </c>
      <c r="N1651" s="16">
        <v>10000</v>
      </c>
      <c r="O1651" s="16">
        <v>30</v>
      </c>
      <c r="P1651" s="16" t="b">
        <v>1</v>
      </c>
      <c r="Q1651" s="16">
        <v>0</v>
      </c>
      <c r="R1651" s="16" t="b">
        <v>0</v>
      </c>
      <c r="S1651" s="16">
        <v>101.000000000008</v>
      </c>
      <c r="T1651" s="16" t="s">
        <v>59</v>
      </c>
      <c r="U1651" s="18">
        <v>1746</v>
      </c>
      <c r="V1651" s="16">
        <v>2891</v>
      </c>
      <c r="W1651" s="22">
        <v>1.07</v>
      </c>
    </row>
    <row r="1652" spans="1:23" x14ac:dyDescent="0.3">
      <c r="A1652" s="19">
        <v>1650</v>
      </c>
      <c r="B1652" s="16" t="s">
        <v>56</v>
      </c>
      <c r="C1652" s="17" t="s">
        <v>140</v>
      </c>
      <c r="E1652" s="16">
        <f t="shared" si="321"/>
        <v>9416260802.4456425</v>
      </c>
      <c r="F1652" s="16">
        <v>5</v>
      </c>
      <c r="G1652" s="22">
        <f t="shared" si="325"/>
        <v>9.1187534850602224E+27</v>
      </c>
      <c r="H1652" s="22">
        <f t="shared" si="316"/>
        <v>15527024.851947909</v>
      </c>
      <c r="I1652" s="22">
        <f t="shared" si="319"/>
        <v>7.4091336904563655E+19</v>
      </c>
      <c r="J1652" s="16">
        <v>1</v>
      </c>
      <c r="K1652" s="16">
        <v>11</v>
      </c>
      <c r="L1652" s="16">
        <v>5</v>
      </c>
      <c r="M1652" s="16">
        <v>10000</v>
      </c>
      <c r="N1652" s="16">
        <v>10000</v>
      </c>
      <c r="O1652" s="16">
        <v>30</v>
      </c>
      <c r="P1652" s="16" t="b">
        <v>1</v>
      </c>
      <c r="Q1652" s="16">
        <v>0</v>
      </c>
      <c r="R1652" s="16" t="b">
        <v>0</v>
      </c>
      <c r="S1652" s="16">
        <v>101.000000000008</v>
      </c>
      <c r="T1652" s="16" t="s">
        <v>59</v>
      </c>
      <c r="U1652" s="18">
        <v>1747</v>
      </c>
      <c r="V1652" s="16">
        <v>2893</v>
      </c>
      <c r="W1652" s="22">
        <v>1.07</v>
      </c>
    </row>
    <row r="1653" spans="1:23" x14ac:dyDescent="0.3">
      <c r="A1653" s="19">
        <v>1651</v>
      </c>
      <c r="B1653" s="16" t="s">
        <v>56</v>
      </c>
      <c r="C1653" s="17" t="s">
        <v>140</v>
      </c>
      <c r="E1653" s="16">
        <f t="shared" si="321"/>
        <v>9433962648.0332451</v>
      </c>
      <c r="F1653" s="16">
        <v>5</v>
      </c>
      <c r="G1653" s="22">
        <f>A1653^8.7+A1653^4+100*A1653+100</f>
        <v>9.8718724950867251E+27</v>
      </c>
      <c r="H1653" s="22">
        <f t="shared" si="316"/>
        <v>15547055.685982112</v>
      </c>
      <c r="I1653" s="22">
        <f t="shared" si="319"/>
        <v>7.4364862972958163E+19</v>
      </c>
      <c r="J1653" s="16">
        <v>1</v>
      </c>
      <c r="K1653" s="16">
        <v>11</v>
      </c>
      <c r="L1653" s="16">
        <v>5</v>
      </c>
      <c r="M1653" s="16">
        <v>10000</v>
      </c>
      <c r="N1653" s="16">
        <v>10000</v>
      </c>
      <c r="O1653" s="16">
        <v>30</v>
      </c>
      <c r="P1653" s="16" t="b">
        <v>1</v>
      </c>
      <c r="Q1653" s="16">
        <v>0</v>
      </c>
      <c r="R1653" s="16" t="b">
        <v>0</v>
      </c>
      <c r="S1653" s="16">
        <v>101.000000000008</v>
      </c>
      <c r="T1653" s="16" t="s">
        <v>59</v>
      </c>
      <c r="U1653" s="18">
        <v>1748</v>
      </c>
      <c r="V1653" s="16">
        <v>2895</v>
      </c>
      <c r="W1653" s="22">
        <v>1.07</v>
      </c>
    </row>
    <row r="1654" spans="1:23" x14ac:dyDescent="0.3">
      <c r="A1654" s="19">
        <v>1652</v>
      </c>
      <c r="B1654" s="16" t="s">
        <v>56</v>
      </c>
      <c r="C1654" s="17" t="s">
        <v>140</v>
      </c>
      <c r="E1654" s="16">
        <f t="shared" si="321"/>
        <v>9451687022.8485508</v>
      </c>
      <c r="F1654" s="16">
        <v>5</v>
      </c>
      <c r="G1654" s="22">
        <f t="shared" ref="G1654:G1662" si="326">A1654^8.7+A1654^4+100*A1654+100</f>
        <v>9.9240141301509807E+27</v>
      </c>
      <c r="H1654" s="22">
        <f t="shared" si="316"/>
        <v>15567100.286822796</v>
      </c>
      <c r="I1654" s="22">
        <f t="shared" si="319"/>
        <v>7.4639232288393609E+19</v>
      </c>
      <c r="J1654" s="16">
        <v>1</v>
      </c>
      <c r="K1654" s="16">
        <v>11</v>
      </c>
      <c r="L1654" s="16">
        <v>5</v>
      </c>
      <c r="M1654" s="16">
        <v>10000</v>
      </c>
      <c r="N1654" s="16">
        <v>10000</v>
      </c>
      <c r="O1654" s="16">
        <v>30</v>
      </c>
      <c r="P1654" s="16" t="b">
        <v>1</v>
      </c>
      <c r="Q1654" s="16">
        <v>0</v>
      </c>
      <c r="R1654" s="16" t="b">
        <v>0</v>
      </c>
      <c r="S1654" s="16">
        <v>101.000000000008</v>
      </c>
      <c r="T1654" s="16" t="s">
        <v>59</v>
      </c>
      <c r="U1654" s="18">
        <v>1749</v>
      </c>
      <c r="V1654" s="16">
        <v>2897</v>
      </c>
      <c r="W1654" s="22">
        <v>1.07</v>
      </c>
    </row>
    <row r="1655" spans="1:23" x14ac:dyDescent="0.3">
      <c r="A1655" s="19">
        <v>1653</v>
      </c>
      <c r="B1655" s="16" t="s">
        <v>56</v>
      </c>
      <c r="C1655" s="17" t="s">
        <v>140</v>
      </c>
      <c r="E1655" s="16">
        <f t="shared" si="321"/>
        <v>9469433941.9011078</v>
      </c>
      <c r="F1655" s="16">
        <v>5</v>
      </c>
      <c r="G1655" s="22">
        <f t="shared" si="326"/>
        <v>9.9763993654890873E+27</v>
      </c>
      <c r="H1655" s="22">
        <f t="shared" si="316"/>
        <v>15587158.655637132</v>
      </c>
      <c r="I1655" s="22">
        <f t="shared" si="319"/>
        <v>7.4914446937695486E+19</v>
      </c>
      <c r="J1655" s="16">
        <v>1</v>
      </c>
      <c r="K1655" s="16">
        <v>11</v>
      </c>
      <c r="L1655" s="16">
        <v>5</v>
      </c>
      <c r="M1655" s="16">
        <v>10000</v>
      </c>
      <c r="N1655" s="16">
        <v>10000</v>
      </c>
      <c r="O1655" s="16">
        <v>30</v>
      </c>
      <c r="P1655" s="16" t="b">
        <v>1</v>
      </c>
      <c r="Q1655" s="16">
        <v>0</v>
      </c>
      <c r="R1655" s="16" t="b">
        <v>0</v>
      </c>
      <c r="S1655" s="16">
        <v>101.000000000008</v>
      </c>
      <c r="T1655" s="16" t="s">
        <v>59</v>
      </c>
      <c r="U1655" s="18">
        <v>1750</v>
      </c>
      <c r="V1655" s="16">
        <v>2899</v>
      </c>
      <c r="W1655" s="22">
        <v>1.07</v>
      </c>
    </row>
    <row r="1656" spans="1:23" x14ac:dyDescent="0.3">
      <c r="A1656" s="19">
        <v>1654</v>
      </c>
      <c r="B1656" s="16" t="s">
        <v>56</v>
      </c>
      <c r="C1656" s="17" t="s">
        <v>140</v>
      </c>
      <c r="E1656" s="16">
        <f t="shared" si="321"/>
        <v>9487203420.2012615</v>
      </c>
      <c r="F1656" s="16">
        <v>5</v>
      </c>
      <c r="G1656" s="22">
        <f t="shared" si="326"/>
        <v>1.0029029190774175E+28</v>
      </c>
      <c r="H1656" s="22">
        <f t="shared" si="316"/>
        <v>15607230.793591535</v>
      </c>
      <c r="I1656" s="22">
        <f t="shared" si="319"/>
        <v>7.5190509011584893E+19</v>
      </c>
      <c r="J1656" s="16">
        <v>1</v>
      </c>
      <c r="K1656" s="16">
        <v>11</v>
      </c>
      <c r="L1656" s="16">
        <v>5</v>
      </c>
      <c r="M1656" s="16">
        <v>10000</v>
      </c>
      <c r="N1656" s="16">
        <v>10000</v>
      </c>
      <c r="O1656" s="16">
        <v>30</v>
      </c>
      <c r="P1656" s="16" t="b">
        <v>1</v>
      </c>
      <c r="Q1656" s="16">
        <v>0</v>
      </c>
      <c r="R1656" s="16" t="b">
        <v>0</v>
      </c>
      <c r="S1656" s="16">
        <v>101.000000000008</v>
      </c>
      <c r="T1656" s="16" t="s">
        <v>59</v>
      </c>
      <c r="U1656" s="18">
        <v>1751</v>
      </c>
      <c r="V1656" s="16">
        <v>2901</v>
      </c>
      <c r="W1656" s="22">
        <v>1.07</v>
      </c>
    </row>
    <row r="1657" spans="1:23" x14ac:dyDescent="0.3">
      <c r="A1657" s="19">
        <v>1655</v>
      </c>
      <c r="B1657" s="16" t="s">
        <v>56</v>
      </c>
      <c r="C1657" s="17" t="s">
        <v>140</v>
      </c>
      <c r="E1657" s="16">
        <f t="shared" si="321"/>
        <v>9504995472.7602825</v>
      </c>
      <c r="F1657" s="16">
        <v>5</v>
      </c>
      <c r="G1657" s="22">
        <f t="shared" si="326"/>
        <v>1.0081904599097363E+28</v>
      </c>
      <c r="H1657" s="22">
        <f t="shared" si="316"/>
        <v>15627316.701851867</v>
      </c>
      <c r="I1657" s="22">
        <f t="shared" si="319"/>
        <v>7.5467420604685074E+19</v>
      </c>
      <c r="J1657" s="16">
        <v>1</v>
      </c>
      <c r="K1657" s="16">
        <v>11</v>
      </c>
      <c r="L1657" s="16">
        <v>5</v>
      </c>
      <c r="M1657" s="16">
        <v>10000</v>
      </c>
      <c r="N1657" s="16">
        <v>10000</v>
      </c>
      <c r="O1657" s="16">
        <v>30</v>
      </c>
      <c r="P1657" s="16" t="b">
        <v>1</v>
      </c>
      <c r="Q1657" s="16">
        <v>0</v>
      </c>
      <c r="R1657" s="16" t="b">
        <v>0</v>
      </c>
      <c r="S1657" s="16">
        <v>101.000000000008</v>
      </c>
      <c r="T1657" s="16" t="s">
        <v>59</v>
      </c>
      <c r="U1657" s="18">
        <v>1752</v>
      </c>
      <c r="V1657" s="16">
        <v>2903</v>
      </c>
      <c r="W1657" s="22">
        <v>1.07</v>
      </c>
    </row>
    <row r="1658" spans="1:23" x14ac:dyDescent="0.3">
      <c r="A1658" s="19">
        <v>1656</v>
      </c>
      <c r="B1658" s="16" t="s">
        <v>56</v>
      </c>
      <c r="C1658" s="17" t="s">
        <v>140</v>
      </c>
      <c r="E1658" s="16">
        <f t="shared" si="321"/>
        <v>9522810114.5903873</v>
      </c>
      <c r="F1658" s="16">
        <v>5</v>
      </c>
      <c r="G1658" s="22">
        <f t="shared" si="326"/>
        <v>1.0135026586978454E+28</v>
      </c>
      <c r="H1658" s="22">
        <f t="shared" si="316"/>
        <v>15647416.381583411</v>
      </c>
      <c r="I1658" s="22">
        <f t="shared" si="319"/>
        <v>7.5745183815526679E+19</v>
      </c>
      <c r="J1658" s="16">
        <v>1</v>
      </c>
      <c r="K1658" s="16">
        <v>11</v>
      </c>
      <c r="L1658" s="16">
        <v>5</v>
      </c>
      <c r="M1658" s="16">
        <v>10000</v>
      </c>
      <c r="N1658" s="16">
        <v>10000</v>
      </c>
      <c r="O1658" s="16">
        <v>30</v>
      </c>
      <c r="P1658" s="16" t="b">
        <v>1</v>
      </c>
      <c r="Q1658" s="16">
        <v>0</v>
      </c>
      <c r="R1658" s="16" t="b">
        <v>0</v>
      </c>
      <c r="S1658" s="16">
        <v>101.000000000008</v>
      </c>
      <c r="T1658" s="16" t="s">
        <v>59</v>
      </c>
      <c r="U1658" s="18">
        <v>1753</v>
      </c>
      <c r="V1658" s="16">
        <v>2905</v>
      </c>
      <c r="W1658" s="22">
        <v>1.07</v>
      </c>
    </row>
    <row r="1659" spans="1:23" x14ac:dyDescent="0.3">
      <c r="A1659" s="19">
        <v>1657</v>
      </c>
      <c r="B1659" s="16" t="s">
        <v>56</v>
      </c>
      <c r="C1659" s="17" t="s">
        <v>140</v>
      </c>
      <c r="E1659" s="16">
        <f t="shared" si="321"/>
        <v>9540647360.7046661</v>
      </c>
      <c r="F1659" s="16">
        <v>5</v>
      </c>
      <c r="G1659" s="22">
        <f t="shared" si="326"/>
        <v>1.0188396154375377E+28</v>
      </c>
      <c r="H1659" s="22">
        <f t="shared" si="316"/>
        <v>15667529.833950829</v>
      </c>
      <c r="I1659" s="22">
        <f t="shared" si="319"/>
        <v>7.6023800746551116E+19</v>
      </c>
      <c r="J1659" s="16">
        <v>1</v>
      </c>
      <c r="K1659" s="16">
        <v>11</v>
      </c>
      <c r="L1659" s="16">
        <v>5</v>
      </c>
      <c r="M1659" s="16">
        <v>10000</v>
      </c>
      <c r="N1659" s="16">
        <v>10000</v>
      </c>
      <c r="O1659" s="16">
        <v>30</v>
      </c>
      <c r="P1659" s="16" t="b">
        <v>1</v>
      </c>
      <c r="Q1659" s="16">
        <v>0</v>
      </c>
      <c r="R1659" s="16" t="b">
        <v>0</v>
      </c>
      <c r="S1659" s="16">
        <v>101.000000000008</v>
      </c>
      <c r="T1659" s="16" t="s">
        <v>59</v>
      </c>
      <c r="U1659" s="18">
        <v>1754</v>
      </c>
      <c r="V1659" s="16">
        <v>2907</v>
      </c>
      <c r="W1659" s="22">
        <v>1.07</v>
      </c>
    </row>
    <row r="1660" spans="1:23" x14ac:dyDescent="0.3">
      <c r="A1660" s="19">
        <v>1658</v>
      </c>
      <c r="B1660" s="16" t="s">
        <v>56</v>
      </c>
      <c r="C1660" s="17" t="s">
        <v>140</v>
      </c>
      <c r="E1660" s="16">
        <f t="shared" si="321"/>
        <v>9558507226.1171551</v>
      </c>
      <c r="F1660" s="16">
        <v>5</v>
      </c>
      <c r="G1660" s="22">
        <f t="shared" si="326"/>
        <v>1.0242014304693791E+28</v>
      </c>
      <c r="H1660" s="22">
        <f t="shared" ref="H1660:H1723" si="327">(A1660^2.14+50+50*A1660)*2</f>
        <v>15687657.060118182</v>
      </c>
      <c r="I1660" s="22">
        <f t="shared" si="319"/>
        <v>7.6303273504117391E+19</v>
      </c>
      <c r="J1660" s="16">
        <v>1</v>
      </c>
      <c r="K1660" s="16">
        <v>11</v>
      </c>
      <c r="L1660" s="16">
        <v>5</v>
      </c>
      <c r="M1660" s="16">
        <v>10000</v>
      </c>
      <c r="N1660" s="16">
        <v>10000</v>
      </c>
      <c r="O1660" s="16">
        <v>30</v>
      </c>
      <c r="P1660" s="16" t="b">
        <v>1</v>
      </c>
      <c r="Q1660" s="16">
        <v>0</v>
      </c>
      <c r="R1660" s="16" t="b">
        <v>0</v>
      </c>
      <c r="S1660" s="16">
        <v>101.000000000008</v>
      </c>
      <c r="T1660" s="16" t="s">
        <v>59</v>
      </c>
      <c r="U1660" s="18">
        <v>1755</v>
      </c>
      <c r="V1660" s="16">
        <v>2909</v>
      </c>
      <c r="W1660" s="22">
        <v>1.07</v>
      </c>
    </row>
    <row r="1661" spans="1:23" x14ac:dyDescent="0.3">
      <c r="A1661" s="19">
        <v>1659</v>
      </c>
      <c r="B1661" s="16" t="s">
        <v>56</v>
      </c>
      <c r="C1661" s="17" t="s">
        <v>140</v>
      </c>
      <c r="E1661" s="16">
        <f t="shared" si="321"/>
        <v>9576389725.8427696</v>
      </c>
      <c r="F1661" s="16">
        <v>5</v>
      </c>
      <c r="G1661" s="22">
        <f t="shared" si="326"/>
        <v>1.0295882044796718E+28</v>
      </c>
      <c r="H1661" s="22">
        <f t="shared" si="327"/>
        <v>15707798.061248869</v>
      </c>
      <c r="I1661" s="22">
        <f t="shared" si="319"/>
        <v>7.6583604198503416E+19</v>
      </c>
      <c r="J1661" s="16">
        <v>1</v>
      </c>
      <c r="K1661" s="16">
        <v>11</v>
      </c>
      <c r="L1661" s="16">
        <v>5</v>
      </c>
      <c r="M1661" s="16">
        <v>10000</v>
      </c>
      <c r="N1661" s="16">
        <v>10000</v>
      </c>
      <c r="O1661" s="16">
        <v>30</v>
      </c>
      <c r="P1661" s="16" t="b">
        <v>1</v>
      </c>
      <c r="Q1661" s="16">
        <v>0</v>
      </c>
      <c r="R1661" s="16" t="b">
        <v>0</v>
      </c>
      <c r="S1661" s="16">
        <v>101.000000000008</v>
      </c>
      <c r="T1661" s="16" t="s">
        <v>59</v>
      </c>
      <c r="U1661" s="18">
        <v>1756</v>
      </c>
      <c r="V1661" s="16">
        <v>2911</v>
      </c>
      <c r="W1661" s="22">
        <v>1.07</v>
      </c>
    </row>
    <row r="1662" spans="1:23" x14ac:dyDescent="0.3">
      <c r="A1662" s="19">
        <v>1660</v>
      </c>
      <c r="B1662" s="16" t="s">
        <v>56</v>
      </c>
      <c r="C1662" s="17" t="s">
        <v>140</v>
      </c>
      <c r="E1662" s="16">
        <f t="shared" si="321"/>
        <v>9594294874.897295</v>
      </c>
      <c r="F1662" s="16">
        <v>5</v>
      </c>
      <c r="G1662" s="22">
        <f t="shared" si="326"/>
        <v>1.0350000385014906E+28</v>
      </c>
      <c r="H1662" s="22">
        <f t="shared" si="327"/>
        <v>15727952.83850578</v>
      </c>
      <c r="I1662" s="22">
        <f t="shared" si="319"/>
        <v>7.6864794943916999E+19</v>
      </c>
      <c r="J1662" s="16">
        <v>1</v>
      </c>
      <c r="K1662" s="16">
        <v>11</v>
      </c>
      <c r="L1662" s="16">
        <v>5</v>
      </c>
      <c r="M1662" s="16">
        <v>10000</v>
      </c>
      <c r="N1662" s="16">
        <v>10000</v>
      </c>
      <c r="O1662" s="16">
        <v>30</v>
      </c>
      <c r="P1662" s="16" t="b">
        <v>1</v>
      </c>
      <c r="Q1662" s="16">
        <v>0</v>
      </c>
      <c r="R1662" s="16" t="b">
        <v>0</v>
      </c>
      <c r="S1662" s="16">
        <v>101.000000000008</v>
      </c>
      <c r="T1662" s="16" t="s">
        <v>59</v>
      </c>
      <c r="U1662" s="18">
        <v>1757</v>
      </c>
      <c r="V1662" s="16">
        <v>2913</v>
      </c>
      <c r="W1662" s="22">
        <v>1.07</v>
      </c>
    </row>
    <row r="1663" spans="1:23" x14ac:dyDescent="0.3">
      <c r="A1663" s="19">
        <v>1661</v>
      </c>
      <c r="B1663" s="16" t="s">
        <v>56</v>
      </c>
      <c r="C1663" s="17" t="s">
        <v>140</v>
      </c>
      <c r="E1663" s="16">
        <f t="shared" si="321"/>
        <v>9612222688.2975273</v>
      </c>
      <c r="F1663" s="16">
        <v>5</v>
      </c>
      <c r="G1663" s="22">
        <f>A1663^8.71+A1663^4+100*A1663+100</f>
        <v>1.1205197060030408E+28</v>
      </c>
      <c r="H1663" s="22">
        <f t="shared" si="327"/>
        <v>15748121.393051127</v>
      </c>
      <c r="I1663" s="22">
        <f t="shared" si="319"/>
        <v>7.714684785849462E+19</v>
      </c>
      <c r="J1663" s="16">
        <v>1</v>
      </c>
      <c r="K1663" s="16">
        <v>11</v>
      </c>
      <c r="L1663" s="16">
        <v>5</v>
      </c>
      <c r="M1663" s="16">
        <v>10000</v>
      </c>
      <c r="N1663" s="16">
        <v>10000</v>
      </c>
      <c r="O1663" s="16">
        <v>30</v>
      </c>
      <c r="P1663" s="16" t="b">
        <v>1</v>
      </c>
      <c r="Q1663" s="16">
        <v>0</v>
      </c>
      <c r="R1663" s="16" t="b">
        <v>0</v>
      </c>
      <c r="S1663" s="16">
        <v>101.000000000008</v>
      </c>
      <c r="T1663" s="16" t="s">
        <v>59</v>
      </c>
      <c r="U1663" s="18">
        <v>1758</v>
      </c>
      <c r="V1663" s="16">
        <v>2915</v>
      </c>
      <c r="W1663" s="22">
        <v>1.07</v>
      </c>
    </row>
    <row r="1664" spans="1:23" x14ac:dyDescent="0.3">
      <c r="A1664" s="19">
        <v>1662</v>
      </c>
      <c r="B1664" s="16" t="s">
        <v>56</v>
      </c>
      <c r="C1664" s="17" t="s">
        <v>140</v>
      </c>
      <c r="E1664" s="16">
        <f t="shared" si="321"/>
        <v>9630173181.0610409</v>
      </c>
      <c r="F1664" s="16">
        <v>5</v>
      </c>
      <c r="G1664" s="22">
        <f t="shared" ref="G1664:G1672" si="328">A1664^8.71+A1664^4+100*A1664+100</f>
        <v>1.1264091752560361E+28</v>
      </c>
      <c r="H1664" s="22">
        <f t="shared" si="327"/>
        <v>15768303.726046577</v>
      </c>
      <c r="I1664" s="22">
        <f t="shared" si="319"/>
        <v>7.7429765064310211E+19</v>
      </c>
      <c r="J1664" s="16">
        <v>1</v>
      </c>
      <c r="K1664" s="16">
        <v>11</v>
      </c>
      <c r="L1664" s="16">
        <v>5</v>
      </c>
      <c r="M1664" s="16">
        <v>10000</v>
      </c>
      <c r="N1664" s="16">
        <v>10000</v>
      </c>
      <c r="O1664" s="16">
        <v>30</v>
      </c>
      <c r="P1664" s="16" t="b">
        <v>1</v>
      </c>
      <c r="Q1664" s="16">
        <v>0</v>
      </c>
      <c r="R1664" s="16" t="b">
        <v>0</v>
      </c>
      <c r="S1664" s="16">
        <v>101.000000000008</v>
      </c>
      <c r="T1664" s="16" t="s">
        <v>59</v>
      </c>
      <c r="U1664" s="18">
        <v>1759</v>
      </c>
      <c r="V1664" s="16">
        <v>2917</v>
      </c>
      <c r="W1664" s="22">
        <v>1.07</v>
      </c>
    </row>
    <row r="1665" spans="1:23" x14ac:dyDescent="0.3">
      <c r="A1665" s="19">
        <v>1663</v>
      </c>
      <c r="B1665" s="16" t="s">
        <v>56</v>
      </c>
      <c r="C1665" s="17" t="s">
        <v>140</v>
      </c>
      <c r="E1665" s="16">
        <f t="shared" si="321"/>
        <v>9648146368.2063446</v>
      </c>
      <c r="F1665" s="16">
        <v>5</v>
      </c>
      <c r="G1665" s="22">
        <f t="shared" si="328"/>
        <v>1.1323260291578379E+28</v>
      </c>
      <c r="H1665" s="22">
        <f t="shared" si="327"/>
        <v>15788499.838653151</v>
      </c>
      <c r="I1665" s="22">
        <f t="shared" si="319"/>
        <v>7.7713548687378203E+19</v>
      </c>
      <c r="J1665" s="16">
        <v>1</v>
      </c>
      <c r="K1665" s="16">
        <v>11</v>
      </c>
      <c r="L1665" s="16">
        <v>5</v>
      </c>
      <c r="M1665" s="16">
        <v>10000</v>
      </c>
      <c r="N1665" s="16">
        <v>10000</v>
      </c>
      <c r="O1665" s="16">
        <v>30</v>
      </c>
      <c r="P1665" s="16" t="b">
        <v>1</v>
      </c>
      <c r="Q1665" s="16">
        <v>0</v>
      </c>
      <c r="R1665" s="16" t="b">
        <v>0</v>
      </c>
      <c r="S1665" s="16">
        <v>101.000000000008</v>
      </c>
      <c r="T1665" s="16" t="s">
        <v>59</v>
      </c>
      <c r="U1665" s="18">
        <v>1760</v>
      </c>
      <c r="V1665" s="16">
        <v>2919</v>
      </c>
      <c r="W1665" s="22">
        <v>1.07</v>
      </c>
    </row>
    <row r="1666" spans="1:23" x14ac:dyDescent="0.3">
      <c r="A1666" s="19">
        <v>1664</v>
      </c>
      <c r="B1666" s="16" t="s">
        <v>56</v>
      </c>
      <c r="C1666" s="17" t="s">
        <v>140</v>
      </c>
      <c r="E1666" s="16">
        <f t="shared" si="321"/>
        <v>9666142264.7529221</v>
      </c>
      <c r="F1666" s="16">
        <v>5</v>
      </c>
      <c r="G1666" s="22">
        <f t="shared" si="328"/>
        <v>1.1382703784586438E+28</v>
      </c>
      <c r="H1666" s="22">
        <f t="shared" si="327"/>
        <v>15808709.732031258</v>
      </c>
      <c r="I1666" s="22">
        <f t="shared" si="319"/>
        <v>7.7998200857659818E+19</v>
      </c>
      <c r="J1666" s="16">
        <v>1</v>
      </c>
      <c r="K1666" s="16">
        <v>11</v>
      </c>
      <c r="L1666" s="16">
        <v>5</v>
      </c>
      <c r="M1666" s="16">
        <v>10000</v>
      </c>
      <c r="N1666" s="16">
        <v>10000</v>
      </c>
      <c r="O1666" s="16">
        <v>30</v>
      </c>
      <c r="P1666" s="16" t="b">
        <v>1</v>
      </c>
      <c r="Q1666" s="16">
        <v>0</v>
      </c>
      <c r="R1666" s="16" t="b">
        <v>0</v>
      </c>
      <c r="S1666" s="16">
        <v>101.000000000008</v>
      </c>
      <c r="T1666" s="16" t="s">
        <v>59</v>
      </c>
      <c r="U1666" s="18">
        <v>1761</v>
      </c>
      <c r="V1666" s="16">
        <v>2921</v>
      </c>
      <c r="W1666" s="22">
        <v>1.07</v>
      </c>
    </row>
    <row r="1667" spans="1:23" x14ac:dyDescent="0.3">
      <c r="A1667" s="19">
        <v>1665</v>
      </c>
      <c r="B1667" s="16" t="s">
        <v>56</v>
      </c>
      <c r="C1667" s="17" t="s">
        <v>140</v>
      </c>
      <c r="E1667" s="16">
        <f t="shared" si="321"/>
        <v>9684160885.7211056</v>
      </c>
      <c r="F1667" s="16">
        <v>5</v>
      </c>
      <c r="G1667" s="22">
        <f t="shared" si="328"/>
        <v>1.1442423342896334E+28</v>
      </c>
      <c r="H1667" s="22">
        <f t="shared" si="327"/>
        <v>15828933.407340787</v>
      </c>
      <c r="I1667" s="22">
        <f t="shared" ref="I1667:I1730" si="329">(A1667^6.082+A1667^4+1000*A1667+100)*2</f>
        <v>7.8283723709066985E+19</v>
      </c>
      <c r="J1667" s="16">
        <v>1</v>
      </c>
      <c r="K1667" s="16">
        <v>11</v>
      </c>
      <c r="L1667" s="16">
        <v>5</v>
      </c>
      <c r="M1667" s="16">
        <v>10000</v>
      </c>
      <c r="N1667" s="16">
        <v>10000</v>
      </c>
      <c r="O1667" s="16">
        <v>30</v>
      </c>
      <c r="P1667" s="16" t="b">
        <v>1</v>
      </c>
      <c r="Q1667" s="16">
        <v>0</v>
      </c>
      <c r="R1667" s="16" t="b">
        <v>0</v>
      </c>
      <c r="S1667" s="16">
        <v>101.000000000008</v>
      </c>
      <c r="T1667" s="16" t="s">
        <v>59</v>
      </c>
      <c r="U1667" s="18">
        <v>1762</v>
      </c>
      <c r="V1667" s="16">
        <v>2923</v>
      </c>
      <c r="W1667" s="22">
        <v>1.07</v>
      </c>
    </row>
    <row r="1668" spans="1:23" x14ac:dyDescent="0.3">
      <c r="A1668" s="19">
        <v>1666</v>
      </c>
      <c r="B1668" s="16" t="s">
        <v>56</v>
      </c>
      <c r="C1668" s="17" t="s">
        <v>140</v>
      </c>
      <c r="E1668" s="16">
        <f t="shared" si="321"/>
        <v>9702202246.1320953</v>
      </c>
      <c r="F1668" s="16">
        <v>5</v>
      </c>
      <c r="G1668" s="22">
        <f t="shared" si="328"/>
        <v>1.1502420081639329E+28</v>
      </c>
      <c r="H1668" s="22">
        <f t="shared" si="327"/>
        <v>15849170.865740944</v>
      </c>
      <c r="I1668" s="22">
        <f t="shared" si="329"/>
        <v>7.8570119379467076E+19</v>
      </c>
      <c r="J1668" s="16">
        <v>1</v>
      </c>
      <c r="K1668" s="16">
        <v>11</v>
      </c>
      <c r="L1668" s="16">
        <v>5</v>
      </c>
      <c r="M1668" s="16">
        <v>10000</v>
      </c>
      <c r="N1668" s="16">
        <v>10000</v>
      </c>
      <c r="O1668" s="16">
        <v>30</v>
      </c>
      <c r="P1668" s="16" t="b">
        <v>1</v>
      </c>
      <c r="Q1668" s="16">
        <v>0</v>
      </c>
      <c r="R1668" s="16" t="b">
        <v>0</v>
      </c>
      <c r="S1668" s="16">
        <v>101.000000000008</v>
      </c>
      <c r="T1668" s="16" t="s">
        <v>59</v>
      </c>
      <c r="U1668" s="18">
        <v>1763</v>
      </c>
      <c r="V1668" s="16">
        <v>2925</v>
      </c>
      <c r="W1668" s="22">
        <v>1.07</v>
      </c>
    </row>
    <row r="1669" spans="1:23" x14ac:dyDescent="0.3">
      <c r="A1669" s="19">
        <v>1667</v>
      </c>
      <c r="B1669" s="16" t="s">
        <v>56</v>
      </c>
      <c r="C1669" s="17" t="s">
        <v>140</v>
      </c>
      <c r="E1669" s="16">
        <f t="shared" si="321"/>
        <v>9720266361.0080967</v>
      </c>
      <c r="F1669" s="16">
        <v>5</v>
      </c>
      <c r="G1669" s="22">
        <f t="shared" si="328"/>
        <v>1.1562695119777913E+28</v>
      </c>
      <c r="H1669" s="22">
        <f t="shared" si="327"/>
        <v>15869422.108390402</v>
      </c>
      <c r="I1669" s="22">
        <f t="shared" si="329"/>
        <v>7.8857390010690208E+19</v>
      </c>
      <c r="J1669" s="16">
        <v>1</v>
      </c>
      <c r="K1669" s="16">
        <v>11</v>
      </c>
      <c r="L1669" s="16">
        <v>5</v>
      </c>
      <c r="M1669" s="16">
        <v>10000</v>
      </c>
      <c r="N1669" s="16">
        <v>10000</v>
      </c>
      <c r="O1669" s="16">
        <v>30</v>
      </c>
      <c r="P1669" s="16" t="b">
        <v>1</v>
      </c>
      <c r="Q1669" s="16">
        <v>0</v>
      </c>
      <c r="R1669" s="16" t="b">
        <v>0</v>
      </c>
      <c r="S1669" s="16">
        <v>101.000000000008</v>
      </c>
      <c r="T1669" s="16" t="s">
        <v>59</v>
      </c>
      <c r="U1669" s="18">
        <v>1764</v>
      </c>
      <c r="V1669" s="16">
        <v>2927</v>
      </c>
      <c r="W1669" s="22">
        <v>1.07</v>
      </c>
    </row>
    <row r="1670" spans="1:23" x14ac:dyDescent="0.3">
      <c r="A1670" s="19">
        <v>1668</v>
      </c>
      <c r="B1670" s="16" t="s">
        <v>56</v>
      </c>
      <c r="C1670" s="17" t="s">
        <v>140</v>
      </c>
      <c r="E1670" s="16">
        <f t="shared" ref="E1670:E1733" si="330">A1670^3.0999</f>
        <v>9738353245.3720665</v>
      </c>
      <c r="F1670" s="16">
        <v>5</v>
      </c>
      <c r="G1670" s="22">
        <f t="shared" si="328"/>
        <v>1.1623249580115832E+28</v>
      </c>
      <c r="H1670" s="22">
        <f t="shared" si="327"/>
        <v>15889687.136447163</v>
      </c>
      <c r="I1670" s="22">
        <f t="shared" si="329"/>
        <v>7.9145537748530627E+19</v>
      </c>
      <c r="J1670" s="16">
        <v>1</v>
      </c>
      <c r="K1670" s="16">
        <v>11</v>
      </c>
      <c r="L1670" s="16">
        <v>5</v>
      </c>
      <c r="M1670" s="16">
        <v>10000</v>
      </c>
      <c r="N1670" s="16">
        <v>10000</v>
      </c>
      <c r="O1670" s="16">
        <v>30</v>
      </c>
      <c r="P1670" s="16" t="b">
        <v>1</v>
      </c>
      <c r="Q1670" s="16">
        <v>0</v>
      </c>
      <c r="R1670" s="16" t="b">
        <v>0</v>
      </c>
      <c r="S1670" s="16">
        <v>101.000000000008</v>
      </c>
      <c r="T1670" s="16" t="s">
        <v>59</v>
      </c>
      <c r="U1670" s="18">
        <v>1765</v>
      </c>
      <c r="V1670" s="16">
        <v>2929</v>
      </c>
      <c r="W1670" s="22">
        <v>1.07</v>
      </c>
    </row>
    <row r="1671" spans="1:23" x14ac:dyDescent="0.3">
      <c r="A1671" s="19">
        <v>1669</v>
      </c>
      <c r="B1671" s="16" t="s">
        <v>56</v>
      </c>
      <c r="C1671" s="17" t="s">
        <v>140</v>
      </c>
      <c r="E1671" s="16">
        <f t="shared" si="330"/>
        <v>9756462914.2480011</v>
      </c>
      <c r="F1671" s="16">
        <v>5</v>
      </c>
      <c r="G1671" s="22">
        <f t="shared" si="328"/>
        <v>1.1684084589309904E+28</v>
      </c>
      <c r="H1671" s="22">
        <f t="shared" si="327"/>
        <v>15909965.951068664</v>
      </c>
      <c r="I1671" s="22">
        <f t="shared" si="329"/>
        <v>7.943456474275396E+19</v>
      </c>
      <c r="J1671" s="16">
        <v>1</v>
      </c>
      <c r="K1671" s="16">
        <v>11</v>
      </c>
      <c r="L1671" s="16">
        <v>5</v>
      </c>
      <c r="M1671" s="16">
        <v>10000</v>
      </c>
      <c r="N1671" s="16">
        <v>10000</v>
      </c>
      <c r="O1671" s="16">
        <v>30</v>
      </c>
      <c r="P1671" s="16" t="b">
        <v>1</v>
      </c>
      <c r="Q1671" s="16">
        <v>0</v>
      </c>
      <c r="R1671" s="16" t="b">
        <v>0</v>
      </c>
      <c r="S1671" s="16">
        <v>101.000000000008</v>
      </c>
      <c r="T1671" s="16" t="s">
        <v>59</v>
      </c>
      <c r="U1671" s="18">
        <v>1766</v>
      </c>
      <c r="V1671" s="16">
        <v>2931</v>
      </c>
      <c r="W1671" s="22">
        <v>1.07</v>
      </c>
    </row>
    <row r="1672" spans="1:23" x14ac:dyDescent="0.3">
      <c r="A1672" s="19">
        <v>1670</v>
      </c>
      <c r="B1672" s="16" t="s">
        <v>56</v>
      </c>
      <c r="C1672" s="17" t="s">
        <v>140</v>
      </c>
      <c r="E1672" s="16">
        <f t="shared" si="330"/>
        <v>9774595382.6607666</v>
      </c>
      <c r="F1672" s="16">
        <v>5</v>
      </c>
      <c r="G1672" s="22">
        <f t="shared" si="328"/>
        <v>1.1745201277879918E+28</v>
      </c>
      <c r="H1672" s="22">
        <f t="shared" si="327"/>
        <v>15930258.553411787</v>
      </c>
      <c r="I1672" s="22">
        <f t="shared" si="329"/>
        <v>7.9724473147102003E+19</v>
      </c>
      <c r="J1672" s="16">
        <v>1</v>
      </c>
      <c r="K1672" s="16">
        <v>11</v>
      </c>
      <c r="L1672" s="16">
        <v>5</v>
      </c>
      <c r="M1672" s="16">
        <v>10000</v>
      </c>
      <c r="N1672" s="16">
        <v>10000</v>
      </c>
      <c r="O1672" s="16">
        <v>30</v>
      </c>
      <c r="P1672" s="16" t="b">
        <v>1</v>
      </c>
      <c r="Q1672" s="16">
        <v>0</v>
      </c>
      <c r="R1672" s="16" t="b">
        <v>0</v>
      </c>
      <c r="S1672" s="16">
        <v>101.000000000008</v>
      </c>
      <c r="T1672" s="16" t="s">
        <v>59</v>
      </c>
      <c r="U1672" s="18">
        <v>1767</v>
      </c>
      <c r="V1672" s="16">
        <v>2933</v>
      </c>
      <c r="W1672" s="22">
        <v>1.07</v>
      </c>
    </row>
    <row r="1673" spans="1:23" x14ac:dyDescent="0.3">
      <c r="A1673" s="19">
        <v>1671</v>
      </c>
      <c r="B1673" s="16" t="s">
        <v>56</v>
      </c>
      <c r="C1673" s="17" t="s">
        <v>140</v>
      </c>
      <c r="E1673" s="16">
        <f t="shared" si="330"/>
        <v>9792750665.6360226</v>
      </c>
      <c r="F1673" s="16">
        <v>5</v>
      </c>
      <c r="G1673" s="22">
        <f>A1673^8.72+A1673^4+100*A1673+100</f>
        <v>1.2716120744894054E+28</v>
      </c>
      <c r="H1673" s="22">
        <f t="shared" si="327"/>
        <v>15950564.944632759</v>
      </c>
      <c r="I1673" s="22">
        <f t="shared" si="329"/>
        <v>8.001526511929729E+19</v>
      </c>
      <c r="J1673" s="16">
        <v>1</v>
      </c>
      <c r="K1673" s="16">
        <v>11</v>
      </c>
      <c r="L1673" s="16">
        <v>5</v>
      </c>
      <c r="M1673" s="16">
        <v>10000</v>
      </c>
      <c r="N1673" s="16">
        <v>10000</v>
      </c>
      <c r="O1673" s="16">
        <v>30</v>
      </c>
      <c r="P1673" s="16" t="b">
        <v>1</v>
      </c>
      <c r="Q1673" s="16">
        <v>0</v>
      </c>
      <c r="R1673" s="16" t="b">
        <v>0</v>
      </c>
      <c r="S1673" s="16">
        <v>101.000000000008</v>
      </c>
      <c r="T1673" s="16" t="s">
        <v>59</v>
      </c>
      <c r="U1673" s="18">
        <v>1768</v>
      </c>
      <c r="V1673" s="16">
        <v>2935</v>
      </c>
      <c r="W1673" s="22">
        <v>1.07</v>
      </c>
    </row>
    <row r="1674" spans="1:23" x14ac:dyDescent="0.3">
      <c r="A1674" s="19">
        <v>1672</v>
      </c>
      <c r="B1674" s="16" t="s">
        <v>56</v>
      </c>
      <c r="C1674" s="17" t="s">
        <v>140</v>
      </c>
      <c r="E1674" s="16">
        <f t="shared" si="330"/>
        <v>9810928778.2004948</v>
      </c>
      <c r="F1674" s="16">
        <v>5</v>
      </c>
      <c r="G1674" s="22">
        <f t="shared" ref="G1674:G1682" si="331">A1674^8.72+A1674^4+100*A1674+100</f>
        <v>1.278263245001221E+28</v>
      </c>
      <c r="H1674" s="22">
        <f t="shared" si="327"/>
        <v>15970885.125887301</v>
      </c>
      <c r="I1674" s="22">
        <f t="shared" si="329"/>
        <v>8.0306942821048287E+19</v>
      </c>
      <c r="J1674" s="16">
        <v>1</v>
      </c>
      <c r="K1674" s="16">
        <v>11</v>
      </c>
      <c r="L1674" s="16">
        <v>5</v>
      </c>
      <c r="M1674" s="16">
        <v>10000</v>
      </c>
      <c r="N1674" s="16">
        <v>10000</v>
      </c>
      <c r="O1674" s="16">
        <v>30</v>
      </c>
      <c r="P1674" s="16" t="b">
        <v>1</v>
      </c>
      <c r="Q1674" s="16">
        <v>0</v>
      </c>
      <c r="R1674" s="16" t="b">
        <v>0</v>
      </c>
      <c r="S1674" s="16">
        <v>101.000000000008</v>
      </c>
      <c r="T1674" s="16" t="s">
        <v>59</v>
      </c>
      <c r="U1674" s="18">
        <v>1769</v>
      </c>
      <c r="V1674" s="16">
        <v>2937</v>
      </c>
      <c r="W1674" s="22">
        <v>1.07</v>
      </c>
    </row>
    <row r="1675" spans="1:23" x14ac:dyDescent="0.3">
      <c r="A1675" s="19">
        <v>1673</v>
      </c>
      <c r="B1675" s="16" t="s">
        <v>56</v>
      </c>
      <c r="C1675" s="17" t="s">
        <v>140</v>
      </c>
      <c r="E1675" s="16">
        <f t="shared" si="330"/>
        <v>9829129735.3816586</v>
      </c>
      <c r="F1675" s="16">
        <v>5</v>
      </c>
      <c r="G1675" s="22">
        <f t="shared" si="331"/>
        <v>1.2849451964643479E+28</v>
      </c>
      <c r="H1675" s="22">
        <f t="shared" si="327"/>
        <v>15991219.098330371</v>
      </c>
      <c r="I1675" s="22">
        <f t="shared" si="329"/>
        <v>8.0599508418052358E+19</v>
      </c>
      <c r="J1675" s="16">
        <v>1</v>
      </c>
      <c r="K1675" s="16">
        <v>11</v>
      </c>
      <c r="L1675" s="16">
        <v>5</v>
      </c>
      <c r="M1675" s="16">
        <v>10000</v>
      </c>
      <c r="N1675" s="16">
        <v>10000</v>
      </c>
      <c r="O1675" s="16">
        <v>30</v>
      </c>
      <c r="P1675" s="16" t="b">
        <v>1</v>
      </c>
      <c r="Q1675" s="16">
        <v>0</v>
      </c>
      <c r="R1675" s="16" t="b">
        <v>0</v>
      </c>
      <c r="S1675" s="16">
        <v>101.000000000008</v>
      </c>
      <c r="T1675" s="16" t="s">
        <v>59</v>
      </c>
      <c r="U1675" s="18">
        <v>1770</v>
      </c>
      <c r="V1675" s="16">
        <v>2939</v>
      </c>
      <c r="W1675" s="22">
        <v>1.07</v>
      </c>
    </row>
    <row r="1676" spans="1:23" x14ac:dyDescent="0.3">
      <c r="A1676" s="19">
        <v>1674</v>
      </c>
      <c r="B1676" s="16" t="s">
        <v>56</v>
      </c>
      <c r="C1676" s="17" t="s">
        <v>140</v>
      </c>
      <c r="E1676" s="16">
        <f t="shared" si="330"/>
        <v>9847353552.207983</v>
      </c>
      <c r="F1676" s="16">
        <v>5</v>
      </c>
      <c r="G1676" s="22">
        <f t="shared" si="331"/>
        <v>1.2916580528035081E+28</v>
      </c>
      <c r="H1676" s="22">
        <f t="shared" si="327"/>
        <v>16011566.863116533</v>
      </c>
      <c r="I1676" s="22">
        <f t="shared" si="329"/>
        <v>8.0892964080006054E+19</v>
      </c>
      <c r="J1676" s="16">
        <v>1</v>
      </c>
      <c r="K1676" s="16">
        <v>11</v>
      </c>
      <c r="L1676" s="16">
        <v>5</v>
      </c>
      <c r="M1676" s="16">
        <v>10000</v>
      </c>
      <c r="N1676" s="16">
        <v>10000</v>
      </c>
      <c r="O1676" s="16">
        <v>30</v>
      </c>
      <c r="P1676" s="16" t="b">
        <v>1</v>
      </c>
      <c r="Q1676" s="16">
        <v>0</v>
      </c>
      <c r="R1676" s="16" t="b">
        <v>0</v>
      </c>
      <c r="S1676" s="16">
        <v>101.000000000008</v>
      </c>
      <c r="T1676" s="16" t="s">
        <v>59</v>
      </c>
      <c r="U1676" s="18">
        <v>1771</v>
      </c>
      <c r="V1676" s="16">
        <v>2941</v>
      </c>
      <c r="W1676" s="22">
        <v>1.07</v>
      </c>
    </row>
    <row r="1677" spans="1:23" x14ac:dyDescent="0.3">
      <c r="A1677" s="19">
        <v>1675</v>
      </c>
      <c r="B1677" s="16" t="s">
        <v>56</v>
      </c>
      <c r="C1677" s="17" t="s">
        <v>140</v>
      </c>
      <c r="E1677" s="16">
        <f t="shared" si="330"/>
        <v>9865600243.7087765</v>
      </c>
      <c r="F1677" s="16">
        <v>5</v>
      </c>
      <c r="G1677" s="22">
        <f t="shared" si="331"/>
        <v>1.2984019383677736E+28</v>
      </c>
      <c r="H1677" s="22">
        <f t="shared" si="327"/>
        <v>16031928.421399571</v>
      </c>
      <c r="I1677" s="22">
        <f t="shared" si="329"/>
        <v>8.1187311980603507E+19</v>
      </c>
      <c r="J1677" s="16">
        <v>1</v>
      </c>
      <c r="K1677" s="16">
        <v>11</v>
      </c>
      <c r="L1677" s="16">
        <v>5</v>
      </c>
      <c r="M1677" s="16">
        <v>10000</v>
      </c>
      <c r="N1677" s="16">
        <v>10000</v>
      </c>
      <c r="O1677" s="16">
        <v>30</v>
      </c>
      <c r="P1677" s="16" t="b">
        <v>1</v>
      </c>
      <c r="Q1677" s="16">
        <v>0</v>
      </c>
      <c r="R1677" s="16" t="b">
        <v>0</v>
      </c>
      <c r="S1677" s="16">
        <v>101.000000000008</v>
      </c>
      <c r="T1677" s="16" t="s">
        <v>59</v>
      </c>
      <c r="U1677" s="18">
        <v>1772</v>
      </c>
      <c r="V1677" s="16">
        <v>2943</v>
      </c>
      <c r="W1677" s="22">
        <v>1.07</v>
      </c>
    </row>
    <row r="1678" spans="1:23" x14ac:dyDescent="0.3">
      <c r="A1678" s="19">
        <v>1676</v>
      </c>
      <c r="B1678" s="16" t="s">
        <v>56</v>
      </c>
      <c r="C1678" s="17" t="s">
        <v>140</v>
      </c>
      <c r="E1678" s="16">
        <f t="shared" si="330"/>
        <v>9883869824.914299</v>
      </c>
      <c r="F1678" s="16">
        <v>5</v>
      </c>
      <c r="G1678" s="22">
        <f t="shared" si="331"/>
        <v>1.3051769779318917E+28</v>
      </c>
      <c r="H1678" s="22">
        <f t="shared" si="327"/>
        <v>16052303.774332842</v>
      </c>
      <c r="I1678" s="22">
        <f t="shared" si="329"/>
        <v>8.1482554297546359E+19</v>
      </c>
      <c r="J1678" s="16">
        <v>1</v>
      </c>
      <c r="K1678" s="16">
        <v>11</v>
      </c>
      <c r="L1678" s="16">
        <v>5</v>
      </c>
      <c r="M1678" s="16">
        <v>10000</v>
      </c>
      <c r="N1678" s="16">
        <v>10000</v>
      </c>
      <c r="O1678" s="16">
        <v>30</v>
      </c>
      <c r="P1678" s="16" t="b">
        <v>1</v>
      </c>
      <c r="Q1678" s="16">
        <v>0</v>
      </c>
      <c r="R1678" s="16" t="b">
        <v>0</v>
      </c>
      <c r="S1678" s="16">
        <v>101.000000000008</v>
      </c>
      <c r="T1678" s="16" t="s">
        <v>59</v>
      </c>
      <c r="U1678" s="18">
        <v>1773</v>
      </c>
      <c r="V1678" s="16">
        <v>2945</v>
      </c>
      <c r="W1678" s="22">
        <v>1.07</v>
      </c>
    </row>
    <row r="1679" spans="1:23" x14ac:dyDescent="0.3">
      <c r="A1679" s="19">
        <v>1677</v>
      </c>
      <c r="B1679" s="16" t="s">
        <v>56</v>
      </c>
      <c r="C1679" s="17" t="s">
        <v>140</v>
      </c>
      <c r="E1679" s="16">
        <f t="shared" si="330"/>
        <v>9902162310.8556461</v>
      </c>
      <c r="F1679" s="16">
        <v>5</v>
      </c>
      <c r="G1679" s="22">
        <f t="shared" si="331"/>
        <v>1.3119832966974296E+28</v>
      </c>
      <c r="H1679" s="22">
        <f t="shared" si="327"/>
        <v>16072692.923068998</v>
      </c>
      <c r="I1679" s="22">
        <f t="shared" si="329"/>
        <v>8.1778693212545876E+19</v>
      </c>
      <c r="J1679" s="16">
        <v>1</v>
      </c>
      <c r="K1679" s="16">
        <v>11</v>
      </c>
      <c r="L1679" s="16">
        <v>5</v>
      </c>
      <c r="M1679" s="16">
        <v>10000</v>
      </c>
      <c r="N1679" s="16">
        <v>10000</v>
      </c>
      <c r="O1679" s="16">
        <v>30</v>
      </c>
      <c r="P1679" s="16" t="b">
        <v>1</v>
      </c>
      <c r="Q1679" s="16">
        <v>0</v>
      </c>
      <c r="R1679" s="16" t="b">
        <v>0</v>
      </c>
      <c r="S1679" s="16">
        <v>101.000000000008</v>
      </c>
      <c r="T1679" s="16" t="s">
        <v>59</v>
      </c>
      <c r="U1679" s="18">
        <v>1774</v>
      </c>
      <c r="V1679" s="16">
        <v>2947</v>
      </c>
      <c r="W1679" s="22">
        <v>1.07</v>
      </c>
    </row>
    <row r="1680" spans="1:23" x14ac:dyDescent="0.3">
      <c r="A1680" s="19">
        <v>1678</v>
      </c>
      <c r="B1680" s="16" t="s">
        <v>56</v>
      </c>
      <c r="C1680" s="17" t="s">
        <v>140</v>
      </c>
      <c r="E1680" s="16">
        <f t="shared" si="330"/>
        <v>9920477716.5648575</v>
      </c>
      <c r="F1680" s="16">
        <v>5</v>
      </c>
      <c r="G1680" s="22">
        <f t="shared" si="331"/>
        <v>1.3188210202939388E+28</v>
      </c>
      <c r="H1680" s="22">
        <f t="shared" si="327"/>
        <v>16093095.868760131</v>
      </c>
      <c r="I1680" s="22">
        <f t="shared" si="329"/>
        <v>8.207573091132955E+19</v>
      </c>
      <c r="J1680" s="16">
        <v>1</v>
      </c>
      <c r="K1680" s="16">
        <v>11</v>
      </c>
      <c r="L1680" s="16">
        <v>5</v>
      </c>
      <c r="M1680" s="16">
        <v>10000</v>
      </c>
      <c r="N1680" s="16">
        <v>10000</v>
      </c>
      <c r="O1680" s="16">
        <v>30</v>
      </c>
      <c r="P1680" s="16" t="b">
        <v>1</v>
      </c>
      <c r="Q1680" s="16">
        <v>0</v>
      </c>
      <c r="R1680" s="16" t="b">
        <v>0</v>
      </c>
      <c r="S1680" s="16">
        <v>101.000000000008</v>
      </c>
      <c r="T1680" s="16" t="s">
        <v>59</v>
      </c>
      <c r="U1680" s="18">
        <v>1775</v>
      </c>
      <c r="V1680" s="16">
        <v>2949</v>
      </c>
      <c r="W1680" s="22">
        <v>1.07</v>
      </c>
    </row>
    <row r="1681" spans="1:23" x14ac:dyDescent="0.3">
      <c r="A1681" s="19">
        <v>1679</v>
      </c>
      <c r="B1681" s="16" t="s">
        <v>56</v>
      </c>
      <c r="C1681" s="17" t="s">
        <v>140</v>
      </c>
      <c r="E1681" s="16">
        <f t="shared" si="330"/>
        <v>9938816057.074831</v>
      </c>
      <c r="F1681" s="16">
        <v>5</v>
      </c>
      <c r="G1681" s="22">
        <f t="shared" si="331"/>
        <v>1.3256902747802894E+28</v>
      </c>
      <c r="H1681" s="22">
        <f t="shared" si="327"/>
        <v>16113512.612557802</v>
      </c>
      <c r="I1681" s="22">
        <f t="shared" si="329"/>
        <v>8.2373669583645147E+19</v>
      </c>
      <c r="J1681" s="16">
        <v>1</v>
      </c>
      <c r="K1681" s="16">
        <v>11</v>
      </c>
      <c r="L1681" s="16">
        <v>5</v>
      </c>
      <c r="M1681" s="16">
        <v>10000</v>
      </c>
      <c r="N1681" s="16">
        <v>10000</v>
      </c>
      <c r="O1681" s="16">
        <v>30</v>
      </c>
      <c r="P1681" s="16" t="b">
        <v>1</v>
      </c>
      <c r="Q1681" s="16">
        <v>0</v>
      </c>
      <c r="R1681" s="16" t="b">
        <v>0</v>
      </c>
      <c r="S1681" s="16">
        <v>101.000000000008</v>
      </c>
      <c r="T1681" s="16" t="s">
        <v>59</v>
      </c>
      <c r="U1681" s="18">
        <v>1776</v>
      </c>
      <c r="V1681" s="16">
        <v>2951</v>
      </c>
      <c r="W1681" s="22">
        <v>1.07</v>
      </c>
    </row>
    <row r="1682" spans="1:23" x14ac:dyDescent="0.3">
      <c r="A1682" s="19">
        <v>1680</v>
      </c>
      <c r="B1682" s="16" t="s">
        <v>56</v>
      </c>
      <c r="C1682" s="17" t="s">
        <v>140</v>
      </c>
      <c r="E1682" s="16">
        <f t="shared" si="330"/>
        <v>9957177347.4194469</v>
      </c>
      <c r="F1682" s="16">
        <v>5</v>
      </c>
      <c r="G1682" s="22">
        <f t="shared" si="331"/>
        <v>1.3325911866457298E+28</v>
      </c>
      <c r="H1682" s="22">
        <f t="shared" si="327"/>
        <v>16133943.155612882</v>
      </c>
      <c r="I1682" s="22">
        <f t="shared" si="329"/>
        <v>8.2672511423266521E+19</v>
      </c>
      <c r="J1682" s="16">
        <v>1</v>
      </c>
      <c r="K1682" s="16">
        <v>11</v>
      </c>
      <c r="L1682" s="16">
        <v>5</v>
      </c>
      <c r="M1682" s="16">
        <v>10000</v>
      </c>
      <c r="N1682" s="16">
        <v>10000</v>
      </c>
      <c r="O1682" s="16">
        <v>30</v>
      </c>
      <c r="P1682" s="16" t="b">
        <v>1</v>
      </c>
      <c r="Q1682" s="16">
        <v>0</v>
      </c>
      <c r="R1682" s="16" t="b">
        <v>0</v>
      </c>
      <c r="S1682" s="16">
        <v>101.000000000008</v>
      </c>
      <c r="T1682" s="16" t="s">
        <v>59</v>
      </c>
      <c r="U1682" s="18">
        <v>1777</v>
      </c>
      <c r="V1682" s="16">
        <v>2953</v>
      </c>
      <c r="W1682" s="22">
        <v>1.07</v>
      </c>
    </row>
    <row r="1683" spans="1:23" x14ac:dyDescent="0.3">
      <c r="A1683" s="19">
        <v>1681</v>
      </c>
      <c r="B1683" s="16" t="s">
        <v>56</v>
      </c>
      <c r="C1683" s="17" t="s">
        <v>140</v>
      </c>
      <c r="E1683" s="16">
        <f t="shared" si="330"/>
        <v>9975561602.6333218</v>
      </c>
      <c r="F1683" s="16">
        <v>5</v>
      </c>
      <c r="G1683" s="22">
        <f>A1683^8.73+A1683^4+100*A1683+100</f>
        <v>1.4428000155486253E+28</v>
      </c>
      <c r="H1683" s="22">
        <f t="shared" si="327"/>
        <v>16154387.499075703</v>
      </c>
      <c r="I1683" s="22">
        <f t="shared" si="329"/>
        <v>8.297225862799768E+19</v>
      </c>
      <c r="J1683" s="16">
        <v>1</v>
      </c>
      <c r="K1683" s="16">
        <v>11</v>
      </c>
      <c r="L1683" s="16">
        <v>5</v>
      </c>
      <c r="M1683" s="16">
        <v>10000</v>
      </c>
      <c r="N1683" s="16">
        <v>10000</v>
      </c>
      <c r="O1683" s="16">
        <v>30</v>
      </c>
      <c r="P1683" s="16" t="b">
        <v>1</v>
      </c>
      <c r="Q1683" s="16">
        <v>0</v>
      </c>
      <c r="R1683" s="16" t="b">
        <v>0</v>
      </c>
      <c r="S1683" s="16">
        <v>101.000000000008</v>
      </c>
      <c r="T1683" s="16" t="s">
        <v>59</v>
      </c>
      <c r="U1683" s="18">
        <v>1778</v>
      </c>
      <c r="V1683" s="16">
        <v>2955</v>
      </c>
      <c r="W1683" s="22">
        <v>1.07</v>
      </c>
    </row>
    <row r="1684" spans="1:23" x14ac:dyDescent="0.3">
      <c r="A1684" s="19">
        <v>1682</v>
      </c>
      <c r="B1684" s="16" t="s">
        <v>56</v>
      </c>
      <c r="C1684" s="17" t="s">
        <v>140</v>
      </c>
      <c r="E1684" s="16">
        <f t="shared" si="330"/>
        <v>9993968837.7520885</v>
      </c>
      <c r="F1684" s="16">
        <v>5</v>
      </c>
      <c r="G1684" s="22">
        <f t="shared" ref="G1684:G1692" si="332">A1684^8.73+A1684^4+100*A1684+100</f>
        <v>1.4503102136791844E+28</v>
      </c>
      <c r="H1684" s="22">
        <f t="shared" si="327"/>
        <v>16174845.644095987</v>
      </c>
      <c r="I1684" s="22">
        <f t="shared" si="329"/>
        <v>8.327291339967873E+19</v>
      </c>
      <c r="J1684" s="16">
        <v>1</v>
      </c>
      <c r="K1684" s="16">
        <v>11</v>
      </c>
      <c r="L1684" s="16">
        <v>5</v>
      </c>
      <c r="M1684" s="16">
        <v>10000</v>
      </c>
      <c r="N1684" s="16">
        <v>10000</v>
      </c>
      <c r="O1684" s="16">
        <v>30</v>
      </c>
      <c r="P1684" s="16" t="b">
        <v>1</v>
      </c>
      <c r="Q1684" s="16">
        <v>0</v>
      </c>
      <c r="R1684" s="16" t="b">
        <v>0</v>
      </c>
      <c r="S1684" s="16">
        <v>101.000000000008</v>
      </c>
      <c r="T1684" s="16" t="s">
        <v>59</v>
      </c>
      <c r="U1684" s="18">
        <v>1779</v>
      </c>
      <c r="V1684" s="16">
        <v>2957</v>
      </c>
      <c r="W1684" s="22">
        <v>1.07</v>
      </c>
    </row>
    <row r="1685" spans="1:23" x14ac:dyDescent="0.3">
      <c r="A1685" s="19">
        <v>1683</v>
      </c>
      <c r="B1685" s="16" t="s">
        <v>56</v>
      </c>
      <c r="C1685" s="17" t="s">
        <v>140</v>
      </c>
      <c r="E1685" s="16">
        <f t="shared" si="330"/>
        <v>10012399067.812258</v>
      </c>
      <c r="F1685" s="16">
        <v>5</v>
      </c>
      <c r="G1685" s="22">
        <f t="shared" si="332"/>
        <v>1.4578550059987236E+28</v>
      </c>
      <c r="H1685" s="22">
        <f t="shared" si="327"/>
        <v>16195317.591822935</v>
      </c>
      <c r="I1685" s="22">
        <f t="shared" si="329"/>
        <v>8.3574477944189288E+19</v>
      </c>
      <c r="J1685" s="16">
        <v>1</v>
      </c>
      <c r="K1685" s="16">
        <v>11</v>
      </c>
      <c r="L1685" s="16">
        <v>5</v>
      </c>
      <c r="M1685" s="16">
        <v>10000</v>
      </c>
      <c r="N1685" s="16">
        <v>10000</v>
      </c>
      <c r="O1685" s="16">
        <v>30</v>
      </c>
      <c r="P1685" s="16" t="b">
        <v>1</v>
      </c>
      <c r="Q1685" s="16">
        <v>0</v>
      </c>
      <c r="R1685" s="16" t="b">
        <v>0</v>
      </c>
      <c r="S1685" s="16">
        <v>101.000000000008</v>
      </c>
      <c r="T1685" s="16" t="s">
        <v>59</v>
      </c>
      <c r="U1685" s="18">
        <v>1780</v>
      </c>
      <c r="V1685" s="16">
        <v>2959</v>
      </c>
      <c r="W1685" s="22">
        <v>1.07</v>
      </c>
    </row>
    <row r="1686" spans="1:23" x14ac:dyDescent="0.3">
      <c r="A1686" s="19">
        <v>1684</v>
      </c>
      <c r="B1686" s="16" t="s">
        <v>56</v>
      </c>
      <c r="C1686" s="17" t="s">
        <v>140</v>
      </c>
      <c r="E1686" s="16">
        <f t="shared" si="330"/>
        <v>10030852307.851233</v>
      </c>
      <c r="F1686" s="16">
        <v>5</v>
      </c>
      <c r="G1686" s="22">
        <f t="shared" si="332"/>
        <v>1.4654345311610798E+28</v>
      </c>
      <c r="H1686" s="22">
        <f t="shared" si="327"/>
        <v>16215803.343405046</v>
      </c>
      <c r="I1686" s="22">
        <f t="shared" si="329"/>
        <v>8.3876954471456211E+19</v>
      </c>
      <c r="J1686" s="16">
        <v>1</v>
      </c>
      <c r="K1686" s="16">
        <v>11</v>
      </c>
      <c r="L1686" s="16">
        <v>5</v>
      </c>
      <c r="M1686" s="16">
        <v>10000</v>
      </c>
      <c r="N1686" s="16">
        <v>10000</v>
      </c>
      <c r="O1686" s="16">
        <v>30</v>
      </c>
      <c r="P1686" s="16" t="b">
        <v>1</v>
      </c>
      <c r="Q1686" s="16">
        <v>0</v>
      </c>
      <c r="R1686" s="16" t="b">
        <v>0</v>
      </c>
      <c r="S1686" s="16">
        <v>101.000000000008</v>
      </c>
      <c r="T1686" s="16" t="s">
        <v>59</v>
      </c>
      <c r="U1686" s="18">
        <v>1781</v>
      </c>
      <c r="V1686" s="16">
        <v>2961</v>
      </c>
      <c r="W1686" s="22">
        <v>1.07</v>
      </c>
    </row>
    <row r="1687" spans="1:23" x14ac:dyDescent="0.3">
      <c r="A1687" s="19">
        <v>1685</v>
      </c>
      <c r="B1687" s="16" t="s">
        <v>56</v>
      </c>
      <c r="C1687" s="17" t="s">
        <v>140</v>
      </c>
      <c r="E1687" s="16">
        <f t="shared" si="330"/>
        <v>10049328572.907263</v>
      </c>
      <c r="F1687" s="16">
        <v>5</v>
      </c>
      <c r="G1687" s="22">
        <f t="shared" si="332"/>
        <v>1.4730489282929477E+28</v>
      </c>
      <c r="H1687" s="22">
        <f t="shared" si="327"/>
        <v>16236302.899990376</v>
      </c>
      <c r="I1687" s="22">
        <f t="shared" si="329"/>
        <v>8.4180345195455824E+19</v>
      </c>
      <c r="J1687" s="16">
        <v>1</v>
      </c>
      <c r="K1687" s="16">
        <v>11</v>
      </c>
      <c r="L1687" s="16">
        <v>5</v>
      </c>
      <c r="M1687" s="16">
        <v>10000</v>
      </c>
      <c r="N1687" s="16">
        <v>10000</v>
      </c>
      <c r="O1687" s="16">
        <v>30</v>
      </c>
      <c r="P1687" s="16" t="b">
        <v>1</v>
      </c>
      <c r="Q1687" s="16">
        <v>0</v>
      </c>
      <c r="R1687" s="16" t="b">
        <v>0</v>
      </c>
      <c r="S1687" s="16">
        <v>101.000000000008</v>
      </c>
      <c r="T1687" s="16" t="s">
        <v>59</v>
      </c>
      <c r="U1687" s="18">
        <v>1782</v>
      </c>
      <c r="V1687" s="16">
        <v>2963</v>
      </c>
      <c r="W1687" s="22">
        <v>1.07</v>
      </c>
    </row>
    <row r="1688" spans="1:23" x14ac:dyDescent="0.3">
      <c r="A1688" s="19">
        <v>1686</v>
      </c>
      <c r="B1688" s="16" t="s">
        <v>56</v>
      </c>
      <c r="C1688" s="17" t="s">
        <v>140</v>
      </c>
      <c r="E1688" s="16">
        <f t="shared" si="330"/>
        <v>10067827878.019522</v>
      </c>
      <c r="F1688" s="16">
        <v>5</v>
      </c>
      <c r="G1688" s="22">
        <f t="shared" si="332"/>
        <v>1.4806983369952286E+28</v>
      </c>
      <c r="H1688" s="22">
        <f t="shared" si="327"/>
        <v>16256816.262726275</v>
      </c>
      <c r="I1688" s="22">
        <f t="shared" si="329"/>
        <v>8.4484652334220575E+19</v>
      </c>
      <c r="J1688" s="16">
        <v>1</v>
      </c>
      <c r="K1688" s="16">
        <v>11</v>
      </c>
      <c r="L1688" s="16">
        <v>5</v>
      </c>
      <c r="M1688" s="16">
        <v>10000</v>
      </c>
      <c r="N1688" s="16">
        <v>10000</v>
      </c>
      <c r="O1688" s="16">
        <v>30</v>
      </c>
      <c r="P1688" s="16" t="b">
        <v>1</v>
      </c>
      <c r="Q1688" s="16">
        <v>0</v>
      </c>
      <c r="R1688" s="16" t="b">
        <v>0</v>
      </c>
      <c r="S1688" s="16">
        <v>101.000000000008</v>
      </c>
      <c r="T1688" s="16" t="s">
        <v>59</v>
      </c>
      <c r="U1688" s="18">
        <v>1783</v>
      </c>
      <c r="V1688" s="16">
        <v>2965</v>
      </c>
      <c r="W1688" s="22">
        <v>1.07</v>
      </c>
    </row>
    <row r="1689" spans="1:23" x14ac:dyDescent="0.3">
      <c r="A1689" s="19">
        <v>1687</v>
      </c>
      <c r="B1689" s="16" t="s">
        <v>56</v>
      </c>
      <c r="C1689" s="17" t="s">
        <v>140</v>
      </c>
      <c r="E1689" s="16">
        <f t="shared" si="330"/>
        <v>10086350238.22809</v>
      </c>
      <c r="F1689" s="16">
        <v>5</v>
      </c>
      <c r="G1689" s="22">
        <f t="shared" si="332"/>
        <v>1.4883828973443845E+28</v>
      </c>
      <c r="H1689" s="22">
        <f t="shared" si="327"/>
        <v>16277343.432759553</v>
      </c>
      <c r="I1689" s="22">
        <f t="shared" si="329"/>
        <v>8.4789878109843571E+19</v>
      </c>
      <c r="J1689" s="16">
        <v>1</v>
      </c>
      <c r="K1689" s="16">
        <v>11</v>
      </c>
      <c r="L1689" s="16">
        <v>5</v>
      </c>
      <c r="M1689" s="16">
        <v>10000</v>
      </c>
      <c r="N1689" s="16">
        <v>10000</v>
      </c>
      <c r="O1689" s="16">
        <v>30</v>
      </c>
      <c r="P1689" s="16" t="b">
        <v>1</v>
      </c>
      <c r="Q1689" s="16">
        <v>0</v>
      </c>
      <c r="R1689" s="16" t="b">
        <v>0</v>
      </c>
      <c r="S1689" s="16">
        <v>101.000000000008</v>
      </c>
      <c r="T1689" s="16" t="s">
        <v>59</v>
      </c>
      <c r="U1689" s="18">
        <v>1784</v>
      </c>
      <c r="V1689" s="16">
        <v>2967</v>
      </c>
      <c r="W1689" s="22">
        <v>1.07</v>
      </c>
    </row>
    <row r="1690" spans="1:23" x14ac:dyDescent="0.3">
      <c r="A1690" s="19">
        <v>1688</v>
      </c>
      <c r="B1690" s="16" t="s">
        <v>56</v>
      </c>
      <c r="C1690" s="17" t="s">
        <v>140</v>
      </c>
      <c r="E1690" s="16">
        <f t="shared" si="330"/>
        <v>10104895668.573902</v>
      </c>
      <c r="F1690" s="16">
        <v>5</v>
      </c>
      <c r="G1690" s="22">
        <f t="shared" si="332"/>
        <v>1.4961027498937298E+28</v>
      </c>
      <c r="H1690" s="22">
        <f t="shared" si="327"/>
        <v>16297884.411236426</v>
      </c>
      <c r="I1690" s="22">
        <f t="shared" si="329"/>
        <v>8.5096024748484592E+19</v>
      </c>
      <c r="J1690" s="16">
        <v>1</v>
      </c>
      <c r="K1690" s="16">
        <v>11</v>
      </c>
      <c r="L1690" s="16">
        <v>5</v>
      </c>
      <c r="M1690" s="16">
        <v>10000</v>
      </c>
      <c r="N1690" s="16">
        <v>10000</v>
      </c>
      <c r="O1690" s="16">
        <v>30</v>
      </c>
      <c r="P1690" s="16" t="b">
        <v>1</v>
      </c>
      <c r="Q1690" s="16">
        <v>0</v>
      </c>
      <c r="R1690" s="16" t="b">
        <v>0</v>
      </c>
      <c r="S1690" s="16">
        <v>101.000000000008</v>
      </c>
      <c r="T1690" s="16" t="s">
        <v>59</v>
      </c>
      <c r="U1690" s="18">
        <v>1785</v>
      </c>
      <c r="V1690" s="16">
        <v>2969</v>
      </c>
      <c r="W1690" s="22">
        <v>1.07</v>
      </c>
    </row>
    <row r="1691" spans="1:23" x14ac:dyDescent="0.3">
      <c r="A1691" s="19">
        <v>1689</v>
      </c>
      <c r="B1691" s="16" t="s">
        <v>56</v>
      </c>
      <c r="C1691" s="17" t="s">
        <v>140</v>
      </c>
      <c r="E1691" s="16">
        <f t="shared" si="330"/>
        <v>10123464184.098833</v>
      </c>
      <c r="F1691" s="16">
        <v>5</v>
      </c>
      <c r="G1691" s="22">
        <f t="shared" si="332"/>
        <v>1.5038580356747471E+28</v>
      </c>
      <c r="H1691" s="22">
        <f t="shared" si="327"/>
        <v>16318439.199302506</v>
      </c>
      <c r="I1691" s="22">
        <f t="shared" si="329"/>
        <v>8.5403094480370598E+19</v>
      </c>
      <c r="J1691" s="16">
        <v>1</v>
      </c>
      <c r="K1691" s="16">
        <v>11</v>
      </c>
      <c r="L1691" s="16">
        <v>5</v>
      </c>
      <c r="M1691" s="16">
        <v>10000</v>
      </c>
      <c r="N1691" s="16">
        <v>10000</v>
      </c>
      <c r="O1691" s="16">
        <v>30</v>
      </c>
      <c r="P1691" s="16" t="b">
        <v>1</v>
      </c>
      <c r="Q1691" s="16">
        <v>0</v>
      </c>
      <c r="R1691" s="16" t="b">
        <v>0</v>
      </c>
      <c r="S1691" s="16">
        <v>101.000000000008</v>
      </c>
      <c r="T1691" s="16" t="s">
        <v>59</v>
      </c>
      <c r="U1691" s="18">
        <v>1786</v>
      </c>
      <c r="V1691" s="16">
        <v>2971</v>
      </c>
      <c r="W1691" s="22">
        <v>1.07</v>
      </c>
    </row>
    <row r="1692" spans="1:23" x14ac:dyDescent="0.3">
      <c r="A1692" s="19">
        <v>1690</v>
      </c>
      <c r="B1692" s="16" t="s">
        <v>56</v>
      </c>
      <c r="C1692" s="17" t="s">
        <v>140</v>
      </c>
      <c r="E1692" s="16">
        <f t="shared" si="330"/>
        <v>10142055799.8456</v>
      </c>
      <c r="F1692" s="16">
        <v>5</v>
      </c>
      <c r="G1692" s="22">
        <f t="shared" si="332"/>
        <v>1.5116488961985568E+28</v>
      </c>
      <c r="H1692" s="22">
        <f t="shared" si="327"/>
        <v>16339007.798102917</v>
      </c>
      <c r="I1692" s="22">
        <f t="shared" si="329"/>
        <v>8.5711089539809378E+19</v>
      </c>
      <c r="J1692" s="16">
        <v>1</v>
      </c>
      <c r="K1692" s="16">
        <v>11</v>
      </c>
      <c r="L1692" s="16">
        <v>5</v>
      </c>
      <c r="M1692" s="16">
        <v>10000</v>
      </c>
      <c r="N1692" s="16">
        <v>10000</v>
      </c>
      <c r="O1692" s="16">
        <v>30</v>
      </c>
      <c r="P1692" s="16" t="b">
        <v>1</v>
      </c>
      <c r="Q1692" s="16">
        <v>0</v>
      </c>
      <c r="R1692" s="16" t="b">
        <v>0</v>
      </c>
      <c r="S1692" s="16">
        <v>101.000000000008</v>
      </c>
      <c r="T1692" s="16" t="s">
        <v>59</v>
      </c>
      <c r="U1692" s="18">
        <v>1787</v>
      </c>
      <c r="V1692" s="16">
        <v>2973</v>
      </c>
      <c r="W1692" s="22">
        <v>1.07</v>
      </c>
    </row>
    <row r="1693" spans="1:23" x14ac:dyDescent="0.3">
      <c r="A1693" s="19">
        <v>1691</v>
      </c>
      <c r="B1693" s="16" t="s">
        <v>56</v>
      </c>
      <c r="C1693" s="17" t="s">
        <v>140</v>
      </c>
      <c r="E1693" s="16">
        <f t="shared" si="330"/>
        <v>10160670530.857828</v>
      </c>
      <c r="F1693" s="16">
        <v>5</v>
      </c>
      <c r="G1693" s="22">
        <f>A1693^8.74+A1693^4+100*A1693+100</f>
        <v>1.6367227928602669E+28</v>
      </c>
      <c r="H1693" s="22">
        <f t="shared" si="327"/>
        <v>16359590.208782066</v>
      </c>
      <c r="I1693" s="22">
        <f t="shared" si="329"/>
        <v>8.6020012165184766E+19</v>
      </c>
      <c r="J1693" s="16">
        <v>1</v>
      </c>
      <c r="K1693" s="16">
        <v>11</v>
      </c>
      <c r="L1693" s="16">
        <v>5</v>
      </c>
      <c r="M1693" s="16">
        <v>10000</v>
      </c>
      <c r="N1693" s="16">
        <v>10000</v>
      </c>
      <c r="O1693" s="16">
        <v>30</v>
      </c>
      <c r="P1693" s="16" t="b">
        <v>1</v>
      </c>
      <c r="Q1693" s="16">
        <v>0</v>
      </c>
      <c r="R1693" s="16" t="b">
        <v>0</v>
      </c>
      <c r="S1693" s="16">
        <v>101.000000000008</v>
      </c>
      <c r="T1693" s="16" t="s">
        <v>59</v>
      </c>
      <c r="U1693" s="18">
        <v>1788</v>
      </c>
      <c r="V1693" s="16">
        <v>2975</v>
      </c>
      <c r="W1693" s="22">
        <v>1.07</v>
      </c>
    </row>
    <row r="1694" spans="1:23" x14ac:dyDescent="0.3">
      <c r="A1694" s="19">
        <v>1692</v>
      </c>
      <c r="B1694" s="16" t="s">
        <v>56</v>
      </c>
      <c r="C1694" s="17" t="s">
        <v>140</v>
      </c>
      <c r="E1694" s="16">
        <f t="shared" si="330"/>
        <v>10179308392.180021</v>
      </c>
      <c r="F1694" s="16">
        <v>5</v>
      </c>
      <c r="G1694" s="22">
        <f t="shared" ref="G1694:G1702" si="333">A1694^8.74+A1694^4+100*A1694+100</f>
        <v>1.645201644945649E+28</v>
      </c>
      <c r="H1694" s="22">
        <f t="shared" si="327"/>
        <v>16380186.432483865</v>
      </c>
      <c r="I1694" s="22">
        <f t="shared" si="329"/>
        <v>8.6329864598969827E+19</v>
      </c>
      <c r="J1694" s="16">
        <v>1</v>
      </c>
      <c r="K1694" s="16">
        <v>11</v>
      </c>
      <c r="L1694" s="16">
        <v>5</v>
      </c>
      <c r="M1694" s="16">
        <v>10000</v>
      </c>
      <c r="N1694" s="16">
        <v>10000</v>
      </c>
      <c r="O1694" s="16">
        <v>30</v>
      </c>
      <c r="P1694" s="16" t="b">
        <v>1</v>
      </c>
      <c r="Q1694" s="16">
        <v>0</v>
      </c>
      <c r="R1694" s="16" t="b">
        <v>0</v>
      </c>
      <c r="S1694" s="16">
        <v>101.000000000008</v>
      </c>
      <c r="T1694" s="16" t="s">
        <v>59</v>
      </c>
      <c r="U1694" s="18">
        <v>1789</v>
      </c>
      <c r="V1694" s="16">
        <v>2977</v>
      </c>
      <c r="W1694" s="22">
        <v>1.07</v>
      </c>
    </row>
    <row r="1695" spans="1:23" x14ac:dyDescent="0.3">
      <c r="A1695" s="19">
        <v>1693</v>
      </c>
      <c r="B1695" s="16" t="s">
        <v>56</v>
      </c>
      <c r="C1695" s="17" t="s">
        <v>140</v>
      </c>
      <c r="E1695" s="16">
        <f t="shared" si="330"/>
        <v>10197969398.857655</v>
      </c>
      <c r="F1695" s="16">
        <v>5</v>
      </c>
      <c r="G1695" s="22">
        <f t="shared" si="333"/>
        <v>1.6537193721114325E+28</v>
      </c>
      <c r="H1695" s="22">
        <f t="shared" si="327"/>
        <v>16400796.470351644</v>
      </c>
      <c r="I1695" s="22">
        <f t="shared" si="329"/>
        <v>8.664064908772719E+19</v>
      </c>
      <c r="J1695" s="16">
        <v>1</v>
      </c>
      <c r="K1695" s="16">
        <v>11</v>
      </c>
      <c r="L1695" s="16">
        <v>5</v>
      </c>
      <c r="M1695" s="16">
        <v>10000</v>
      </c>
      <c r="N1695" s="16">
        <v>10000</v>
      </c>
      <c r="O1695" s="16">
        <v>30</v>
      </c>
      <c r="P1695" s="16" t="b">
        <v>1</v>
      </c>
      <c r="Q1695" s="16">
        <v>0</v>
      </c>
      <c r="R1695" s="16" t="b">
        <v>0</v>
      </c>
      <c r="S1695" s="16">
        <v>101.000000000008</v>
      </c>
      <c r="T1695" s="16" t="s">
        <v>59</v>
      </c>
      <c r="U1695" s="18">
        <v>1790</v>
      </c>
      <c r="V1695" s="16">
        <v>2979</v>
      </c>
      <c r="W1695" s="22">
        <v>1.07</v>
      </c>
    </row>
    <row r="1696" spans="1:23" x14ac:dyDescent="0.3">
      <c r="A1696" s="19">
        <v>1694</v>
      </c>
      <c r="B1696" s="16" t="s">
        <v>56</v>
      </c>
      <c r="C1696" s="17" t="s">
        <v>140</v>
      </c>
      <c r="E1696" s="16">
        <f t="shared" si="330"/>
        <v>10216653565.936939</v>
      </c>
      <c r="F1696" s="16">
        <v>5</v>
      </c>
      <c r="G1696" s="22">
        <f t="shared" si="333"/>
        <v>1.6622761294774401E+28</v>
      </c>
      <c r="H1696" s="22">
        <f t="shared" si="327"/>
        <v>16421420.323528036</v>
      </c>
      <c r="I1696" s="22">
        <f t="shared" si="329"/>
        <v>8.6952367882113991E+19</v>
      </c>
      <c r="J1696" s="16">
        <v>1</v>
      </c>
      <c r="K1696" s="16">
        <v>11</v>
      </c>
      <c r="L1696" s="16">
        <v>5</v>
      </c>
      <c r="M1696" s="16">
        <v>10000</v>
      </c>
      <c r="N1696" s="16">
        <v>10000</v>
      </c>
      <c r="O1696" s="16">
        <v>30</v>
      </c>
      <c r="P1696" s="16" t="b">
        <v>1</v>
      </c>
      <c r="Q1696" s="16">
        <v>0</v>
      </c>
      <c r="R1696" s="16" t="b">
        <v>0</v>
      </c>
      <c r="S1696" s="16">
        <v>101.000000000008</v>
      </c>
      <c r="T1696" s="16" t="s">
        <v>59</v>
      </c>
      <c r="U1696" s="18">
        <v>1791</v>
      </c>
      <c r="V1696" s="16">
        <v>2981</v>
      </c>
      <c r="W1696" s="22">
        <v>1.07</v>
      </c>
    </row>
    <row r="1697" spans="1:23" x14ac:dyDescent="0.3">
      <c r="A1697" s="19">
        <v>1695</v>
      </c>
      <c r="B1697" s="16" t="s">
        <v>56</v>
      </c>
      <c r="C1697" s="17" t="s">
        <v>140</v>
      </c>
      <c r="E1697" s="16">
        <f t="shared" si="330"/>
        <v>10235360908.46509</v>
      </c>
      <c r="F1697" s="16">
        <v>5</v>
      </c>
      <c r="G1697" s="22">
        <f t="shared" si="333"/>
        <v>1.6708720726903841E+28</v>
      </c>
      <c r="H1697" s="22">
        <f t="shared" si="327"/>
        <v>16442057.993155321</v>
      </c>
      <c r="I1697" s="22">
        <f t="shared" si="329"/>
        <v>8.7265023236891443E+19</v>
      </c>
      <c r="J1697" s="16">
        <v>1</v>
      </c>
      <c r="K1697" s="16">
        <v>11</v>
      </c>
      <c r="L1697" s="16">
        <v>5</v>
      </c>
      <c r="M1697" s="16">
        <v>10000</v>
      </c>
      <c r="N1697" s="16">
        <v>10000</v>
      </c>
      <c r="O1697" s="16">
        <v>30</v>
      </c>
      <c r="P1697" s="16" t="b">
        <v>1</v>
      </c>
      <c r="Q1697" s="16">
        <v>0</v>
      </c>
      <c r="R1697" s="16" t="b">
        <v>0</v>
      </c>
      <c r="S1697" s="16">
        <v>101.000000000008</v>
      </c>
      <c r="T1697" s="16" t="s">
        <v>59</v>
      </c>
      <c r="U1697" s="18">
        <v>1792</v>
      </c>
      <c r="V1697" s="16">
        <v>2983</v>
      </c>
      <c r="W1697" s="22">
        <v>1.07</v>
      </c>
    </row>
    <row r="1698" spans="1:23" x14ac:dyDescent="0.3">
      <c r="A1698" s="19">
        <v>1696</v>
      </c>
      <c r="B1698" s="16" t="s">
        <v>56</v>
      </c>
      <c r="C1698" s="17" t="s">
        <v>140</v>
      </c>
      <c r="E1698" s="16">
        <f t="shared" si="330"/>
        <v>10254091441.490162</v>
      </c>
      <c r="F1698" s="16">
        <v>5</v>
      </c>
      <c r="G1698" s="22">
        <f t="shared" si="333"/>
        <v>1.6795073579252253E+28</v>
      </c>
      <c r="H1698" s="22">
        <f t="shared" si="327"/>
        <v>16462709.480374986</v>
      </c>
      <c r="I1698" s="22">
        <f t="shared" si="329"/>
        <v>8.7578617410923987E+19</v>
      </c>
      <c r="J1698" s="16">
        <v>1</v>
      </c>
      <c r="K1698" s="16">
        <v>11</v>
      </c>
      <c r="L1698" s="16">
        <v>5</v>
      </c>
      <c r="M1698" s="16">
        <v>10000</v>
      </c>
      <c r="N1698" s="16">
        <v>10000</v>
      </c>
      <c r="O1698" s="16">
        <v>30</v>
      </c>
      <c r="P1698" s="16" t="b">
        <v>1</v>
      </c>
      <c r="Q1698" s="16">
        <v>0</v>
      </c>
      <c r="R1698" s="16" t="b">
        <v>0</v>
      </c>
      <c r="S1698" s="16">
        <v>101.000000000008</v>
      </c>
      <c r="T1698" s="16" t="s">
        <v>59</v>
      </c>
      <c r="U1698" s="18">
        <v>1793</v>
      </c>
      <c r="V1698" s="16">
        <v>2985</v>
      </c>
      <c r="W1698" s="22">
        <v>1.07</v>
      </c>
    </row>
    <row r="1699" spans="1:23" x14ac:dyDescent="0.3">
      <c r="A1699" s="19">
        <v>1697</v>
      </c>
      <c r="B1699" s="16" t="s">
        <v>56</v>
      </c>
      <c r="C1699" s="17" t="s">
        <v>140</v>
      </c>
      <c r="E1699" s="16">
        <f t="shared" si="330"/>
        <v>10272845180.061113</v>
      </c>
      <c r="F1699" s="16">
        <v>5</v>
      </c>
      <c r="G1699" s="22">
        <f t="shared" si="333"/>
        <v>1.6881821418866975E+28</v>
      </c>
      <c r="H1699" s="22">
        <f t="shared" si="327"/>
        <v>16483374.786328023</v>
      </c>
      <c r="I1699" s="22">
        <f t="shared" si="329"/>
        <v>8.7893152667187233E+19</v>
      </c>
      <c r="J1699" s="16">
        <v>1</v>
      </c>
      <c r="K1699" s="16">
        <v>11</v>
      </c>
      <c r="L1699" s="16">
        <v>5</v>
      </c>
      <c r="M1699" s="16">
        <v>10000</v>
      </c>
      <c r="N1699" s="16">
        <v>10000</v>
      </c>
      <c r="O1699" s="16">
        <v>30</v>
      </c>
      <c r="P1699" s="16" t="b">
        <v>1</v>
      </c>
      <c r="Q1699" s="16">
        <v>0</v>
      </c>
      <c r="R1699" s="16" t="b">
        <v>0</v>
      </c>
      <c r="S1699" s="16">
        <v>101.000000000008</v>
      </c>
      <c r="T1699" s="16" t="s">
        <v>59</v>
      </c>
      <c r="U1699" s="18">
        <v>1794</v>
      </c>
      <c r="V1699" s="16">
        <v>2987</v>
      </c>
      <c r="W1699" s="22">
        <v>1.07</v>
      </c>
    </row>
    <row r="1700" spans="1:23" x14ac:dyDescent="0.3">
      <c r="A1700" s="19">
        <v>1698</v>
      </c>
      <c r="B1700" s="16" t="s">
        <v>56</v>
      </c>
      <c r="C1700" s="17" t="s">
        <v>140</v>
      </c>
      <c r="E1700" s="16">
        <f t="shared" si="330"/>
        <v>10291622139.227774</v>
      </c>
      <c r="F1700" s="16">
        <v>5</v>
      </c>
      <c r="G1700" s="22">
        <f t="shared" si="333"/>
        <v>1.6968965818107898E+28</v>
      </c>
      <c r="H1700" s="22">
        <f t="shared" si="327"/>
        <v>16504053.912154835</v>
      </c>
      <c r="I1700" s="22">
        <f t="shared" si="329"/>
        <v>8.8208631272773911E+19</v>
      </c>
      <c r="J1700" s="16">
        <v>1</v>
      </c>
      <c r="K1700" s="16">
        <v>11</v>
      </c>
      <c r="L1700" s="16">
        <v>5</v>
      </c>
      <c r="M1700" s="16">
        <v>10000</v>
      </c>
      <c r="N1700" s="16">
        <v>10000</v>
      </c>
      <c r="O1700" s="16">
        <v>30</v>
      </c>
      <c r="P1700" s="16" t="b">
        <v>1</v>
      </c>
      <c r="Q1700" s="16">
        <v>0</v>
      </c>
      <c r="R1700" s="16" t="b">
        <v>0</v>
      </c>
      <c r="S1700" s="16">
        <v>101.000000000008</v>
      </c>
      <c r="T1700" s="16" t="s">
        <v>59</v>
      </c>
      <c r="U1700" s="18">
        <v>1795</v>
      </c>
      <c r="V1700" s="16">
        <v>2989</v>
      </c>
      <c r="W1700" s="22">
        <v>1.07</v>
      </c>
    </row>
    <row r="1701" spans="1:23" x14ac:dyDescent="0.3">
      <c r="A1701" s="19">
        <v>1699</v>
      </c>
      <c r="B1701" s="16" t="s">
        <v>56</v>
      </c>
      <c r="C1701" s="17" t="s">
        <v>140</v>
      </c>
      <c r="E1701" s="16">
        <f t="shared" si="330"/>
        <v>10310422334.040943</v>
      </c>
      <c r="F1701" s="16">
        <v>5</v>
      </c>
      <c r="G1701" s="22">
        <f t="shared" si="333"/>
        <v>1.7056508354663035E+28</v>
      </c>
      <c r="H1701" s="22">
        <f t="shared" si="327"/>
        <v>16524746.858995285</v>
      </c>
      <c r="I1701" s="22">
        <f t="shared" si="329"/>
        <v>8.8525055498899292E+19</v>
      </c>
      <c r="J1701" s="16">
        <v>1</v>
      </c>
      <c r="K1701" s="16">
        <v>11</v>
      </c>
      <c r="L1701" s="16">
        <v>5</v>
      </c>
      <c r="M1701" s="16">
        <v>10000</v>
      </c>
      <c r="N1701" s="16">
        <v>10000</v>
      </c>
      <c r="O1701" s="16">
        <v>30</v>
      </c>
      <c r="P1701" s="16" t="b">
        <v>1</v>
      </c>
      <c r="Q1701" s="16">
        <v>0</v>
      </c>
      <c r="R1701" s="16" t="b">
        <v>0</v>
      </c>
      <c r="S1701" s="16">
        <v>101.000000000008</v>
      </c>
      <c r="T1701" s="16" t="s">
        <v>59</v>
      </c>
      <c r="U1701" s="18">
        <v>1796</v>
      </c>
      <c r="V1701" s="16">
        <v>2991</v>
      </c>
      <c r="W1701" s="22">
        <v>1.07</v>
      </c>
    </row>
    <row r="1702" spans="1:23" x14ac:dyDescent="0.3">
      <c r="A1702" s="19">
        <v>1700</v>
      </c>
      <c r="B1702" s="16" t="s">
        <v>56</v>
      </c>
      <c r="C1702" s="17" t="s">
        <v>140</v>
      </c>
      <c r="E1702" s="16">
        <f t="shared" si="330"/>
        <v>10329245779.552151</v>
      </c>
      <c r="F1702" s="16">
        <v>5</v>
      </c>
      <c r="G1702" s="22">
        <f t="shared" si="333"/>
        <v>1.7144450611561489E+28</v>
      </c>
      <c r="H1702" s="22">
        <f t="shared" si="327"/>
        <v>16545453.627988566</v>
      </c>
      <c r="I1702" s="22">
        <f t="shared" si="329"/>
        <v>8.8842427620899701E+19</v>
      </c>
      <c r="J1702" s="16">
        <v>1</v>
      </c>
      <c r="K1702" s="16">
        <v>11</v>
      </c>
      <c r="L1702" s="16">
        <v>5</v>
      </c>
      <c r="M1702" s="16">
        <v>10000</v>
      </c>
      <c r="N1702" s="16">
        <v>10000</v>
      </c>
      <c r="O1702" s="16">
        <v>30</v>
      </c>
      <c r="P1702" s="16" t="b">
        <v>1</v>
      </c>
      <c r="Q1702" s="16">
        <v>0</v>
      </c>
      <c r="R1702" s="16" t="b">
        <v>0</v>
      </c>
      <c r="S1702" s="16">
        <v>101.000000000008</v>
      </c>
      <c r="T1702" s="16" t="s">
        <v>59</v>
      </c>
      <c r="U1702" s="18">
        <v>1797</v>
      </c>
      <c r="V1702" s="16">
        <v>2993</v>
      </c>
      <c r="W1702" s="22">
        <v>1.07</v>
      </c>
    </row>
    <row r="1703" spans="1:23" x14ac:dyDescent="0.3">
      <c r="A1703" s="19">
        <v>1701</v>
      </c>
      <c r="B1703" s="16" t="s">
        <v>56</v>
      </c>
      <c r="C1703" s="17" t="s">
        <v>143</v>
      </c>
      <c r="E1703" s="16">
        <f t="shared" si="330"/>
        <v>10348092490.813938</v>
      </c>
      <c r="F1703" s="16">
        <v>5</v>
      </c>
      <c r="G1703" s="22">
        <f>A1703^8.75+A1703^4+100*A1703+100</f>
        <v>1.8563623177748315E+28</v>
      </c>
      <c r="H1703" s="22">
        <f t="shared" si="327"/>
        <v>16566174.220273422</v>
      </c>
      <c r="I1703" s="22">
        <f t="shared" si="329"/>
        <v>8.916074991824914E+19</v>
      </c>
      <c r="J1703" s="16">
        <v>1</v>
      </c>
      <c r="K1703" s="16">
        <v>11</v>
      </c>
      <c r="L1703" s="16">
        <v>5</v>
      </c>
      <c r="M1703" s="16">
        <v>10000</v>
      </c>
      <c r="N1703" s="16">
        <v>10000</v>
      </c>
      <c r="O1703" s="16">
        <v>30</v>
      </c>
      <c r="P1703" s="16" t="b">
        <v>1</v>
      </c>
      <c r="Q1703" s="16">
        <v>0</v>
      </c>
      <c r="R1703" s="16" t="b">
        <v>0</v>
      </c>
      <c r="S1703" s="16">
        <v>101.000000000008</v>
      </c>
      <c r="T1703" s="16" t="s">
        <v>59</v>
      </c>
      <c r="U1703" s="18">
        <v>1798</v>
      </c>
      <c r="V1703" s="16">
        <v>2995</v>
      </c>
      <c r="W1703" s="22">
        <v>1.07</v>
      </c>
    </row>
    <row r="1704" spans="1:23" x14ac:dyDescent="0.3">
      <c r="A1704" s="19">
        <v>1702</v>
      </c>
      <c r="B1704" s="16" t="s">
        <v>56</v>
      </c>
      <c r="C1704" s="17" t="s">
        <v>143</v>
      </c>
      <c r="E1704" s="16">
        <f t="shared" si="330"/>
        <v>10366962482.879642</v>
      </c>
      <c r="F1704" s="16">
        <v>5</v>
      </c>
      <c r="G1704" s="22">
        <f t="shared" ref="G1704:G1712" si="334">A1704^8.75+A1704^4+100*A1704+100</f>
        <v>1.865933289188543E+28</v>
      </c>
      <c r="H1704" s="22">
        <f t="shared" si="327"/>
        <v>16586908.636987951</v>
      </c>
      <c r="I1704" s="22">
        <f t="shared" si="329"/>
        <v>8.9480024674553528E+19</v>
      </c>
      <c r="J1704" s="16">
        <v>1</v>
      </c>
      <c r="K1704" s="16">
        <v>11</v>
      </c>
      <c r="L1704" s="16">
        <v>5</v>
      </c>
      <c r="M1704" s="16">
        <v>10000</v>
      </c>
      <c r="N1704" s="16">
        <v>10000</v>
      </c>
      <c r="O1704" s="16">
        <v>30</v>
      </c>
      <c r="P1704" s="16" t="b">
        <v>1</v>
      </c>
      <c r="Q1704" s="16">
        <v>0</v>
      </c>
      <c r="R1704" s="16" t="b">
        <v>0</v>
      </c>
      <c r="S1704" s="16">
        <v>101.000000000008</v>
      </c>
      <c r="T1704" s="16" t="s">
        <v>59</v>
      </c>
      <c r="U1704" s="18">
        <v>1799</v>
      </c>
      <c r="V1704" s="16">
        <v>2997</v>
      </c>
      <c r="W1704" s="22">
        <v>1.07</v>
      </c>
    </row>
    <row r="1705" spans="1:23" x14ac:dyDescent="0.3">
      <c r="A1705" s="19">
        <v>1703</v>
      </c>
      <c r="B1705" s="16" t="s">
        <v>56</v>
      </c>
      <c r="C1705" s="17" t="s">
        <v>142</v>
      </c>
      <c r="E1705" s="16">
        <f t="shared" si="330"/>
        <v>10385855770.803579</v>
      </c>
      <c r="F1705" s="16">
        <v>5</v>
      </c>
      <c r="G1705" s="22">
        <f t="shared" si="334"/>
        <v>1.8755479410661297E+28</v>
      </c>
      <c r="H1705" s="22">
        <f t="shared" si="327"/>
        <v>16607656.87926962</v>
      </c>
      <c r="I1705" s="22">
        <f t="shared" si="329"/>
        <v>8.9800254177560986E+19</v>
      </c>
      <c r="J1705" s="16">
        <v>1</v>
      </c>
      <c r="K1705" s="16">
        <v>11</v>
      </c>
      <c r="L1705" s="16">
        <v>5</v>
      </c>
      <c r="M1705" s="16">
        <v>10000</v>
      </c>
      <c r="N1705" s="16">
        <v>10000</v>
      </c>
      <c r="O1705" s="16">
        <v>30</v>
      </c>
      <c r="P1705" s="16" t="b">
        <v>1</v>
      </c>
      <c r="Q1705" s="16">
        <v>0</v>
      </c>
      <c r="R1705" s="16" t="b">
        <v>0</v>
      </c>
      <c r="S1705" s="16">
        <v>101.000000000008</v>
      </c>
      <c r="T1705" s="16" t="s">
        <v>59</v>
      </c>
      <c r="U1705" s="18">
        <v>1800</v>
      </c>
      <c r="V1705" s="16">
        <v>2999</v>
      </c>
      <c r="W1705" s="22">
        <v>1.07</v>
      </c>
    </row>
    <row r="1706" spans="1:23" x14ac:dyDescent="0.3">
      <c r="A1706" s="19">
        <v>1704</v>
      </c>
      <c r="B1706" s="16" t="s">
        <v>56</v>
      </c>
      <c r="C1706" s="17" t="s">
        <v>142</v>
      </c>
      <c r="E1706" s="16">
        <f t="shared" si="330"/>
        <v>10404772369.640863</v>
      </c>
      <c r="F1706" s="16">
        <v>5</v>
      </c>
      <c r="G1706" s="22">
        <f t="shared" si="334"/>
        <v>1.8852064469337491E+28</v>
      </c>
      <c r="H1706" s="22">
        <f t="shared" si="327"/>
        <v>16628418.948255401</v>
      </c>
      <c r="I1706" s="22">
        <f t="shared" si="329"/>
        <v>9.0121440719167422E+19</v>
      </c>
      <c r="J1706" s="16">
        <v>1</v>
      </c>
      <c r="K1706" s="16">
        <v>11</v>
      </c>
      <c r="L1706" s="16">
        <v>5</v>
      </c>
      <c r="M1706" s="16">
        <v>10000</v>
      </c>
      <c r="N1706" s="16">
        <v>10000</v>
      </c>
      <c r="O1706" s="16">
        <v>30</v>
      </c>
      <c r="P1706" s="16" t="b">
        <v>1</v>
      </c>
      <c r="Q1706" s="16">
        <v>0</v>
      </c>
      <c r="R1706" s="16" t="b">
        <v>0</v>
      </c>
      <c r="S1706" s="16">
        <v>101.000000000008</v>
      </c>
      <c r="T1706" s="16" t="s">
        <v>59</v>
      </c>
      <c r="U1706" s="18">
        <v>1801</v>
      </c>
      <c r="V1706" s="16">
        <v>3001</v>
      </c>
      <c r="W1706" s="22">
        <v>1.07</v>
      </c>
    </row>
    <row r="1707" spans="1:23" x14ac:dyDescent="0.3">
      <c r="A1707" s="19">
        <v>1705</v>
      </c>
      <c r="B1707" s="16" t="s">
        <v>56</v>
      </c>
      <c r="C1707" s="17" t="s">
        <v>142</v>
      </c>
      <c r="E1707" s="16">
        <f t="shared" si="330"/>
        <v>10423712294.447586</v>
      </c>
      <c r="F1707" s="16">
        <v>5</v>
      </c>
      <c r="G1707" s="22">
        <f t="shared" si="334"/>
        <v>1.8949089809044736E+28</v>
      </c>
      <c r="H1707" s="22">
        <f t="shared" si="327"/>
        <v>16649194.845081726</v>
      </c>
      <c r="I1707" s="22">
        <f t="shared" si="329"/>
        <v>9.0443586595418653E+19</v>
      </c>
      <c r="J1707" s="16">
        <v>1</v>
      </c>
      <c r="K1707" s="16">
        <v>11</v>
      </c>
      <c r="L1707" s="16">
        <v>5</v>
      </c>
      <c r="M1707" s="16">
        <v>10000</v>
      </c>
      <c r="N1707" s="16">
        <v>10000</v>
      </c>
      <c r="O1707" s="16">
        <v>30</v>
      </c>
      <c r="P1707" s="16" t="b">
        <v>1</v>
      </c>
      <c r="Q1707" s="16">
        <v>0</v>
      </c>
      <c r="R1707" s="16" t="b">
        <v>0</v>
      </c>
      <c r="S1707" s="16">
        <v>101.000000000008</v>
      </c>
      <c r="T1707" s="16" t="s">
        <v>59</v>
      </c>
      <c r="U1707" s="18">
        <v>1802</v>
      </c>
      <c r="V1707" s="16">
        <v>3003</v>
      </c>
      <c r="W1707" s="22">
        <v>1.07</v>
      </c>
    </row>
    <row r="1708" spans="1:23" x14ac:dyDescent="0.3">
      <c r="A1708" s="19">
        <v>1706</v>
      </c>
      <c r="B1708" s="16" t="s">
        <v>56</v>
      </c>
      <c r="C1708" s="17" t="s">
        <v>142</v>
      </c>
      <c r="E1708" s="16">
        <f t="shared" si="330"/>
        <v>10442675560.280609</v>
      </c>
      <c r="F1708" s="16">
        <v>5</v>
      </c>
      <c r="G1708" s="22">
        <f t="shared" si="334"/>
        <v>1.9046557176798223E+28</v>
      </c>
      <c r="H1708" s="22">
        <f t="shared" si="327"/>
        <v>16669984.570884347</v>
      </c>
      <c r="I1708" s="22">
        <f t="shared" si="329"/>
        <v>9.0766694106517881E+19</v>
      </c>
      <c r="J1708" s="16">
        <v>1</v>
      </c>
      <c r="K1708" s="16">
        <v>11</v>
      </c>
      <c r="L1708" s="16">
        <v>5</v>
      </c>
      <c r="M1708" s="16">
        <v>10000</v>
      </c>
      <c r="N1708" s="16">
        <v>10000</v>
      </c>
      <c r="O1708" s="16">
        <v>30</v>
      </c>
      <c r="P1708" s="16" t="b">
        <v>1</v>
      </c>
      <c r="Q1708" s="16">
        <v>0</v>
      </c>
      <c r="R1708" s="16" t="b">
        <v>0</v>
      </c>
      <c r="S1708" s="16">
        <v>101.000000000008</v>
      </c>
      <c r="T1708" s="16" t="s">
        <v>59</v>
      </c>
      <c r="U1708" s="18">
        <v>1803</v>
      </c>
      <c r="V1708" s="16">
        <v>3005</v>
      </c>
      <c r="W1708" s="22">
        <v>1.07</v>
      </c>
    </row>
    <row r="1709" spans="1:23" x14ac:dyDescent="0.3">
      <c r="A1709" s="19">
        <v>1707</v>
      </c>
      <c r="B1709" s="16" t="s">
        <v>56</v>
      </c>
      <c r="C1709" s="17" t="s">
        <v>142</v>
      </c>
      <c r="E1709" s="16">
        <f t="shared" si="330"/>
        <v>10461662182.197727</v>
      </c>
      <c r="F1709" s="16">
        <v>5</v>
      </c>
      <c r="G1709" s="22">
        <f t="shared" si="334"/>
        <v>1.9144468325516166E+28</v>
      </c>
      <c r="H1709" s="22">
        <f t="shared" si="327"/>
        <v>16690788.126798486</v>
      </c>
      <c r="I1709" s="22">
        <f t="shared" si="329"/>
        <v>9.1090765556829766E+19</v>
      </c>
      <c r="J1709" s="16">
        <v>1</v>
      </c>
      <c r="K1709" s="16">
        <v>11</v>
      </c>
      <c r="L1709" s="16">
        <v>5</v>
      </c>
      <c r="M1709" s="16">
        <v>10000</v>
      </c>
      <c r="N1709" s="16">
        <v>10000</v>
      </c>
      <c r="O1709" s="16">
        <v>30</v>
      </c>
      <c r="P1709" s="16" t="b">
        <v>1</v>
      </c>
      <c r="Q1709" s="16">
        <v>0</v>
      </c>
      <c r="R1709" s="16" t="b">
        <v>0</v>
      </c>
      <c r="S1709" s="16">
        <v>101.000000000008</v>
      </c>
      <c r="T1709" s="16" t="s">
        <v>59</v>
      </c>
      <c r="U1709" s="18">
        <v>1804</v>
      </c>
      <c r="V1709" s="16">
        <v>3007</v>
      </c>
      <c r="W1709" s="22">
        <v>1.07</v>
      </c>
    </row>
    <row r="1710" spans="1:23" x14ac:dyDescent="0.3">
      <c r="A1710" s="19">
        <v>1708</v>
      </c>
      <c r="B1710" s="16" t="s">
        <v>56</v>
      </c>
      <c r="C1710" s="17" t="s">
        <v>142</v>
      </c>
      <c r="E1710" s="16">
        <f t="shared" si="330"/>
        <v>10480672175.257662</v>
      </c>
      <c r="F1710" s="16">
        <v>5</v>
      </c>
      <c r="G1710" s="22">
        <f t="shared" si="334"/>
        <v>1.9242825014033568E+28</v>
      </c>
      <c r="H1710" s="22">
        <f t="shared" si="327"/>
        <v>16711605.513958858</v>
      </c>
      <c r="I1710" s="22">
        <f t="shared" si="329"/>
        <v>9.1415803254886531E+19</v>
      </c>
      <c r="J1710" s="16">
        <v>1</v>
      </c>
      <c r="K1710" s="16">
        <v>11</v>
      </c>
      <c r="L1710" s="16">
        <v>5</v>
      </c>
      <c r="M1710" s="16">
        <v>10000</v>
      </c>
      <c r="N1710" s="16">
        <v>10000</v>
      </c>
      <c r="O1710" s="16">
        <v>30</v>
      </c>
      <c r="P1710" s="16" t="b">
        <v>1</v>
      </c>
      <c r="Q1710" s="16">
        <v>0</v>
      </c>
      <c r="R1710" s="16" t="b">
        <v>0</v>
      </c>
      <c r="S1710" s="16">
        <v>101.000000000008</v>
      </c>
      <c r="T1710" s="16" t="s">
        <v>59</v>
      </c>
      <c r="U1710" s="18">
        <v>1805</v>
      </c>
      <c r="V1710" s="16">
        <v>3009</v>
      </c>
      <c r="W1710" s="22">
        <v>1.07</v>
      </c>
    </row>
    <row r="1711" spans="1:23" x14ac:dyDescent="0.3">
      <c r="A1711" s="19">
        <v>1709</v>
      </c>
      <c r="B1711" s="16" t="s">
        <v>56</v>
      </c>
      <c r="C1711" s="17" t="s">
        <v>142</v>
      </c>
      <c r="E1711" s="16">
        <f t="shared" si="330"/>
        <v>10499705554.519924</v>
      </c>
      <c r="F1711" s="16">
        <v>5</v>
      </c>
      <c r="G1711" s="22">
        <f t="shared" si="334"/>
        <v>1.9341629007120329E+28</v>
      </c>
      <c r="H1711" s="22">
        <f t="shared" si="327"/>
        <v>16732436.733499441</v>
      </c>
      <c r="I1711" s="22">
        <f t="shared" si="329"/>
        <v>9.1741809513390293E+19</v>
      </c>
      <c r="J1711" s="16">
        <v>1</v>
      </c>
      <c r="K1711" s="16">
        <v>11</v>
      </c>
      <c r="L1711" s="16">
        <v>5</v>
      </c>
      <c r="M1711" s="16">
        <v>10000</v>
      </c>
      <c r="N1711" s="16">
        <v>10000</v>
      </c>
      <c r="O1711" s="16">
        <v>30</v>
      </c>
      <c r="P1711" s="16" t="b">
        <v>1</v>
      </c>
      <c r="Q1711" s="16">
        <v>0</v>
      </c>
      <c r="R1711" s="16" t="b">
        <v>0</v>
      </c>
      <c r="S1711" s="16">
        <v>101.000000000008</v>
      </c>
      <c r="T1711" s="16" t="s">
        <v>59</v>
      </c>
      <c r="U1711" s="18">
        <v>1806</v>
      </c>
      <c r="V1711" s="16">
        <v>3011</v>
      </c>
      <c r="W1711" s="22">
        <v>1.07</v>
      </c>
    </row>
    <row r="1712" spans="1:23" x14ac:dyDescent="0.3">
      <c r="A1712" s="19">
        <v>1710</v>
      </c>
      <c r="B1712" s="16" t="s">
        <v>56</v>
      </c>
      <c r="C1712" s="17" t="s">
        <v>142</v>
      </c>
      <c r="E1712" s="16">
        <f t="shared" si="330"/>
        <v>10518762335.044983</v>
      </c>
      <c r="F1712" s="16">
        <v>5</v>
      </c>
      <c r="G1712" s="22">
        <f t="shared" si="334"/>
        <v>1.9440882075498317E+28</v>
      </c>
      <c r="H1712" s="22">
        <f t="shared" si="327"/>
        <v>16753281.786553858</v>
      </c>
      <c r="I1712" s="22">
        <f t="shared" si="329"/>
        <v>9.2068786649221579E+19</v>
      </c>
      <c r="J1712" s="16">
        <v>1</v>
      </c>
      <c r="K1712" s="16">
        <v>11</v>
      </c>
      <c r="L1712" s="16">
        <v>5</v>
      </c>
      <c r="M1712" s="16">
        <v>10000</v>
      </c>
      <c r="N1712" s="16">
        <v>10000</v>
      </c>
      <c r="O1712" s="16">
        <v>30</v>
      </c>
      <c r="P1712" s="16" t="b">
        <v>1</v>
      </c>
      <c r="Q1712" s="16">
        <v>0</v>
      </c>
      <c r="R1712" s="16" t="b">
        <v>0</v>
      </c>
      <c r="S1712" s="16">
        <v>101.000000000008</v>
      </c>
      <c r="T1712" s="16" t="s">
        <v>59</v>
      </c>
      <c r="U1712" s="18">
        <v>1807</v>
      </c>
      <c r="V1712" s="16">
        <v>3013</v>
      </c>
      <c r="W1712" s="22">
        <v>1.07</v>
      </c>
    </row>
    <row r="1713" spans="1:23" x14ac:dyDescent="0.3">
      <c r="A1713" s="19">
        <v>1711</v>
      </c>
      <c r="B1713" s="16" t="s">
        <v>56</v>
      </c>
      <c r="C1713" s="17" t="s">
        <v>142</v>
      </c>
      <c r="E1713" s="16">
        <f t="shared" si="330"/>
        <v>10537842531.894222</v>
      </c>
      <c r="F1713" s="16">
        <v>5</v>
      </c>
      <c r="G1713" s="22">
        <f>A1713^8.76+A1713^4+100*A1713+100</f>
        <v>2.1050871663351088E+28</v>
      </c>
      <c r="H1713" s="22">
        <f t="shared" si="327"/>
        <v>16774140.674255056</v>
      </c>
      <c r="I1713" s="22">
        <f t="shared" si="329"/>
        <v>9.2396736983443751E+19</v>
      </c>
      <c r="J1713" s="16">
        <v>1</v>
      </c>
      <c r="K1713" s="16">
        <v>11</v>
      </c>
      <c r="L1713" s="16">
        <v>5</v>
      </c>
      <c r="M1713" s="16">
        <v>10000</v>
      </c>
      <c r="N1713" s="16">
        <v>10000</v>
      </c>
      <c r="O1713" s="16">
        <v>30</v>
      </c>
      <c r="P1713" s="16" t="b">
        <v>1</v>
      </c>
      <c r="Q1713" s="16">
        <v>0</v>
      </c>
      <c r="R1713" s="16" t="b">
        <v>0</v>
      </c>
      <c r="S1713" s="16">
        <v>101.000000000008</v>
      </c>
      <c r="T1713" s="16" t="s">
        <v>59</v>
      </c>
      <c r="U1713" s="18">
        <v>1808</v>
      </c>
      <c r="V1713" s="16">
        <v>3015</v>
      </c>
      <c r="W1713" s="22">
        <v>1.07</v>
      </c>
    </row>
    <row r="1714" spans="1:23" x14ac:dyDescent="0.3">
      <c r="A1714" s="19">
        <v>1712</v>
      </c>
      <c r="B1714" s="16" t="s">
        <v>56</v>
      </c>
      <c r="C1714" s="17" t="s">
        <v>142</v>
      </c>
      <c r="E1714" s="16">
        <f t="shared" si="330"/>
        <v>10556946160.129721</v>
      </c>
      <c r="F1714" s="16">
        <v>5</v>
      </c>
      <c r="G1714" s="22">
        <f t="shared" ref="G1714:G1722" si="335">A1714^8.76+A1714^4+100*A1714+100</f>
        <v>2.1158892914009172E+28</v>
      </c>
      <c r="H1714" s="22">
        <f t="shared" si="327"/>
        <v>16795013.397735335</v>
      </c>
      <c r="I1714" s="22">
        <f t="shared" si="329"/>
        <v>9.2725662841305006E+19</v>
      </c>
      <c r="J1714" s="16">
        <v>1</v>
      </c>
      <c r="K1714" s="16">
        <v>11</v>
      </c>
      <c r="L1714" s="16">
        <v>5</v>
      </c>
      <c r="M1714" s="16">
        <v>10000</v>
      </c>
      <c r="N1714" s="16">
        <v>10000</v>
      </c>
      <c r="O1714" s="16">
        <v>30</v>
      </c>
      <c r="P1714" s="16" t="b">
        <v>1</v>
      </c>
      <c r="Q1714" s="16">
        <v>0</v>
      </c>
      <c r="R1714" s="16" t="b">
        <v>0</v>
      </c>
      <c r="S1714" s="16">
        <v>101.000000000008</v>
      </c>
      <c r="T1714" s="16" t="s">
        <v>59</v>
      </c>
      <c r="U1714" s="18">
        <v>1809</v>
      </c>
      <c r="V1714" s="16">
        <v>3017</v>
      </c>
      <c r="W1714" s="22">
        <v>1.07</v>
      </c>
    </row>
    <row r="1715" spans="1:23" x14ac:dyDescent="0.3">
      <c r="A1715" s="19">
        <v>1713</v>
      </c>
      <c r="B1715" s="16" t="s">
        <v>56</v>
      </c>
      <c r="C1715" s="17" t="s">
        <v>142</v>
      </c>
      <c r="E1715" s="16">
        <f t="shared" si="330"/>
        <v>10576073234.814665</v>
      </c>
      <c r="F1715" s="16">
        <v>5</v>
      </c>
      <c r="G1715" s="22">
        <f t="shared" si="335"/>
        <v>2.1267404904971604E+28</v>
      </c>
      <c r="H1715" s="22">
        <f t="shared" si="327"/>
        <v>16815899.958126552</v>
      </c>
      <c r="I1715" s="22">
        <f t="shared" si="329"/>
        <v>9.3055566552247943E+19</v>
      </c>
      <c r="J1715" s="16">
        <v>1</v>
      </c>
      <c r="K1715" s="16">
        <v>11</v>
      </c>
      <c r="L1715" s="16">
        <v>5</v>
      </c>
      <c r="M1715" s="16">
        <v>10000</v>
      </c>
      <c r="N1715" s="16">
        <v>10000</v>
      </c>
      <c r="O1715" s="16">
        <v>30</v>
      </c>
      <c r="P1715" s="16" t="b">
        <v>1</v>
      </c>
      <c r="Q1715" s="16">
        <v>0</v>
      </c>
      <c r="R1715" s="16" t="b">
        <v>0</v>
      </c>
      <c r="S1715" s="16">
        <v>101.000000000008</v>
      </c>
      <c r="T1715" s="16" t="s">
        <v>59</v>
      </c>
      <c r="U1715" s="18">
        <v>1810</v>
      </c>
      <c r="V1715" s="16">
        <v>3019</v>
      </c>
      <c r="W1715" s="22">
        <v>1.07</v>
      </c>
    </row>
    <row r="1716" spans="1:23" x14ac:dyDescent="0.3">
      <c r="A1716" s="19">
        <v>1714</v>
      </c>
      <c r="B1716" s="16" t="s">
        <v>56</v>
      </c>
      <c r="C1716" s="17" t="s">
        <v>142</v>
      </c>
      <c r="E1716" s="16">
        <f t="shared" si="330"/>
        <v>10595223771.012978</v>
      </c>
      <c r="F1716" s="16">
        <v>5</v>
      </c>
      <c r="G1716" s="22">
        <f t="shared" si="335"/>
        <v>2.1376409577237198E+28</v>
      </c>
      <c r="H1716" s="22">
        <f t="shared" si="327"/>
        <v>16836800.356559951</v>
      </c>
      <c r="I1716" s="22">
        <f t="shared" si="329"/>
        <v>9.338645044991035E+19</v>
      </c>
      <c r="J1716" s="16">
        <v>1</v>
      </c>
      <c r="K1716" s="16">
        <v>11</v>
      </c>
      <c r="L1716" s="16">
        <v>5</v>
      </c>
      <c r="M1716" s="16">
        <v>10000</v>
      </c>
      <c r="N1716" s="16">
        <v>10000</v>
      </c>
      <c r="O1716" s="16">
        <v>30</v>
      </c>
      <c r="P1716" s="16" t="b">
        <v>1</v>
      </c>
      <c r="Q1716" s="16">
        <v>0</v>
      </c>
      <c r="R1716" s="16" t="b">
        <v>0</v>
      </c>
      <c r="S1716" s="16">
        <v>101.000000000008</v>
      </c>
      <c r="T1716" s="16" t="s">
        <v>59</v>
      </c>
      <c r="U1716" s="18">
        <v>1811</v>
      </c>
      <c r="V1716" s="16">
        <v>3021</v>
      </c>
      <c r="W1716" s="22">
        <v>1.07</v>
      </c>
    </row>
    <row r="1717" spans="1:23" x14ac:dyDescent="0.3">
      <c r="A1717" s="19">
        <v>1715</v>
      </c>
      <c r="B1717" s="16" t="s">
        <v>56</v>
      </c>
      <c r="C1717" s="17" t="s">
        <v>142</v>
      </c>
      <c r="E1717" s="16">
        <f t="shared" si="330"/>
        <v>10614397783.789467</v>
      </c>
      <c r="F1717" s="16">
        <v>5</v>
      </c>
      <c r="G1717" s="22">
        <f t="shared" si="335"/>
        <v>2.1485908878341357E+28</v>
      </c>
      <c r="H1717" s="22">
        <f t="shared" si="327"/>
        <v>16857714.594166167</v>
      </c>
      <c r="I1717" s="22">
        <f t="shared" si="329"/>
        <v>9.371831687213346E+19</v>
      </c>
      <c r="J1717" s="16">
        <v>1</v>
      </c>
      <c r="K1717" s="16">
        <v>11</v>
      </c>
      <c r="L1717" s="16">
        <v>5</v>
      </c>
      <c r="M1717" s="16">
        <v>10000</v>
      </c>
      <c r="N1717" s="16">
        <v>10000</v>
      </c>
      <c r="O1717" s="16">
        <v>30</v>
      </c>
      <c r="P1717" s="16" t="b">
        <v>1</v>
      </c>
      <c r="Q1717" s="16">
        <v>0</v>
      </c>
      <c r="R1717" s="16" t="b">
        <v>0</v>
      </c>
      <c r="S1717" s="16">
        <v>101.000000000008</v>
      </c>
      <c r="T1717" s="16" t="s">
        <v>59</v>
      </c>
      <c r="U1717" s="18">
        <v>1812</v>
      </c>
      <c r="V1717" s="16">
        <v>3023</v>
      </c>
      <c r="W1717" s="22">
        <v>1.07</v>
      </c>
    </row>
    <row r="1718" spans="1:23" x14ac:dyDescent="0.3">
      <c r="A1718" s="19">
        <v>1716</v>
      </c>
      <c r="B1718" s="16" t="s">
        <v>56</v>
      </c>
      <c r="C1718" s="17" t="s">
        <v>142</v>
      </c>
      <c r="E1718" s="16">
        <f t="shared" si="330"/>
        <v>10633595288.209915</v>
      </c>
      <c r="F1718" s="16">
        <v>5</v>
      </c>
      <c r="G1718" s="22">
        <f t="shared" si="335"/>
        <v>2.1595904762376993E+28</v>
      </c>
      <c r="H1718" s="22">
        <f t="shared" si="327"/>
        <v>16878642.672075368</v>
      </c>
      <c r="I1718" s="22">
        <f t="shared" si="329"/>
        <v>9.4051168160968016E+19</v>
      </c>
      <c r="J1718" s="16">
        <v>1</v>
      </c>
      <c r="K1718" s="16">
        <v>11</v>
      </c>
      <c r="L1718" s="16">
        <v>5</v>
      </c>
      <c r="M1718" s="16">
        <v>10000</v>
      </c>
      <c r="N1718" s="16">
        <v>10000</v>
      </c>
      <c r="O1718" s="16">
        <v>30</v>
      </c>
      <c r="P1718" s="16" t="b">
        <v>1</v>
      </c>
      <c r="Q1718" s="16">
        <v>0</v>
      </c>
      <c r="R1718" s="16" t="b">
        <v>0</v>
      </c>
      <c r="S1718" s="16">
        <v>101.000000000008</v>
      </c>
      <c r="T1718" s="16" t="s">
        <v>59</v>
      </c>
      <c r="U1718" s="18">
        <v>1813</v>
      </c>
      <c r="V1718" s="16">
        <v>3025</v>
      </c>
      <c r="W1718" s="22">
        <v>1.07</v>
      </c>
    </row>
    <row r="1719" spans="1:23" x14ac:dyDescent="0.3">
      <c r="A1719" s="19">
        <v>1717</v>
      </c>
      <c r="B1719" s="16" t="s">
        <v>56</v>
      </c>
      <c r="C1719" s="17" t="s">
        <v>142</v>
      </c>
      <c r="E1719" s="16">
        <f t="shared" si="330"/>
        <v>10652816299.340874</v>
      </c>
      <c r="F1719" s="16">
        <v>5</v>
      </c>
      <c r="G1719" s="22">
        <f t="shared" si="335"/>
        <v>2.1706399190008777E+28</v>
      </c>
      <c r="H1719" s="22">
        <f t="shared" si="327"/>
        <v>16899584.59141703</v>
      </c>
      <c r="I1719" s="22">
        <f t="shared" si="329"/>
        <v>9.438500666267322E+19</v>
      </c>
      <c r="J1719" s="16">
        <v>1</v>
      </c>
      <c r="K1719" s="16">
        <v>11</v>
      </c>
      <c r="L1719" s="16">
        <v>5</v>
      </c>
      <c r="M1719" s="16">
        <v>10000</v>
      </c>
      <c r="N1719" s="16">
        <v>10000</v>
      </c>
      <c r="O1719" s="16">
        <v>30</v>
      </c>
      <c r="P1719" s="16" t="b">
        <v>1</v>
      </c>
      <c r="Q1719" s="16">
        <v>0</v>
      </c>
      <c r="R1719" s="16" t="b">
        <v>0</v>
      </c>
      <c r="S1719" s="16">
        <v>101.000000000008</v>
      </c>
      <c r="T1719" s="16" t="s">
        <v>59</v>
      </c>
      <c r="U1719" s="18">
        <v>1814</v>
      </c>
      <c r="V1719" s="16">
        <v>3027</v>
      </c>
      <c r="W1719" s="22">
        <v>1.07</v>
      </c>
    </row>
    <row r="1720" spans="1:23" x14ac:dyDescent="0.3">
      <c r="A1720" s="19">
        <v>1718</v>
      </c>
      <c r="B1720" s="16" t="s">
        <v>56</v>
      </c>
      <c r="C1720" s="17" t="s">
        <v>142</v>
      </c>
      <c r="E1720" s="16">
        <f t="shared" si="330"/>
        <v>10672060832.249802</v>
      </c>
      <c r="F1720" s="16">
        <v>5</v>
      </c>
      <c r="G1720" s="22">
        <f t="shared" si="335"/>
        <v>2.1817394128495713E+28</v>
      </c>
      <c r="H1720" s="22">
        <f t="shared" si="327"/>
        <v>16920540.353320096</v>
      </c>
      <c r="I1720" s="22">
        <f t="shared" si="329"/>
        <v>9.4719834727728857E+19</v>
      </c>
      <c r="J1720" s="16">
        <v>1</v>
      </c>
      <c r="K1720" s="16">
        <v>11</v>
      </c>
      <c r="L1720" s="16">
        <v>5</v>
      </c>
      <c r="M1720" s="16">
        <v>10000</v>
      </c>
      <c r="N1720" s="16">
        <v>10000</v>
      </c>
      <c r="O1720" s="16">
        <v>30</v>
      </c>
      <c r="P1720" s="16" t="b">
        <v>1</v>
      </c>
      <c r="Q1720" s="16">
        <v>0</v>
      </c>
      <c r="R1720" s="16" t="b">
        <v>0</v>
      </c>
      <c r="S1720" s="16">
        <v>101.000000000008</v>
      </c>
      <c r="T1720" s="16" t="s">
        <v>59</v>
      </c>
      <c r="U1720" s="18">
        <v>1815</v>
      </c>
      <c r="V1720" s="16">
        <v>3029</v>
      </c>
      <c r="W1720" s="22">
        <v>1.07</v>
      </c>
    </row>
    <row r="1721" spans="1:23" x14ac:dyDescent="0.3">
      <c r="A1721" s="19">
        <v>1719</v>
      </c>
      <c r="B1721" s="16" t="s">
        <v>56</v>
      </c>
      <c r="C1721" s="17" t="s">
        <v>142</v>
      </c>
      <c r="E1721" s="16">
        <f t="shared" si="330"/>
        <v>10691328902.005087</v>
      </c>
      <c r="F1721" s="16">
        <v>5</v>
      </c>
      <c r="G1721" s="22">
        <f t="shared" si="335"/>
        <v>2.1928891551706033E+28</v>
      </c>
      <c r="H1721" s="22">
        <f t="shared" si="327"/>
        <v>16941509.958913069</v>
      </c>
      <c r="I1721" s="22">
        <f t="shared" si="329"/>
        <v>9.5055654710838313E+19</v>
      </c>
      <c r="J1721" s="16">
        <v>1</v>
      </c>
      <c r="K1721" s="16">
        <v>11</v>
      </c>
      <c r="L1721" s="16">
        <v>5</v>
      </c>
      <c r="M1721" s="16">
        <v>10000</v>
      </c>
      <c r="N1721" s="16">
        <v>10000</v>
      </c>
      <c r="O1721" s="16">
        <v>30</v>
      </c>
      <c r="P1721" s="16" t="b">
        <v>1</v>
      </c>
      <c r="Q1721" s="16">
        <v>0</v>
      </c>
      <c r="R1721" s="16" t="b">
        <v>0</v>
      </c>
      <c r="S1721" s="16">
        <v>101.000000000008</v>
      </c>
      <c r="T1721" s="16" t="s">
        <v>59</v>
      </c>
      <c r="U1721" s="18">
        <v>1816</v>
      </c>
      <c r="V1721" s="16">
        <v>3031</v>
      </c>
      <c r="W1721" s="22">
        <v>1.07</v>
      </c>
    </row>
    <row r="1722" spans="1:23" x14ac:dyDescent="0.3">
      <c r="A1722" s="19">
        <v>1720</v>
      </c>
      <c r="B1722" s="16" t="s">
        <v>56</v>
      </c>
      <c r="C1722" s="17" t="s">
        <v>142</v>
      </c>
      <c r="E1722" s="16">
        <f t="shared" si="330"/>
        <v>10710620523.675991</v>
      </c>
      <c r="F1722" s="16">
        <v>5</v>
      </c>
      <c r="G1722" s="22">
        <f t="shared" si="335"/>
        <v>2.2040893440138052E+28</v>
      </c>
      <c r="H1722" s="22">
        <f t="shared" si="327"/>
        <v>16962493.409323722</v>
      </c>
      <c r="I1722" s="22">
        <f t="shared" si="329"/>
        <v>9.5392468970930536E+19</v>
      </c>
      <c r="J1722" s="16">
        <v>1</v>
      </c>
      <c r="K1722" s="16">
        <v>11</v>
      </c>
      <c r="L1722" s="16">
        <v>5</v>
      </c>
      <c r="M1722" s="16">
        <v>10000</v>
      </c>
      <c r="N1722" s="16">
        <v>10000</v>
      </c>
      <c r="O1722" s="16">
        <v>30</v>
      </c>
      <c r="P1722" s="16" t="b">
        <v>1</v>
      </c>
      <c r="Q1722" s="16">
        <v>0</v>
      </c>
      <c r="R1722" s="16" t="b">
        <v>0</v>
      </c>
      <c r="S1722" s="16">
        <v>101.000000000008</v>
      </c>
      <c r="T1722" s="16" t="s">
        <v>59</v>
      </c>
      <c r="U1722" s="18">
        <v>1817</v>
      </c>
      <c r="V1722" s="16">
        <v>3033</v>
      </c>
      <c r="W1722" s="22">
        <v>1.07</v>
      </c>
    </row>
    <row r="1723" spans="1:23" x14ac:dyDescent="0.3">
      <c r="A1723" s="19">
        <v>1721</v>
      </c>
      <c r="B1723" s="16" t="s">
        <v>56</v>
      </c>
      <c r="C1723" s="17" t="s">
        <v>142</v>
      </c>
      <c r="E1723" s="16">
        <f t="shared" si="330"/>
        <v>10729935712.33252</v>
      </c>
      <c r="F1723" s="16">
        <v>5</v>
      </c>
      <c r="G1723" s="22">
        <f>A1723^8.77+A1723^4+100*A1723+100</f>
        <v>2.3867021963725764E+28</v>
      </c>
      <c r="H1723" s="22">
        <f t="shared" si="327"/>
        <v>16983490.705679387</v>
      </c>
      <c r="I1723" s="22">
        <f t="shared" si="329"/>
        <v>9.5730279871169135E+19</v>
      </c>
      <c r="J1723" s="16">
        <v>1</v>
      </c>
      <c r="K1723" s="16">
        <v>11</v>
      </c>
      <c r="L1723" s="16">
        <v>5</v>
      </c>
      <c r="M1723" s="16">
        <v>10000</v>
      </c>
      <c r="N1723" s="16">
        <v>10000</v>
      </c>
      <c r="O1723" s="16">
        <v>30</v>
      </c>
      <c r="P1723" s="16" t="b">
        <v>1</v>
      </c>
      <c r="Q1723" s="16">
        <v>0</v>
      </c>
      <c r="R1723" s="16" t="b">
        <v>0</v>
      </c>
      <c r="S1723" s="16">
        <v>101.000000000008</v>
      </c>
      <c r="T1723" s="16" t="s">
        <v>59</v>
      </c>
      <c r="U1723" s="18">
        <v>1818</v>
      </c>
      <c r="V1723" s="16">
        <v>3035</v>
      </c>
      <c r="W1723" s="22">
        <v>1.07</v>
      </c>
    </row>
    <row r="1724" spans="1:23" x14ac:dyDescent="0.3">
      <c r="A1724" s="19">
        <v>1722</v>
      </c>
      <c r="B1724" s="16" t="s">
        <v>56</v>
      </c>
      <c r="C1724" s="17" t="s">
        <v>142</v>
      </c>
      <c r="E1724" s="16">
        <f t="shared" si="330"/>
        <v>10749274483.045679</v>
      </c>
      <c r="F1724" s="16">
        <v>5</v>
      </c>
      <c r="G1724" s="22">
        <f t="shared" ref="G1724:G1732" si="336">A1724^8.77+A1724^4+100*A1724+100</f>
        <v>2.3988920226030047E+28</v>
      </c>
      <c r="H1724" s="22">
        <f t="shared" ref="H1724:H1787" si="337">(A1724^2.14+50+50*A1724)*2</f>
        <v>17004501.849106725</v>
      </c>
      <c r="I1724" s="22">
        <f t="shared" si="329"/>
        <v>9.6069089778955813E+19</v>
      </c>
      <c r="J1724" s="16">
        <v>1</v>
      </c>
      <c r="K1724" s="16">
        <v>11</v>
      </c>
      <c r="L1724" s="16">
        <v>5</v>
      </c>
      <c r="M1724" s="16">
        <v>10000</v>
      </c>
      <c r="N1724" s="16">
        <v>10000</v>
      </c>
      <c r="O1724" s="16">
        <v>30</v>
      </c>
      <c r="P1724" s="16" t="b">
        <v>1</v>
      </c>
      <c r="Q1724" s="16">
        <v>0</v>
      </c>
      <c r="R1724" s="16" t="b">
        <v>0</v>
      </c>
      <c r="S1724" s="16">
        <v>101.000000000008</v>
      </c>
      <c r="T1724" s="16" t="s">
        <v>59</v>
      </c>
      <c r="U1724" s="18">
        <v>1819</v>
      </c>
      <c r="V1724" s="16">
        <v>3037</v>
      </c>
      <c r="W1724" s="22">
        <v>1.07</v>
      </c>
    </row>
    <row r="1725" spans="1:23" x14ac:dyDescent="0.3">
      <c r="A1725" s="19">
        <v>1723</v>
      </c>
      <c r="B1725" s="16" t="s">
        <v>56</v>
      </c>
      <c r="C1725" s="17" t="s">
        <v>142</v>
      </c>
      <c r="E1725" s="16">
        <f t="shared" si="330"/>
        <v>10768636850.887375</v>
      </c>
      <c r="F1725" s="16">
        <v>5</v>
      </c>
      <c r="G1725" s="22">
        <f t="shared" si="336"/>
        <v>2.4111369759776403E+28</v>
      </c>
      <c r="H1725" s="22">
        <f t="shared" si="337"/>
        <v>17025526.8407319</v>
      </c>
      <c r="I1725" s="22">
        <f t="shared" si="329"/>
        <v>9.640890106593529E+19</v>
      </c>
      <c r="J1725" s="16">
        <v>1</v>
      </c>
      <c r="K1725" s="16">
        <v>11</v>
      </c>
      <c r="L1725" s="16">
        <v>5</v>
      </c>
      <c r="M1725" s="16">
        <v>10000</v>
      </c>
      <c r="N1725" s="16">
        <v>10000</v>
      </c>
      <c r="O1725" s="16">
        <v>30</v>
      </c>
      <c r="P1725" s="16" t="b">
        <v>1</v>
      </c>
      <c r="Q1725" s="16">
        <v>0</v>
      </c>
      <c r="R1725" s="16" t="b">
        <v>0</v>
      </c>
      <c r="S1725" s="16">
        <v>101.000000000008</v>
      </c>
      <c r="T1725" s="16" t="s">
        <v>59</v>
      </c>
      <c r="U1725" s="18">
        <v>1820</v>
      </c>
      <c r="V1725" s="16">
        <v>3039</v>
      </c>
      <c r="W1725" s="22">
        <v>1.07</v>
      </c>
    </row>
    <row r="1726" spans="1:23" x14ac:dyDescent="0.3">
      <c r="A1726" s="19">
        <v>1724</v>
      </c>
      <c r="B1726" s="16" t="s">
        <v>56</v>
      </c>
      <c r="C1726" s="17" t="s">
        <v>142</v>
      </c>
      <c r="E1726" s="16">
        <f t="shared" si="330"/>
        <v>10788022830.93029</v>
      </c>
      <c r="F1726" s="16">
        <v>5</v>
      </c>
      <c r="G1726" s="22">
        <f t="shared" si="336"/>
        <v>2.4234372735908711E+28</v>
      </c>
      <c r="H1726" s="22">
        <f t="shared" si="337"/>
        <v>17046565.681680493</v>
      </c>
      <c r="I1726" s="22">
        <f t="shared" si="329"/>
        <v>9.6749716108000838E+19</v>
      </c>
      <c r="J1726" s="16">
        <v>1</v>
      </c>
      <c r="K1726" s="16">
        <v>11</v>
      </c>
      <c r="L1726" s="16">
        <v>5</v>
      </c>
      <c r="M1726" s="16">
        <v>10000</v>
      </c>
      <c r="N1726" s="16">
        <v>10000</v>
      </c>
      <c r="O1726" s="16">
        <v>30</v>
      </c>
      <c r="P1726" s="16" t="b">
        <v>1</v>
      </c>
      <c r="Q1726" s="16">
        <v>0</v>
      </c>
      <c r="R1726" s="16" t="b">
        <v>0</v>
      </c>
      <c r="S1726" s="16">
        <v>101.000000000008</v>
      </c>
      <c r="T1726" s="16" t="s">
        <v>59</v>
      </c>
      <c r="U1726" s="18">
        <v>1821</v>
      </c>
      <c r="V1726" s="16">
        <v>3041</v>
      </c>
      <c r="W1726" s="22">
        <v>1.07</v>
      </c>
    </row>
    <row r="1727" spans="1:23" x14ac:dyDescent="0.3">
      <c r="A1727" s="19">
        <v>1725</v>
      </c>
      <c r="B1727" s="16" t="s">
        <v>56</v>
      </c>
      <c r="C1727" s="17" t="s">
        <v>142</v>
      </c>
      <c r="E1727" s="16">
        <f t="shared" si="330"/>
        <v>10807432438.248022</v>
      </c>
      <c r="F1727" s="16">
        <v>5</v>
      </c>
      <c r="G1727" s="22">
        <f t="shared" si="336"/>
        <v>2.4357931332652146E+28</v>
      </c>
      <c r="H1727" s="22">
        <f t="shared" si="337"/>
        <v>17067618.373077549</v>
      </c>
      <c r="I1727" s="22">
        <f t="shared" si="329"/>
        <v>9.7091537285299241E+19</v>
      </c>
      <c r="J1727" s="16">
        <v>1</v>
      </c>
      <c r="K1727" s="16">
        <v>11</v>
      </c>
      <c r="L1727" s="16">
        <v>5</v>
      </c>
      <c r="M1727" s="16">
        <v>10000</v>
      </c>
      <c r="N1727" s="16">
        <v>10000</v>
      </c>
      <c r="O1727" s="16">
        <v>30</v>
      </c>
      <c r="P1727" s="16" t="b">
        <v>1</v>
      </c>
      <c r="Q1727" s="16">
        <v>0</v>
      </c>
      <c r="R1727" s="16" t="b">
        <v>0</v>
      </c>
      <c r="S1727" s="16">
        <v>101.000000000008</v>
      </c>
      <c r="T1727" s="16" t="s">
        <v>59</v>
      </c>
      <c r="U1727" s="18">
        <v>1822</v>
      </c>
      <c r="V1727" s="16">
        <v>3043</v>
      </c>
      <c r="W1727" s="22">
        <v>1.07</v>
      </c>
    </row>
    <row r="1728" spans="1:23" x14ac:dyDescent="0.3">
      <c r="A1728" s="19">
        <v>1726</v>
      </c>
      <c r="B1728" s="16" t="s">
        <v>56</v>
      </c>
      <c r="C1728" s="17" t="s">
        <v>142</v>
      </c>
      <c r="E1728" s="16">
        <f t="shared" si="330"/>
        <v>10826865687.915062</v>
      </c>
      <c r="F1728" s="16">
        <v>5</v>
      </c>
      <c r="G1728" s="22">
        <f t="shared" si="336"/>
        <v>2.4482047735535403E+28</v>
      </c>
      <c r="H1728" s="22">
        <f t="shared" si="337"/>
        <v>17088684.916047558</v>
      </c>
      <c r="I1728" s="22">
        <f t="shared" si="329"/>
        <v>9.7434366982237012E+19</v>
      </c>
      <c r="J1728" s="16">
        <v>1</v>
      </c>
      <c r="K1728" s="16">
        <v>11</v>
      </c>
      <c r="L1728" s="16">
        <v>5</v>
      </c>
      <c r="M1728" s="16">
        <v>10000</v>
      </c>
      <c r="N1728" s="16">
        <v>10000</v>
      </c>
      <c r="O1728" s="16">
        <v>30</v>
      </c>
      <c r="P1728" s="16" t="b">
        <v>1</v>
      </c>
      <c r="Q1728" s="16">
        <v>0</v>
      </c>
      <c r="R1728" s="16" t="b">
        <v>0</v>
      </c>
      <c r="S1728" s="16">
        <v>101.000000000008</v>
      </c>
      <c r="T1728" s="16" t="s">
        <v>59</v>
      </c>
      <c r="U1728" s="18">
        <v>1823</v>
      </c>
      <c r="V1728" s="16">
        <v>3045</v>
      </c>
      <c r="W1728" s="22">
        <v>1.07</v>
      </c>
    </row>
    <row r="1729" spans="1:23" x14ac:dyDescent="0.3">
      <c r="A1729" s="19">
        <v>1727</v>
      </c>
      <c r="B1729" s="16" t="s">
        <v>56</v>
      </c>
      <c r="C1729" s="17" t="s">
        <v>142</v>
      </c>
      <c r="E1729" s="16">
        <f t="shared" si="330"/>
        <v>10846322595.006712</v>
      </c>
      <c r="F1729" s="16">
        <v>5</v>
      </c>
      <c r="G1729" s="22">
        <f t="shared" si="336"/>
        <v>2.460672413740957E+28</v>
      </c>
      <c r="H1729" s="22">
        <f t="shared" si="337"/>
        <v>17109765.311714377</v>
      </c>
      <c r="I1729" s="22">
        <f t="shared" si="329"/>
        <v>9.7778207587483959E+19</v>
      </c>
      <c r="J1729" s="16">
        <v>1</v>
      </c>
      <c r="K1729" s="16">
        <v>11</v>
      </c>
      <c r="L1729" s="16">
        <v>5</v>
      </c>
      <c r="M1729" s="16">
        <v>10000</v>
      </c>
      <c r="N1729" s="16">
        <v>10000</v>
      </c>
      <c r="O1729" s="16">
        <v>30</v>
      </c>
      <c r="P1729" s="16" t="b">
        <v>1</v>
      </c>
      <c r="Q1729" s="16">
        <v>0</v>
      </c>
      <c r="R1729" s="16" t="b">
        <v>0</v>
      </c>
      <c r="S1729" s="16">
        <v>101.000000000008</v>
      </c>
      <c r="T1729" s="16" t="s">
        <v>59</v>
      </c>
      <c r="U1729" s="18">
        <v>1824</v>
      </c>
      <c r="V1729" s="16">
        <v>3047</v>
      </c>
      <c r="W1729" s="22">
        <v>1.07</v>
      </c>
    </row>
    <row r="1730" spans="1:23" x14ac:dyDescent="0.3">
      <c r="A1730" s="19">
        <v>1728</v>
      </c>
      <c r="B1730" s="16" t="s">
        <v>56</v>
      </c>
      <c r="C1730" s="17" t="s">
        <v>142</v>
      </c>
      <c r="E1730" s="16">
        <f t="shared" si="330"/>
        <v>10865803174.599255</v>
      </c>
      <c r="F1730" s="16">
        <v>5</v>
      </c>
      <c r="G1730" s="22">
        <f t="shared" si="336"/>
        <v>2.4731962738468766E+28</v>
      </c>
      <c r="H1730" s="22">
        <f t="shared" si="337"/>
        <v>17130859.561201375</v>
      </c>
      <c r="I1730" s="22">
        <f t="shared" si="329"/>
        <v>9.8123061493978726E+19</v>
      </c>
      <c r="J1730" s="16">
        <v>1</v>
      </c>
      <c r="K1730" s="16">
        <v>11</v>
      </c>
      <c r="L1730" s="16">
        <v>5</v>
      </c>
      <c r="M1730" s="16">
        <v>10000</v>
      </c>
      <c r="N1730" s="16">
        <v>10000</v>
      </c>
      <c r="O1730" s="16">
        <v>30</v>
      </c>
      <c r="P1730" s="16" t="b">
        <v>1</v>
      </c>
      <c r="Q1730" s="16">
        <v>0</v>
      </c>
      <c r="R1730" s="16" t="b">
        <v>0</v>
      </c>
      <c r="S1730" s="16">
        <v>101.000000000008</v>
      </c>
      <c r="T1730" s="16" t="s">
        <v>59</v>
      </c>
      <c r="U1730" s="18">
        <v>1825</v>
      </c>
      <c r="V1730" s="16">
        <v>3049</v>
      </c>
      <c r="W1730" s="22">
        <v>1.07</v>
      </c>
    </row>
    <row r="1731" spans="1:23" x14ac:dyDescent="0.3">
      <c r="A1731" s="19">
        <v>1729</v>
      </c>
      <c r="B1731" s="16" t="s">
        <v>56</v>
      </c>
      <c r="C1731" s="17" t="s">
        <v>142</v>
      </c>
      <c r="E1731" s="16">
        <f t="shared" si="330"/>
        <v>10885307441.769791</v>
      </c>
      <c r="F1731" s="16">
        <v>5</v>
      </c>
      <c r="G1731" s="22">
        <f t="shared" si="336"/>
        <v>2.4857765746269749E+28</v>
      </c>
      <c r="H1731" s="22">
        <f t="shared" si="337"/>
        <v>17151967.665631372</v>
      </c>
      <c r="I1731" s="22">
        <f t="shared" ref="I1731:I1794" si="338">(A1731^6.082+A1731^4+1000*A1731+100)*2</f>
        <v>9.8468931098934493E+19</v>
      </c>
      <c r="J1731" s="16">
        <v>1</v>
      </c>
      <c r="K1731" s="16">
        <v>11</v>
      </c>
      <c r="L1731" s="16">
        <v>5</v>
      </c>
      <c r="M1731" s="16">
        <v>10000</v>
      </c>
      <c r="N1731" s="16">
        <v>10000</v>
      </c>
      <c r="O1731" s="16">
        <v>30</v>
      </c>
      <c r="P1731" s="16" t="b">
        <v>1</v>
      </c>
      <c r="Q1731" s="16">
        <v>0</v>
      </c>
      <c r="R1731" s="16" t="b">
        <v>0</v>
      </c>
      <c r="S1731" s="16">
        <v>101.000000000008</v>
      </c>
      <c r="T1731" s="16" t="s">
        <v>59</v>
      </c>
      <c r="U1731" s="18">
        <v>1826</v>
      </c>
      <c r="V1731" s="16">
        <v>3051</v>
      </c>
      <c r="W1731" s="22">
        <v>1.07</v>
      </c>
    </row>
    <row r="1732" spans="1:23" x14ac:dyDescent="0.3">
      <c r="A1732" s="19">
        <v>1730</v>
      </c>
      <c r="B1732" s="16" t="s">
        <v>56</v>
      </c>
      <c r="C1732" s="17" t="s">
        <v>142</v>
      </c>
      <c r="E1732" s="16">
        <f t="shared" si="330"/>
        <v>10904835411.596182</v>
      </c>
      <c r="F1732" s="16">
        <v>5</v>
      </c>
      <c r="G1732" s="22">
        <f t="shared" si="336"/>
        <v>2.4984135375752994E+28</v>
      </c>
      <c r="H1732" s="22">
        <f t="shared" si="337"/>
        <v>17173089.626126483</v>
      </c>
      <c r="I1732" s="22">
        <f t="shared" si="338"/>
        <v>9.8815818803843121E+19</v>
      </c>
      <c r="J1732" s="16">
        <v>1</v>
      </c>
      <c r="K1732" s="16">
        <v>11</v>
      </c>
      <c r="L1732" s="16">
        <v>5</v>
      </c>
      <c r="M1732" s="16">
        <v>10000</v>
      </c>
      <c r="N1732" s="16">
        <v>10000</v>
      </c>
      <c r="O1732" s="16">
        <v>30</v>
      </c>
      <c r="P1732" s="16" t="b">
        <v>1</v>
      </c>
      <c r="Q1732" s="16">
        <v>0</v>
      </c>
      <c r="R1732" s="16" t="b">
        <v>0</v>
      </c>
      <c r="S1732" s="16">
        <v>101.000000000008</v>
      </c>
      <c r="T1732" s="16" t="s">
        <v>59</v>
      </c>
      <c r="U1732" s="18">
        <v>1827</v>
      </c>
      <c r="V1732" s="16">
        <v>3053</v>
      </c>
      <c r="W1732" s="22">
        <v>1.07</v>
      </c>
    </row>
    <row r="1733" spans="1:23" x14ac:dyDescent="0.3">
      <c r="A1733" s="19">
        <v>1731</v>
      </c>
      <c r="B1733" s="16" t="s">
        <v>56</v>
      </c>
      <c r="C1733" s="17" t="s">
        <v>142</v>
      </c>
      <c r="E1733" s="16">
        <f t="shared" si="330"/>
        <v>10924387099.157347</v>
      </c>
      <c r="F1733" s="16">
        <v>5</v>
      </c>
      <c r="G1733" s="22">
        <f>A1733^8.78+A1733^4+100*A1733+100</f>
        <v>2.7055044708780824E+28</v>
      </c>
      <c r="H1733" s="22">
        <f t="shared" si="337"/>
        <v>17194225.443808489</v>
      </c>
      <c r="I1733" s="22">
        <f t="shared" si="338"/>
        <v>9.9163727014482919E+19</v>
      </c>
      <c r="J1733" s="16">
        <v>1</v>
      </c>
      <c r="K1733" s="16">
        <v>11</v>
      </c>
      <c r="L1733" s="16">
        <v>5</v>
      </c>
      <c r="M1733" s="16">
        <v>10000</v>
      </c>
      <c r="N1733" s="16">
        <v>10000</v>
      </c>
      <c r="O1733" s="16">
        <v>30</v>
      </c>
      <c r="P1733" s="16" t="b">
        <v>1</v>
      </c>
      <c r="Q1733" s="16">
        <v>0</v>
      </c>
      <c r="R1733" s="16" t="b">
        <v>0</v>
      </c>
      <c r="S1733" s="16">
        <v>101.000000000008</v>
      </c>
      <c r="T1733" s="16" t="s">
        <v>59</v>
      </c>
      <c r="U1733" s="18">
        <v>1828</v>
      </c>
      <c r="V1733" s="16">
        <v>3055</v>
      </c>
      <c r="W1733" s="22">
        <v>1.07</v>
      </c>
    </row>
    <row r="1734" spans="1:23" x14ac:dyDescent="0.3">
      <c r="A1734" s="19">
        <v>1732</v>
      </c>
      <c r="B1734" s="16" t="s">
        <v>56</v>
      </c>
      <c r="C1734" s="17" t="s">
        <v>142</v>
      </c>
      <c r="E1734" s="16">
        <f t="shared" ref="E1734:E1797" si="339">A1734^3.0999</f>
        <v>10943962519.53298</v>
      </c>
      <c r="F1734" s="16">
        <v>5</v>
      </c>
      <c r="G1734" s="22">
        <f t="shared" ref="G1734:G1742" si="340">A1734^8.78+A1734^4+100*A1734+100</f>
        <v>2.7192582438794859E+28</v>
      </c>
      <c r="H1734" s="22">
        <f t="shared" si="337"/>
        <v>17215375.1197985</v>
      </c>
      <c r="I1734" s="22">
        <f t="shared" si="338"/>
        <v>9.9512658140920742E+19</v>
      </c>
      <c r="J1734" s="16">
        <v>1</v>
      </c>
      <c r="K1734" s="16">
        <v>11</v>
      </c>
      <c r="L1734" s="16">
        <v>5</v>
      </c>
      <c r="M1734" s="16">
        <v>10000</v>
      </c>
      <c r="N1734" s="16">
        <v>10000</v>
      </c>
      <c r="O1734" s="16">
        <v>30</v>
      </c>
      <c r="P1734" s="16" t="b">
        <v>1</v>
      </c>
      <c r="Q1734" s="16">
        <v>0</v>
      </c>
      <c r="R1734" s="16" t="b">
        <v>0</v>
      </c>
      <c r="S1734" s="16">
        <v>101.000000000008</v>
      </c>
      <c r="T1734" s="16" t="s">
        <v>59</v>
      </c>
      <c r="U1734" s="18">
        <v>1829</v>
      </c>
      <c r="V1734" s="16">
        <v>3057</v>
      </c>
      <c r="W1734" s="22">
        <v>1.07</v>
      </c>
    </row>
    <row r="1735" spans="1:23" x14ac:dyDescent="0.3">
      <c r="A1735" s="19">
        <v>1733</v>
      </c>
      <c r="B1735" s="16" t="s">
        <v>56</v>
      </c>
      <c r="C1735" s="17" t="s">
        <v>142</v>
      </c>
      <c r="E1735" s="16">
        <f t="shared" si="339"/>
        <v>10963561687.803646</v>
      </c>
      <c r="F1735" s="16">
        <v>5</v>
      </c>
      <c r="G1735" s="22">
        <f t="shared" si="340"/>
        <v>2.7330739366408676E+28</v>
      </c>
      <c r="H1735" s="22">
        <f t="shared" si="337"/>
        <v>17236538.655217007</v>
      </c>
      <c r="I1735" s="22">
        <f t="shared" si="338"/>
        <v>9.9862614597517722E+19</v>
      </c>
      <c r="J1735" s="16">
        <v>1</v>
      </c>
      <c r="K1735" s="16">
        <v>11</v>
      </c>
      <c r="L1735" s="16">
        <v>5</v>
      </c>
      <c r="M1735" s="16">
        <v>10000</v>
      </c>
      <c r="N1735" s="16">
        <v>10000</v>
      </c>
      <c r="O1735" s="16">
        <v>30</v>
      </c>
      <c r="P1735" s="16" t="b">
        <v>1</v>
      </c>
      <c r="Q1735" s="16">
        <v>0</v>
      </c>
      <c r="R1735" s="16" t="b">
        <v>0</v>
      </c>
      <c r="S1735" s="16">
        <v>101.000000000008</v>
      </c>
      <c r="T1735" s="16" t="s">
        <v>59</v>
      </c>
      <c r="U1735" s="18">
        <v>1830</v>
      </c>
      <c r="V1735" s="16">
        <v>3059</v>
      </c>
      <c r="W1735" s="22">
        <v>1.07</v>
      </c>
    </row>
    <row r="1736" spans="1:23" x14ac:dyDescent="0.3">
      <c r="A1736" s="19">
        <v>1734</v>
      </c>
      <c r="B1736" s="16" t="s">
        <v>56</v>
      </c>
      <c r="C1736" s="17" t="s">
        <v>142</v>
      </c>
      <c r="E1736" s="16">
        <f t="shared" si="339"/>
        <v>10983184619.05077</v>
      </c>
      <c r="F1736" s="16">
        <v>5</v>
      </c>
      <c r="G1736" s="22">
        <f t="shared" si="340"/>
        <v>2.7469517919549038E+28</v>
      </c>
      <c r="H1736" s="22">
        <f t="shared" si="337"/>
        <v>17257716.05118404</v>
      </c>
      <c r="I1736" s="22">
        <f t="shared" si="338"/>
        <v>1.0021359880293537E+20</v>
      </c>
      <c r="J1736" s="16">
        <v>1</v>
      </c>
      <c r="K1736" s="16">
        <v>11</v>
      </c>
      <c r="L1736" s="16">
        <v>5</v>
      </c>
      <c r="M1736" s="16">
        <v>10000</v>
      </c>
      <c r="N1736" s="16">
        <v>10000</v>
      </c>
      <c r="O1736" s="16">
        <v>30</v>
      </c>
      <c r="P1736" s="16" t="b">
        <v>1</v>
      </c>
      <c r="Q1736" s="16">
        <v>0</v>
      </c>
      <c r="R1736" s="16" t="b">
        <v>0</v>
      </c>
      <c r="S1736" s="16">
        <v>101.000000000008</v>
      </c>
      <c r="T1736" s="16" t="s">
        <v>59</v>
      </c>
      <c r="U1736" s="18">
        <v>1831</v>
      </c>
      <c r="V1736" s="16">
        <v>3061</v>
      </c>
      <c r="W1736" s="22">
        <v>1.07</v>
      </c>
    </row>
    <row r="1737" spans="1:23" x14ac:dyDescent="0.3">
      <c r="A1737" s="19">
        <v>1735</v>
      </c>
      <c r="B1737" s="16" t="s">
        <v>56</v>
      </c>
      <c r="C1737" s="17" t="s">
        <v>142</v>
      </c>
      <c r="E1737" s="16">
        <f t="shared" si="339"/>
        <v>11002831328.356709</v>
      </c>
      <c r="F1737" s="16">
        <v>5</v>
      </c>
      <c r="G1737" s="22">
        <f t="shared" si="340"/>
        <v>2.7608920534255165E+28</v>
      </c>
      <c r="H1737" s="22">
        <f t="shared" si="337"/>
        <v>17278907.308819059</v>
      </c>
      <c r="I1737" s="22">
        <f t="shared" si="338"/>
        <v>1.0056561318014091E+20</v>
      </c>
      <c r="J1737" s="16">
        <v>1</v>
      </c>
      <c r="K1737" s="16">
        <v>11</v>
      </c>
      <c r="L1737" s="16">
        <v>5</v>
      </c>
      <c r="M1737" s="16">
        <v>10000</v>
      </c>
      <c r="N1737" s="16">
        <v>10000</v>
      </c>
      <c r="O1737" s="16">
        <v>30</v>
      </c>
      <c r="P1737" s="16" t="b">
        <v>1</v>
      </c>
      <c r="Q1737" s="16">
        <v>0</v>
      </c>
      <c r="R1737" s="16" t="b">
        <v>0</v>
      </c>
      <c r="S1737" s="16">
        <v>101.000000000008</v>
      </c>
      <c r="T1737" s="16" t="s">
        <v>59</v>
      </c>
      <c r="U1737" s="18">
        <v>1832</v>
      </c>
      <c r="V1737" s="16">
        <v>3063</v>
      </c>
      <c r="W1737" s="22">
        <v>1.07</v>
      </c>
    </row>
    <row r="1738" spans="1:23" x14ac:dyDescent="0.3">
      <c r="A1738" s="19">
        <v>1736</v>
      </c>
      <c r="B1738" s="16" t="s">
        <v>56</v>
      </c>
      <c r="C1738" s="17" t="s">
        <v>142</v>
      </c>
      <c r="E1738" s="16">
        <f t="shared" si="339"/>
        <v>11022501830.804642</v>
      </c>
      <c r="F1738" s="16">
        <v>5</v>
      </c>
      <c r="G1738" s="22">
        <f t="shared" si="340"/>
        <v>2.7748949654698394E+28</v>
      </c>
      <c r="H1738" s="22">
        <f t="shared" si="337"/>
        <v>17300112.429240927</v>
      </c>
      <c r="I1738" s="22">
        <f t="shared" si="338"/>
        <v>1.0091866015641256E+20</v>
      </c>
      <c r="J1738" s="16">
        <v>1</v>
      </c>
      <c r="K1738" s="16">
        <v>11</v>
      </c>
      <c r="L1738" s="16">
        <v>5</v>
      </c>
      <c r="M1738" s="16">
        <v>10000</v>
      </c>
      <c r="N1738" s="16">
        <v>10000</v>
      </c>
      <c r="O1738" s="16">
        <v>30</v>
      </c>
      <c r="P1738" s="16" t="b">
        <v>1</v>
      </c>
      <c r="Q1738" s="16">
        <v>0</v>
      </c>
      <c r="R1738" s="16" t="b">
        <v>0</v>
      </c>
      <c r="S1738" s="16">
        <v>101.000000000008</v>
      </c>
      <c r="T1738" s="16" t="s">
        <v>59</v>
      </c>
      <c r="U1738" s="18">
        <v>1833</v>
      </c>
      <c r="V1738" s="16">
        <v>3065</v>
      </c>
      <c r="W1738" s="22">
        <v>1.07</v>
      </c>
    </row>
    <row r="1739" spans="1:23" x14ac:dyDescent="0.3">
      <c r="A1739" s="19">
        <v>1737</v>
      </c>
      <c r="B1739" s="16" t="s">
        <v>56</v>
      </c>
      <c r="C1739" s="17" t="s">
        <v>142</v>
      </c>
      <c r="E1739" s="16">
        <f t="shared" si="339"/>
        <v>11042196141.47854</v>
      </c>
      <c r="F1739" s="16">
        <v>5</v>
      </c>
      <c r="G1739" s="22">
        <f t="shared" si="340"/>
        <v>2.7889607733207003E+28</v>
      </c>
      <c r="H1739" s="22">
        <f t="shared" si="337"/>
        <v>17321331.413567971</v>
      </c>
      <c r="I1739" s="22">
        <f t="shared" si="338"/>
        <v>1.0127274216334118E+20</v>
      </c>
      <c r="J1739" s="16">
        <v>1</v>
      </c>
      <c r="K1739" s="16">
        <v>11</v>
      </c>
      <c r="L1739" s="16">
        <v>5</v>
      </c>
      <c r="M1739" s="16">
        <v>10000</v>
      </c>
      <c r="N1739" s="16">
        <v>10000</v>
      </c>
      <c r="O1739" s="16">
        <v>30</v>
      </c>
      <c r="P1739" s="16" t="b">
        <v>1</v>
      </c>
      <c r="Q1739" s="16">
        <v>0</v>
      </c>
      <c r="R1739" s="16" t="b">
        <v>0</v>
      </c>
      <c r="S1739" s="16">
        <v>101.000000000008</v>
      </c>
      <c r="T1739" s="16" t="s">
        <v>59</v>
      </c>
      <c r="U1739" s="18">
        <v>1834</v>
      </c>
      <c r="V1739" s="16">
        <v>3067</v>
      </c>
      <c r="W1739" s="22">
        <v>1.07</v>
      </c>
    </row>
    <row r="1740" spans="1:23" x14ac:dyDescent="0.3">
      <c r="A1740" s="19">
        <v>1738</v>
      </c>
      <c r="B1740" s="16" t="s">
        <v>56</v>
      </c>
      <c r="C1740" s="17" t="s">
        <v>142</v>
      </c>
      <c r="E1740" s="16">
        <f t="shared" si="339"/>
        <v>11061914275.463448</v>
      </c>
      <c r="F1740" s="16">
        <v>5</v>
      </c>
      <c r="G1740" s="22">
        <f t="shared" si="340"/>
        <v>2.8030897230288351E+28</v>
      </c>
      <c r="H1740" s="22">
        <f t="shared" si="337"/>
        <v>17342564.262918018</v>
      </c>
      <c r="I1740" s="22">
        <f t="shared" si="338"/>
        <v>1.0162786163684301E+20</v>
      </c>
      <c r="J1740" s="16">
        <v>1</v>
      </c>
      <c r="K1740" s="16">
        <v>11</v>
      </c>
      <c r="L1740" s="16">
        <v>5</v>
      </c>
      <c r="M1740" s="16">
        <v>10000</v>
      </c>
      <c r="N1740" s="16">
        <v>10000</v>
      </c>
      <c r="O1740" s="16">
        <v>30</v>
      </c>
      <c r="P1740" s="16" t="b">
        <v>1</v>
      </c>
      <c r="Q1740" s="16">
        <v>0</v>
      </c>
      <c r="R1740" s="16" t="b">
        <v>0</v>
      </c>
      <c r="S1740" s="16">
        <v>101.000000000008</v>
      </c>
      <c r="T1740" s="16" t="s">
        <v>59</v>
      </c>
      <c r="U1740" s="18">
        <v>1835</v>
      </c>
      <c r="V1740" s="16">
        <v>3069</v>
      </c>
      <c r="W1740" s="22">
        <v>1.07</v>
      </c>
    </row>
    <row r="1741" spans="1:23" x14ac:dyDescent="0.3">
      <c r="A1741" s="19">
        <v>1739</v>
      </c>
      <c r="B1741" s="16" t="s">
        <v>56</v>
      </c>
      <c r="C1741" s="17" t="s">
        <v>142</v>
      </c>
      <c r="E1741" s="16">
        <f t="shared" si="339"/>
        <v>11081656247.845045</v>
      </c>
      <c r="F1741" s="16">
        <v>5</v>
      </c>
      <c r="G1741" s="22">
        <f t="shared" si="340"/>
        <v>2.8172820614650243E+28</v>
      </c>
      <c r="H1741" s="22">
        <f t="shared" si="337"/>
        <v>17363810.978408251</v>
      </c>
      <c r="I1741" s="22">
        <f t="shared" si="338"/>
        <v>1.0198402101715601E+20</v>
      </c>
      <c r="J1741" s="16">
        <v>1</v>
      </c>
      <c r="K1741" s="16">
        <v>11</v>
      </c>
      <c r="L1741" s="16">
        <v>5</v>
      </c>
      <c r="M1741" s="16">
        <v>10000</v>
      </c>
      <c r="N1741" s="16">
        <v>10000</v>
      </c>
      <c r="O1741" s="16">
        <v>30</v>
      </c>
      <c r="P1741" s="16" t="b">
        <v>1</v>
      </c>
      <c r="Q1741" s="16">
        <v>0</v>
      </c>
      <c r="R1741" s="16" t="b">
        <v>0</v>
      </c>
      <c r="S1741" s="16">
        <v>101.000000000008</v>
      </c>
      <c r="T1741" s="16" t="s">
        <v>59</v>
      </c>
      <c r="U1741" s="18">
        <v>1836</v>
      </c>
      <c r="V1741" s="16">
        <v>3071</v>
      </c>
      <c r="W1741" s="22">
        <v>1.07</v>
      </c>
    </row>
    <row r="1742" spans="1:23" x14ac:dyDescent="0.3">
      <c r="A1742" s="19">
        <v>1740</v>
      </c>
      <c r="B1742" s="16" t="s">
        <v>56</v>
      </c>
      <c r="C1742" s="17" t="s">
        <v>142</v>
      </c>
      <c r="E1742" s="16">
        <f t="shared" si="339"/>
        <v>11101422073.710073</v>
      </c>
      <c r="F1742" s="16">
        <v>5</v>
      </c>
      <c r="G1742" s="22">
        <f t="shared" si="340"/>
        <v>2.8315380363224356E+28</v>
      </c>
      <c r="H1742" s="22">
        <f t="shared" si="337"/>
        <v>17385071.561155345</v>
      </c>
      <c r="I1742" s="22">
        <f t="shared" si="338"/>
        <v>1.0234122274885134E+20</v>
      </c>
      <c r="J1742" s="16">
        <v>1</v>
      </c>
      <c r="K1742" s="16">
        <v>11</v>
      </c>
      <c r="L1742" s="16">
        <v>5</v>
      </c>
      <c r="M1742" s="16">
        <v>10000</v>
      </c>
      <c r="N1742" s="16">
        <v>10000</v>
      </c>
      <c r="O1742" s="16">
        <v>30</v>
      </c>
      <c r="P1742" s="16" t="b">
        <v>1</v>
      </c>
      <c r="Q1742" s="16">
        <v>0</v>
      </c>
      <c r="R1742" s="16" t="b">
        <v>0</v>
      </c>
      <c r="S1742" s="16">
        <v>101.000000000008</v>
      </c>
      <c r="T1742" s="16" t="s">
        <v>59</v>
      </c>
      <c r="U1742" s="18">
        <v>1837</v>
      </c>
      <c r="V1742" s="16">
        <v>3073</v>
      </c>
      <c r="W1742" s="22">
        <v>1.07</v>
      </c>
    </row>
    <row r="1743" spans="1:23" x14ac:dyDescent="0.3">
      <c r="A1743" s="19">
        <v>1741</v>
      </c>
      <c r="B1743" s="16" t="s">
        <v>56</v>
      </c>
      <c r="C1743" s="17" t="s">
        <v>142</v>
      </c>
      <c r="E1743" s="16">
        <f t="shared" si="339"/>
        <v>11121211768.145954</v>
      </c>
      <c r="F1743" s="16">
        <v>5</v>
      </c>
      <c r="G1743" s="22">
        <f>A1743^8.79+A1743^4+100*A1743+100</f>
        <v>3.0663462821863992E+28</v>
      </c>
      <c r="H1743" s="22">
        <f t="shared" si="337"/>
        <v>17406346.012275424</v>
      </c>
      <c r="I1743" s="22">
        <f t="shared" si="338"/>
        <v>1.0269946928083616E+20</v>
      </c>
      <c r="J1743" s="16">
        <v>1</v>
      </c>
      <c r="K1743" s="16">
        <v>11</v>
      </c>
      <c r="L1743" s="16">
        <v>5</v>
      </c>
      <c r="M1743" s="16">
        <v>10000</v>
      </c>
      <c r="N1743" s="16">
        <v>10000</v>
      </c>
      <c r="O1743" s="16">
        <v>30</v>
      </c>
      <c r="P1743" s="16" t="b">
        <v>1</v>
      </c>
      <c r="Q1743" s="16">
        <v>0</v>
      </c>
      <c r="R1743" s="16" t="b">
        <v>0</v>
      </c>
      <c r="S1743" s="16">
        <v>101.000000000008</v>
      </c>
      <c r="T1743" s="16" t="s">
        <v>59</v>
      </c>
      <c r="U1743" s="18">
        <v>1838</v>
      </c>
      <c r="V1743" s="16">
        <v>3075</v>
      </c>
      <c r="W1743" s="22">
        <v>1.07</v>
      </c>
    </row>
    <row r="1744" spans="1:23" x14ac:dyDescent="0.3">
      <c r="A1744" s="19">
        <v>1742</v>
      </c>
      <c r="B1744" s="16" t="s">
        <v>56</v>
      </c>
      <c r="C1744" s="17" t="s">
        <v>142</v>
      </c>
      <c r="E1744" s="16">
        <f t="shared" si="339"/>
        <v>11141025346.24118</v>
      </c>
      <c r="F1744" s="16">
        <v>5</v>
      </c>
      <c r="G1744" s="22">
        <f t="shared" ref="G1744:G1752" si="341">A1744^8.79+A1744^4+100*A1744+100</f>
        <v>3.0818624007841637E+28</v>
      </c>
      <c r="H1744" s="22">
        <f t="shared" si="337"/>
        <v>17427634.332884114</v>
      </c>
      <c r="I1744" s="22">
        <f t="shared" si="338"/>
        <v>1.0305876306635935E+20</v>
      </c>
      <c r="J1744" s="16">
        <v>1</v>
      </c>
      <c r="K1744" s="16">
        <v>11</v>
      </c>
      <c r="L1744" s="16">
        <v>5</v>
      </c>
      <c r="M1744" s="16">
        <v>10000</v>
      </c>
      <c r="N1744" s="16">
        <v>10000</v>
      </c>
      <c r="O1744" s="16">
        <v>30</v>
      </c>
      <c r="P1744" s="16" t="b">
        <v>1</v>
      </c>
      <c r="Q1744" s="16">
        <v>0</v>
      </c>
      <c r="R1744" s="16" t="b">
        <v>0</v>
      </c>
      <c r="S1744" s="16">
        <v>101.000000000008</v>
      </c>
      <c r="T1744" s="16" t="s">
        <v>59</v>
      </c>
      <c r="U1744" s="18">
        <v>1839</v>
      </c>
      <c r="V1744" s="16">
        <v>3077</v>
      </c>
      <c r="W1744" s="22">
        <v>1.07</v>
      </c>
    </row>
    <row r="1745" spans="1:23" x14ac:dyDescent="0.3">
      <c r="A1745" s="19">
        <v>1743</v>
      </c>
      <c r="B1745" s="16" t="s">
        <v>56</v>
      </c>
      <c r="C1745" s="17" t="s">
        <v>142</v>
      </c>
      <c r="E1745" s="16">
        <f t="shared" si="339"/>
        <v>11160862823.084949</v>
      </c>
      <c r="F1745" s="16">
        <v>5</v>
      </c>
      <c r="G1745" s="22">
        <f t="shared" si="341"/>
        <v>3.0974480608323167E+28</v>
      </c>
      <c r="H1745" s="22">
        <f t="shared" si="337"/>
        <v>17448936.524096362</v>
      </c>
      <c r="I1745" s="22">
        <f t="shared" si="338"/>
        <v>1.0341910656301577E+20</v>
      </c>
      <c r="J1745" s="16">
        <v>1</v>
      </c>
      <c r="K1745" s="16">
        <v>11</v>
      </c>
      <c r="L1745" s="16">
        <v>5</v>
      </c>
      <c r="M1745" s="16">
        <v>10000</v>
      </c>
      <c r="N1745" s="16">
        <v>10000</v>
      </c>
      <c r="O1745" s="16">
        <v>30</v>
      </c>
      <c r="P1745" s="16" t="b">
        <v>1</v>
      </c>
      <c r="Q1745" s="16">
        <v>0</v>
      </c>
      <c r="R1745" s="16" t="b">
        <v>0</v>
      </c>
      <c r="S1745" s="16">
        <v>101.000000000008</v>
      </c>
      <c r="T1745" s="16" t="s">
        <v>59</v>
      </c>
      <c r="U1745" s="18">
        <v>1840</v>
      </c>
      <c r="V1745" s="16">
        <v>3079</v>
      </c>
      <c r="W1745" s="22">
        <v>1.07</v>
      </c>
    </row>
    <row r="1746" spans="1:23" x14ac:dyDescent="0.3">
      <c r="A1746" s="19">
        <v>1744</v>
      </c>
      <c r="B1746" s="16" t="s">
        <v>56</v>
      </c>
      <c r="C1746" s="17" t="s">
        <v>142</v>
      </c>
      <c r="E1746" s="16">
        <f t="shared" si="339"/>
        <v>11180724213.767382</v>
      </c>
      <c r="F1746" s="16">
        <v>5</v>
      </c>
      <c r="G1746" s="22">
        <f t="shared" si="341"/>
        <v>3.1131035338416842E+28</v>
      </c>
      <c r="H1746" s="22">
        <f t="shared" si="337"/>
        <v>17470252.587026682</v>
      </c>
      <c r="I1746" s="22">
        <f t="shared" si="338"/>
        <v>1.037805022327527E+20</v>
      </c>
      <c r="J1746" s="16">
        <v>1</v>
      </c>
      <c r="K1746" s="16">
        <v>11</v>
      </c>
      <c r="L1746" s="16">
        <v>5</v>
      </c>
      <c r="M1746" s="16">
        <v>10000</v>
      </c>
      <c r="N1746" s="16">
        <v>10000</v>
      </c>
      <c r="O1746" s="16">
        <v>30</v>
      </c>
      <c r="P1746" s="16" t="b">
        <v>1</v>
      </c>
      <c r="Q1746" s="16">
        <v>0</v>
      </c>
      <c r="R1746" s="16" t="b">
        <v>0</v>
      </c>
      <c r="S1746" s="16">
        <v>101.000000000008</v>
      </c>
      <c r="T1746" s="16" t="s">
        <v>59</v>
      </c>
      <c r="U1746" s="18">
        <v>1841</v>
      </c>
      <c r="V1746" s="16">
        <v>3081</v>
      </c>
      <c r="W1746" s="22">
        <v>1.07</v>
      </c>
    </row>
    <row r="1747" spans="1:23" x14ac:dyDescent="0.3">
      <c r="A1747" s="19">
        <v>1745</v>
      </c>
      <c r="B1747" s="16" t="s">
        <v>56</v>
      </c>
      <c r="C1747" s="17" t="s">
        <v>142</v>
      </c>
      <c r="E1747" s="16">
        <f t="shared" si="339"/>
        <v>11200609533.379467</v>
      </c>
      <c r="F1747" s="16">
        <v>5</v>
      </c>
      <c r="G1747" s="22">
        <f t="shared" si="341"/>
        <v>3.1288290922264727E+28</v>
      </c>
      <c r="H1747" s="22">
        <f t="shared" si="337"/>
        <v>17491582.522788953</v>
      </c>
      <c r="I1747" s="22">
        <f t="shared" si="338"/>
        <v>1.0414295254187486E+20</v>
      </c>
      <c r="J1747" s="16">
        <v>1</v>
      </c>
      <c r="K1747" s="16">
        <v>11</v>
      </c>
      <c r="L1747" s="16">
        <v>5</v>
      </c>
      <c r="M1747" s="16">
        <v>10000</v>
      </c>
      <c r="N1747" s="16">
        <v>10000</v>
      </c>
      <c r="O1747" s="16">
        <v>30</v>
      </c>
      <c r="P1747" s="16" t="b">
        <v>1</v>
      </c>
      <c r="Q1747" s="16">
        <v>0</v>
      </c>
      <c r="R1747" s="16" t="b">
        <v>0</v>
      </c>
      <c r="S1747" s="16">
        <v>101.000000000008</v>
      </c>
      <c r="T1747" s="16" t="s">
        <v>59</v>
      </c>
      <c r="U1747" s="18">
        <v>1842</v>
      </c>
      <c r="V1747" s="16">
        <v>3083</v>
      </c>
      <c r="W1747" s="22">
        <v>1.07</v>
      </c>
    </row>
    <row r="1748" spans="1:23" x14ac:dyDescent="0.3">
      <c r="A1748" s="19">
        <v>1746</v>
      </c>
      <c r="B1748" s="16" t="s">
        <v>56</v>
      </c>
      <c r="C1748" s="17" t="s">
        <v>142</v>
      </c>
      <c r="E1748" s="16">
        <f t="shared" si="339"/>
        <v>11220518797.013063</v>
      </c>
      <c r="F1748" s="16">
        <v>5</v>
      </c>
      <c r="G1748" s="22">
        <f t="shared" si="341"/>
        <v>3.1446250093067132E+28</v>
      </c>
      <c r="H1748" s="22">
        <f t="shared" si="337"/>
        <v>17512926.332496572</v>
      </c>
      <c r="I1748" s="22">
        <f t="shared" si="338"/>
        <v>1.0450645996104789E+20</v>
      </c>
      <c r="J1748" s="16">
        <v>1</v>
      </c>
      <c r="K1748" s="16">
        <v>11</v>
      </c>
      <c r="L1748" s="16">
        <v>5</v>
      </c>
      <c r="M1748" s="16">
        <v>10000</v>
      </c>
      <c r="N1748" s="16">
        <v>10000</v>
      </c>
      <c r="O1748" s="16">
        <v>30</v>
      </c>
      <c r="P1748" s="16" t="b">
        <v>1</v>
      </c>
      <c r="Q1748" s="16">
        <v>0</v>
      </c>
      <c r="R1748" s="16" t="b">
        <v>0</v>
      </c>
      <c r="S1748" s="16">
        <v>101.000000000008</v>
      </c>
      <c r="T1748" s="16" t="s">
        <v>59</v>
      </c>
      <c r="U1748" s="18">
        <v>1843</v>
      </c>
      <c r="V1748" s="16">
        <v>3085</v>
      </c>
      <c r="W1748" s="22">
        <v>1.07</v>
      </c>
    </row>
    <row r="1749" spans="1:23" x14ac:dyDescent="0.3">
      <c r="A1749" s="19">
        <v>1747</v>
      </c>
      <c r="B1749" s="16" t="s">
        <v>56</v>
      </c>
      <c r="C1749" s="17" t="s">
        <v>142</v>
      </c>
      <c r="E1749" s="16">
        <f t="shared" si="339"/>
        <v>11240452019.760876</v>
      </c>
      <c r="F1749" s="16">
        <v>5</v>
      </c>
      <c r="G1749" s="22">
        <f t="shared" si="341"/>
        <v>3.1604915593108438E+28</v>
      </c>
      <c r="H1749" s="22">
        <f t="shared" si="337"/>
        <v>17534284.017262354</v>
      </c>
      <c r="I1749" s="22">
        <f t="shared" si="338"/>
        <v>1.0487102696530639E+20</v>
      </c>
      <c r="J1749" s="16">
        <v>1</v>
      </c>
      <c r="K1749" s="16">
        <v>11</v>
      </c>
      <c r="L1749" s="16">
        <v>5</v>
      </c>
      <c r="M1749" s="16">
        <v>10000</v>
      </c>
      <c r="N1749" s="16">
        <v>10000</v>
      </c>
      <c r="O1749" s="16">
        <v>30</v>
      </c>
      <c r="P1749" s="16" t="b">
        <v>1</v>
      </c>
      <c r="Q1749" s="16">
        <v>0</v>
      </c>
      <c r="R1749" s="16" t="b">
        <v>0</v>
      </c>
      <c r="S1749" s="16">
        <v>101.000000000008</v>
      </c>
      <c r="T1749" s="16" t="s">
        <v>59</v>
      </c>
      <c r="U1749" s="18">
        <v>1844</v>
      </c>
      <c r="V1749" s="16">
        <v>3087</v>
      </c>
      <c r="W1749" s="22">
        <v>1.07</v>
      </c>
    </row>
    <row r="1750" spans="1:23" x14ac:dyDescent="0.3">
      <c r="A1750" s="19">
        <v>1748</v>
      </c>
      <c r="B1750" s="16" t="s">
        <v>56</v>
      </c>
      <c r="C1750" s="17" t="s">
        <v>142</v>
      </c>
      <c r="E1750" s="16">
        <f t="shared" si="339"/>
        <v>11260409216.716482</v>
      </c>
      <c r="F1750" s="16">
        <v>5</v>
      </c>
      <c r="G1750" s="22">
        <f t="shared" si="341"/>
        <v>3.1764290173783435E+28</v>
      </c>
      <c r="H1750" s="22">
        <f t="shared" si="337"/>
        <v>17555655.578198578</v>
      </c>
      <c r="I1750" s="22">
        <f t="shared" si="338"/>
        <v>1.0523665603405742E+20</v>
      </c>
      <c r="J1750" s="16">
        <v>1</v>
      </c>
      <c r="K1750" s="16">
        <v>11</v>
      </c>
      <c r="L1750" s="16">
        <v>5</v>
      </c>
      <c r="M1750" s="16">
        <v>10000</v>
      </c>
      <c r="N1750" s="16">
        <v>10000</v>
      </c>
      <c r="O1750" s="16">
        <v>30</v>
      </c>
      <c r="P1750" s="16" t="b">
        <v>1</v>
      </c>
      <c r="Q1750" s="16">
        <v>0</v>
      </c>
      <c r="R1750" s="16" t="b">
        <v>0</v>
      </c>
      <c r="S1750" s="16">
        <v>101.000000000008</v>
      </c>
      <c r="T1750" s="16" t="s">
        <v>59</v>
      </c>
      <c r="U1750" s="18">
        <v>1845</v>
      </c>
      <c r="V1750" s="16">
        <v>3089</v>
      </c>
      <c r="W1750" s="22">
        <v>1.07</v>
      </c>
    </row>
    <row r="1751" spans="1:23" x14ac:dyDescent="0.3">
      <c r="A1751" s="19">
        <v>1749</v>
      </c>
      <c r="B1751" s="16" t="s">
        <v>56</v>
      </c>
      <c r="C1751" s="17" t="s">
        <v>142</v>
      </c>
      <c r="E1751" s="16">
        <f t="shared" si="339"/>
        <v>11280390402.974329</v>
      </c>
      <c r="F1751" s="16">
        <v>5</v>
      </c>
      <c r="G1751" s="22">
        <f t="shared" si="341"/>
        <v>3.1924376595618819E+28</v>
      </c>
      <c r="H1751" s="22">
        <f t="shared" si="337"/>
        <v>17577041.016416986</v>
      </c>
      <c r="I1751" s="22">
        <f t="shared" si="338"/>
        <v>1.0560334965108548E+20</v>
      </c>
      <c r="J1751" s="16">
        <v>1</v>
      </c>
      <c r="K1751" s="16">
        <v>11</v>
      </c>
      <c r="L1751" s="16">
        <v>5</v>
      </c>
      <c r="M1751" s="16">
        <v>10000</v>
      </c>
      <c r="N1751" s="16">
        <v>10000</v>
      </c>
      <c r="O1751" s="16">
        <v>30</v>
      </c>
      <c r="P1751" s="16" t="b">
        <v>1</v>
      </c>
      <c r="Q1751" s="16">
        <v>0</v>
      </c>
      <c r="R1751" s="16" t="b">
        <v>0</v>
      </c>
      <c r="S1751" s="16">
        <v>101.000000000008</v>
      </c>
      <c r="T1751" s="16" t="s">
        <v>59</v>
      </c>
      <c r="U1751" s="18">
        <v>1846</v>
      </c>
      <c r="V1751" s="16">
        <v>3091</v>
      </c>
      <c r="W1751" s="22">
        <v>1.07</v>
      </c>
    </row>
    <row r="1752" spans="1:23" x14ac:dyDescent="0.3">
      <c r="A1752" s="19">
        <v>1750</v>
      </c>
      <c r="B1752" s="16" t="s">
        <v>56</v>
      </c>
      <c r="C1752" s="17" t="s">
        <v>142</v>
      </c>
      <c r="E1752" s="16">
        <f t="shared" si="339"/>
        <v>11300395593.629675</v>
      </c>
      <c r="F1752" s="16">
        <v>5</v>
      </c>
      <c r="G1752" s="22">
        <f t="shared" si="341"/>
        <v>3.2085177628301863E+28</v>
      </c>
      <c r="H1752" s="22">
        <f t="shared" si="337"/>
        <v>17598440.333028745</v>
      </c>
      <c r="I1752" s="22">
        <f t="shared" si="338"/>
        <v>1.0597111030455904E+20</v>
      </c>
      <c r="J1752" s="16">
        <v>1</v>
      </c>
      <c r="K1752" s="16">
        <v>11</v>
      </c>
      <c r="L1752" s="16">
        <v>5</v>
      </c>
      <c r="M1752" s="16">
        <v>10000</v>
      </c>
      <c r="N1752" s="16">
        <v>10000</v>
      </c>
      <c r="O1752" s="16">
        <v>30</v>
      </c>
      <c r="P1752" s="16" t="b">
        <v>1</v>
      </c>
      <c r="Q1752" s="16">
        <v>0</v>
      </c>
      <c r="R1752" s="16" t="b">
        <v>0</v>
      </c>
      <c r="S1752" s="16">
        <v>101.000000000008</v>
      </c>
      <c r="T1752" s="16" t="s">
        <v>59</v>
      </c>
      <c r="U1752" s="18">
        <v>1847</v>
      </c>
      <c r="V1752" s="16">
        <v>3093</v>
      </c>
      <c r="W1752" s="22">
        <v>1.07</v>
      </c>
    </row>
    <row r="1753" spans="1:23" x14ac:dyDescent="0.3">
      <c r="A1753" s="19">
        <v>1751</v>
      </c>
      <c r="B1753" s="16" t="s">
        <v>56</v>
      </c>
      <c r="C1753" s="17" t="s">
        <v>142</v>
      </c>
      <c r="E1753" s="16">
        <f t="shared" si="339"/>
        <v>11320424803.77874</v>
      </c>
      <c r="F1753" s="16">
        <v>5</v>
      </c>
      <c r="G1753" s="22">
        <f>A1753^8.8+A1753^4+100*A1753+100</f>
        <v>3.4747061708205751E+28</v>
      </c>
      <c r="H1753" s="22">
        <f t="shared" si="337"/>
        <v>17619853.529144485</v>
      </c>
      <c r="I1753" s="22">
        <f t="shared" si="338"/>
        <v>1.0633994048703416E+20</v>
      </c>
      <c r="J1753" s="16">
        <v>1</v>
      </c>
      <c r="K1753" s="16">
        <v>11</v>
      </c>
      <c r="L1753" s="16">
        <v>5</v>
      </c>
      <c r="M1753" s="16">
        <v>10000</v>
      </c>
      <c r="N1753" s="16">
        <v>10000</v>
      </c>
      <c r="O1753" s="16">
        <v>30</v>
      </c>
      <c r="P1753" s="16" t="b">
        <v>1</v>
      </c>
      <c r="Q1753" s="16">
        <v>0</v>
      </c>
      <c r="R1753" s="16" t="b">
        <v>0</v>
      </c>
      <c r="S1753" s="16">
        <v>101.000000000008</v>
      </c>
      <c r="T1753" s="16" t="s">
        <v>59</v>
      </c>
      <c r="U1753" s="18">
        <v>1848</v>
      </c>
      <c r="V1753" s="16">
        <v>3095</v>
      </c>
      <c r="W1753" s="22">
        <v>1.07</v>
      </c>
    </row>
    <row r="1754" spans="1:23" x14ac:dyDescent="0.3">
      <c r="A1754" s="19">
        <v>1752</v>
      </c>
      <c r="B1754" s="16" t="s">
        <v>56</v>
      </c>
      <c r="C1754" s="17" t="s">
        <v>142</v>
      </c>
      <c r="E1754" s="16">
        <f t="shared" si="339"/>
        <v>11340478048.51853</v>
      </c>
      <c r="F1754" s="16">
        <v>5</v>
      </c>
      <c r="G1754" s="22">
        <f t="shared" ref="G1754:G1762" si="342">A1754^8.8+A1754^4+100*A1754+100</f>
        <v>3.4922079455623562E+28</v>
      </c>
      <c r="H1754" s="22">
        <f t="shared" si="337"/>
        <v>17641280.605874259</v>
      </c>
      <c r="I1754" s="22">
        <f t="shared" si="338"/>
        <v>1.0670984269546016E+20</v>
      </c>
      <c r="J1754" s="16">
        <v>1</v>
      </c>
      <c r="K1754" s="16">
        <v>11</v>
      </c>
      <c r="L1754" s="16">
        <v>5</v>
      </c>
      <c r="M1754" s="16">
        <v>10000</v>
      </c>
      <c r="N1754" s="16">
        <v>10000</v>
      </c>
      <c r="O1754" s="16">
        <v>30</v>
      </c>
      <c r="P1754" s="16" t="b">
        <v>1</v>
      </c>
      <c r="Q1754" s="16">
        <v>0</v>
      </c>
      <c r="R1754" s="16" t="b">
        <v>0</v>
      </c>
      <c r="S1754" s="16">
        <v>101.000000000008</v>
      </c>
      <c r="T1754" s="16" t="s">
        <v>59</v>
      </c>
      <c r="U1754" s="18">
        <v>1849</v>
      </c>
      <c r="V1754" s="16">
        <v>3097</v>
      </c>
      <c r="W1754" s="22">
        <v>1.07</v>
      </c>
    </row>
    <row r="1755" spans="1:23" x14ac:dyDescent="0.3">
      <c r="A1755" s="19">
        <v>1753</v>
      </c>
      <c r="B1755" s="16" t="s">
        <v>56</v>
      </c>
      <c r="C1755" s="17" t="s">
        <v>142</v>
      </c>
      <c r="E1755" s="16">
        <f t="shared" si="339"/>
        <v>11360555342.946877</v>
      </c>
      <c r="F1755" s="16">
        <v>5</v>
      </c>
      <c r="G1755" s="22">
        <f t="shared" si="342"/>
        <v>3.5097878128591325E+28</v>
      </c>
      <c r="H1755" s="22">
        <f t="shared" si="337"/>
        <v>17662721.564327661</v>
      </c>
      <c r="I1755" s="22">
        <f t="shared" si="338"/>
        <v>1.0708081943118622E+20</v>
      </c>
      <c r="J1755" s="16">
        <v>1</v>
      </c>
      <c r="K1755" s="16">
        <v>11</v>
      </c>
      <c r="L1755" s="16">
        <v>5</v>
      </c>
      <c r="M1755" s="16">
        <v>10000</v>
      </c>
      <c r="N1755" s="16">
        <v>10000</v>
      </c>
      <c r="O1755" s="16">
        <v>30</v>
      </c>
      <c r="P1755" s="16" t="b">
        <v>1</v>
      </c>
      <c r="Q1755" s="16">
        <v>0</v>
      </c>
      <c r="R1755" s="16" t="b">
        <v>0</v>
      </c>
      <c r="S1755" s="16">
        <v>101.000000000008</v>
      </c>
      <c r="T1755" s="16" t="s">
        <v>59</v>
      </c>
      <c r="U1755" s="18">
        <v>1850</v>
      </c>
      <c r="V1755" s="16">
        <v>3099</v>
      </c>
      <c r="W1755" s="22">
        <v>1.07</v>
      </c>
    </row>
    <row r="1756" spans="1:23" x14ac:dyDescent="0.3">
      <c r="A1756" s="19">
        <v>1754</v>
      </c>
      <c r="B1756" s="16" t="s">
        <v>56</v>
      </c>
      <c r="C1756" s="17" t="s">
        <v>142</v>
      </c>
      <c r="E1756" s="16">
        <f t="shared" si="339"/>
        <v>11380656702.162653</v>
      </c>
      <c r="F1756" s="16">
        <v>5</v>
      </c>
      <c r="G1756" s="22">
        <f t="shared" si="342"/>
        <v>3.5274460763120269E+28</v>
      </c>
      <c r="H1756" s="22">
        <f t="shared" si="337"/>
        <v>17684176.405613683</v>
      </c>
      <c r="I1756" s="22">
        <f t="shared" si="338"/>
        <v>1.0745287319996568E+20</v>
      </c>
      <c r="J1756" s="16">
        <v>1</v>
      </c>
      <c r="K1756" s="16">
        <v>11</v>
      </c>
      <c r="L1756" s="16">
        <v>5</v>
      </c>
      <c r="M1756" s="16">
        <v>10000</v>
      </c>
      <c r="N1756" s="16">
        <v>10000</v>
      </c>
      <c r="O1756" s="16">
        <v>30</v>
      </c>
      <c r="P1756" s="16" t="b">
        <v>1</v>
      </c>
      <c r="Q1756" s="16">
        <v>0</v>
      </c>
      <c r="R1756" s="16" t="b">
        <v>0</v>
      </c>
      <c r="S1756" s="16">
        <v>101.000000000008</v>
      </c>
      <c r="T1756" s="16" t="s">
        <v>59</v>
      </c>
      <c r="U1756" s="18">
        <v>1851</v>
      </c>
      <c r="V1756" s="16">
        <v>3101</v>
      </c>
      <c r="W1756" s="22">
        <v>1.07</v>
      </c>
    </row>
    <row r="1757" spans="1:23" x14ac:dyDescent="0.3">
      <c r="A1757" s="19">
        <v>1755</v>
      </c>
      <c r="B1757" s="16" t="s">
        <v>56</v>
      </c>
      <c r="C1757" s="17" t="s">
        <v>142</v>
      </c>
      <c r="E1757" s="16">
        <f t="shared" si="339"/>
        <v>11400782141.265327</v>
      </c>
      <c r="F1757" s="16">
        <v>5</v>
      </c>
      <c r="G1757" s="22">
        <f t="shared" si="342"/>
        <v>3.545183040528147E+28</v>
      </c>
      <c r="H1757" s="22">
        <f t="shared" si="337"/>
        <v>17705645.13084073</v>
      </c>
      <c r="I1757" s="22">
        <f t="shared" si="338"/>
        <v>1.0782600651196031E+20</v>
      </c>
      <c r="J1757" s="16">
        <v>1</v>
      </c>
      <c r="K1757" s="16">
        <v>11</v>
      </c>
      <c r="L1757" s="16">
        <v>5</v>
      </c>
      <c r="M1757" s="16">
        <v>10000</v>
      </c>
      <c r="N1757" s="16">
        <v>10000</v>
      </c>
      <c r="O1757" s="16">
        <v>30</v>
      </c>
      <c r="P1757" s="16" t="b">
        <v>1</v>
      </c>
      <c r="Q1757" s="16">
        <v>0</v>
      </c>
      <c r="R1757" s="16" t="b">
        <v>0</v>
      </c>
      <c r="S1757" s="16">
        <v>101.000000000008</v>
      </c>
      <c r="T1757" s="16" t="s">
        <v>59</v>
      </c>
      <c r="U1757" s="18">
        <v>1852</v>
      </c>
      <c r="V1757" s="16">
        <v>3103</v>
      </c>
      <c r="W1757" s="22">
        <v>1.07</v>
      </c>
    </row>
    <row r="1758" spans="1:23" x14ac:dyDescent="0.3">
      <c r="A1758" s="19">
        <v>1756</v>
      </c>
      <c r="B1758" s="16" t="s">
        <v>56</v>
      </c>
      <c r="C1758" s="17" t="s">
        <v>142</v>
      </c>
      <c r="E1758" s="16">
        <f t="shared" si="339"/>
        <v>11420931675.355476</v>
      </c>
      <c r="F1758" s="16">
        <v>5</v>
      </c>
      <c r="G1758" s="22">
        <f t="shared" si="342"/>
        <v>3.5629990111235965E+28</v>
      </c>
      <c r="H1758" s="22">
        <f t="shared" si="337"/>
        <v>17727127.741116799</v>
      </c>
      <c r="I1758" s="22">
        <f t="shared" si="338"/>
        <v>1.0820022188174767E+20</v>
      </c>
      <c r="J1758" s="16">
        <v>1</v>
      </c>
      <c r="K1758" s="16">
        <v>11</v>
      </c>
      <c r="L1758" s="16">
        <v>5</v>
      </c>
      <c r="M1758" s="16">
        <v>10000</v>
      </c>
      <c r="N1758" s="16">
        <v>10000</v>
      </c>
      <c r="O1758" s="16">
        <v>30</v>
      </c>
      <c r="P1758" s="16" t="b">
        <v>1</v>
      </c>
      <c r="Q1758" s="16">
        <v>0</v>
      </c>
      <c r="R1758" s="16" t="b">
        <v>0</v>
      </c>
      <c r="S1758" s="16">
        <v>101.000000000008</v>
      </c>
      <c r="T1758" s="16" t="s">
        <v>59</v>
      </c>
      <c r="U1758" s="18">
        <v>1853</v>
      </c>
      <c r="V1758" s="16">
        <v>3105</v>
      </c>
      <c r="W1758" s="22">
        <v>1.07</v>
      </c>
    </row>
    <row r="1759" spans="1:23" x14ac:dyDescent="0.3">
      <c r="A1759" s="19">
        <v>1757</v>
      </c>
      <c r="B1759" s="16" t="s">
        <v>56</v>
      </c>
      <c r="C1759" s="17" t="s">
        <v>142</v>
      </c>
      <c r="E1759" s="16">
        <f t="shared" si="339"/>
        <v>11441105319.53437</v>
      </c>
      <c r="F1759" s="16">
        <v>5</v>
      </c>
      <c r="G1759" s="22">
        <f t="shared" si="342"/>
        <v>3.5808942947261966E+28</v>
      </c>
      <c r="H1759" s="22">
        <f t="shared" si="337"/>
        <v>17748624.237549171</v>
      </c>
      <c r="I1759" s="22">
        <f t="shared" si="338"/>
        <v>1.0857552182832308E+20</v>
      </c>
      <c r="J1759" s="16">
        <v>1</v>
      </c>
      <c r="K1759" s="16">
        <v>11</v>
      </c>
      <c r="L1759" s="16">
        <v>5</v>
      </c>
      <c r="M1759" s="16">
        <v>10000</v>
      </c>
      <c r="N1759" s="16">
        <v>10000</v>
      </c>
      <c r="O1759" s="16">
        <v>30</v>
      </c>
      <c r="P1759" s="16" t="b">
        <v>1</v>
      </c>
      <c r="Q1759" s="16">
        <v>0</v>
      </c>
      <c r="R1759" s="16" t="b">
        <v>0</v>
      </c>
      <c r="S1759" s="16">
        <v>101.000000000008</v>
      </c>
      <c r="T1759" s="16" t="s">
        <v>59</v>
      </c>
      <c r="U1759" s="18">
        <v>1854</v>
      </c>
      <c r="V1759" s="16">
        <v>3107</v>
      </c>
      <c r="W1759" s="22">
        <v>1.07</v>
      </c>
    </row>
    <row r="1760" spans="1:23" x14ac:dyDescent="0.3">
      <c r="A1760" s="19">
        <v>1758</v>
      </c>
      <c r="B1760" s="16" t="s">
        <v>56</v>
      </c>
      <c r="C1760" s="17" t="s">
        <v>142</v>
      </c>
      <c r="E1760" s="16">
        <f t="shared" si="339"/>
        <v>11461303088.904242</v>
      </c>
      <c r="F1760" s="16">
        <v>5</v>
      </c>
      <c r="G1760" s="22">
        <f t="shared" si="342"/>
        <v>3.5988691989782106E+28</v>
      </c>
      <c r="H1760" s="22">
        <f t="shared" si="337"/>
        <v>17770134.621244702</v>
      </c>
      <c r="I1760" s="22">
        <f t="shared" si="338"/>
        <v>1.0895190887510856E+20</v>
      </c>
      <c r="J1760" s="16">
        <v>1</v>
      </c>
      <c r="K1760" s="16">
        <v>11</v>
      </c>
      <c r="L1760" s="16">
        <v>5</v>
      </c>
      <c r="M1760" s="16">
        <v>10000</v>
      </c>
      <c r="N1760" s="16">
        <v>10000</v>
      </c>
      <c r="O1760" s="16">
        <v>30</v>
      </c>
      <c r="P1760" s="16" t="b">
        <v>1</v>
      </c>
      <c r="Q1760" s="16">
        <v>0</v>
      </c>
      <c r="R1760" s="16" t="b">
        <v>0</v>
      </c>
      <c r="S1760" s="16">
        <v>101.000000000008</v>
      </c>
      <c r="T1760" s="16" t="s">
        <v>59</v>
      </c>
      <c r="U1760" s="18">
        <v>1855</v>
      </c>
      <c r="V1760" s="16">
        <v>3109</v>
      </c>
      <c r="W1760" s="22">
        <v>1.07</v>
      </c>
    </row>
    <row r="1761" spans="1:23" x14ac:dyDescent="0.3">
      <c r="A1761" s="19">
        <v>1759</v>
      </c>
      <c r="B1761" s="16" t="s">
        <v>56</v>
      </c>
      <c r="C1761" s="17" t="s">
        <v>142</v>
      </c>
      <c r="E1761" s="16">
        <f t="shared" si="339"/>
        <v>11481524998.568073</v>
      </c>
      <c r="F1761" s="16">
        <v>5</v>
      </c>
      <c r="G1761" s="22">
        <f t="shared" si="342"/>
        <v>3.6169240325390752E+28</v>
      </c>
      <c r="H1761" s="22">
        <f t="shared" si="337"/>
        <v>17791658.893309701</v>
      </c>
      <c r="I1761" s="22">
        <f t="shared" si="338"/>
        <v>1.0932938554995635E+20</v>
      </c>
      <c r="J1761" s="16">
        <v>1</v>
      </c>
      <c r="K1761" s="16">
        <v>11</v>
      </c>
      <c r="L1761" s="16">
        <v>5</v>
      </c>
      <c r="M1761" s="16">
        <v>10000</v>
      </c>
      <c r="N1761" s="16">
        <v>10000</v>
      </c>
      <c r="O1761" s="16">
        <v>30</v>
      </c>
      <c r="P1761" s="16" t="b">
        <v>1</v>
      </c>
      <c r="Q1761" s="16">
        <v>0</v>
      </c>
      <c r="R1761" s="16" t="b">
        <v>0</v>
      </c>
      <c r="S1761" s="16">
        <v>101.000000000008</v>
      </c>
      <c r="T1761" s="16" t="s">
        <v>59</v>
      </c>
      <c r="U1761" s="18">
        <v>1856</v>
      </c>
      <c r="V1761" s="16">
        <v>3111</v>
      </c>
      <c r="W1761" s="22">
        <v>1.07</v>
      </c>
    </row>
    <row r="1762" spans="1:23" x14ac:dyDescent="0.3">
      <c r="A1762" s="19">
        <v>1760</v>
      </c>
      <c r="B1762" s="16" t="s">
        <v>56</v>
      </c>
      <c r="C1762" s="17" t="s">
        <v>142</v>
      </c>
      <c r="E1762" s="16">
        <f t="shared" si="339"/>
        <v>11501771063.629795</v>
      </c>
      <c r="F1762" s="16">
        <v>5</v>
      </c>
      <c r="G1762" s="22">
        <f t="shared" si="342"/>
        <v>3.6350591050882881E+28</v>
      </c>
      <c r="H1762" s="22">
        <f t="shared" si="337"/>
        <v>17813197.054849919</v>
      </c>
      <c r="I1762" s="22">
        <f t="shared" si="338"/>
        <v>1.097079543851532E+20</v>
      </c>
      <c r="J1762" s="16">
        <v>1</v>
      </c>
      <c r="K1762" s="16">
        <v>11</v>
      </c>
      <c r="L1762" s="16">
        <v>5</v>
      </c>
      <c r="M1762" s="16">
        <v>10000</v>
      </c>
      <c r="N1762" s="16">
        <v>10000</v>
      </c>
      <c r="O1762" s="16">
        <v>30</v>
      </c>
      <c r="P1762" s="16" t="b">
        <v>1</v>
      </c>
      <c r="Q1762" s="16">
        <v>0</v>
      </c>
      <c r="R1762" s="16" t="b">
        <v>0</v>
      </c>
      <c r="S1762" s="16">
        <v>101.000000000008</v>
      </c>
      <c r="T1762" s="16" t="s">
        <v>59</v>
      </c>
      <c r="U1762" s="18">
        <v>1857</v>
      </c>
      <c r="V1762" s="16">
        <v>3113</v>
      </c>
      <c r="W1762" s="22">
        <v>1.07</v>
      </c>
    </row>
    <row r="1763" spans="1:23" x14ac:dyDescent="0.3">
      <c r="A1763" s="19">
        <v>1761</v>
      </c>
      <c r="B1763" s="16" t="s">
        <v>56</v>
      </c>
      <c r="C1763" s="17" t="s">
        <v>142</v>
      </c>
      <c r="E1763" s="16">
        <f t="shared" si="339"/>
        <v>11522041299.194187</v>
      </c>
      <c r="F1763" s="16">
        <v>5</v>
      </c>
      <c r="G1763" s="22">
        <f>A1763^8.81+A1763^4+100*A1763+100</f>
        <v>3.9367689444736203E+28</v>
      </c>
      <c r="H1763" s="22">
        <f t="shared" si="337"/>
        <v>17834749.106970485</v>
      </c>
      <c r="I1763" s="22">
        <f t="shared" si="338"/>
        <v>1.1008761791742779E+20</v>
      </c>
      <c r="J1763" s="16">
        <v>1</v>
      </c>
      <c r="K1763" s="16">
        <v>11</v>
      </c>
      <c r="L1763" s="16">
        <v>5</v>
      </c>
      <c r="M1763" s="16">
        <v>10000</v>
      </c>
      <c r="N1763" s="16">
        <v>10000</v>
      </c>
      <c r="O1763" s="16">
        <v>30</v>
      </c>
      <c r="P1763" s="16" t="b">
        <v>1</v>
      </c>
      <c r="Q1763" s="16">
        <v>0</v>
      </c>
      <c r="R1763" s="16" t="b">
        <v>0</v>
      </c>
      <c r="S1763" s="16">
        <v>101.000000000008</v>
      </c>
      <c r="T1763" s="16" t="s">
        <v>59</v>
      </c>
      <c r="U1763" s="18">
        <v>1858</v>
      </c>
      <c r="V1763" s="16">
        <v>3115</v>
      </c>
      <c r="W1763" s="22">
        <v>1.07</v>
      </c>
    </row>
    <row r="1764" spans="1:23" x14ac:dyDescent="0.3">
      <c r="A1764" s="19">
        <v>1762</v>
      </c>
      <c r="B1764" s="16" t="s">
        <v>56</v>
      </c>
      <c r="C1764" s="17" t="s">
        <v>142</v>
      </c>
      <c r="E1764" s="16">
        <f t="shared" si="339"/>
        <v>11542335720.366873</v>
      </c>
      <c r="F1764" s="16">
        <v>5</v>
      </c>
      <c r="G1764" s="22">
        <f t="shared" ref="G1764:G1772" si="343">A1764^8.81+A1764^4+100*A1764+100</f>
        <v>3.9565076967075104E+28</v>
      </c>
      <c r="H1764" s="22">
        <f t="shared" si="337"/>
        <v>17856315.050776139</v>
      </c>
      <c r="I1764" s="22">
        <f t="shared" si="338"/>
        <v>1.1046837868795429E+20</v>
      </c>
      <c r="J1764" s="16">
        <v>1</v>
      </c>
      <c r="K1764" s="16">
        <v>11</v>
      </c>
      <c r="L1764" s="16">
        <v>5</v>
      </c>
      <c r="M1764" s="16">
        <v>10000</v>
      </c>
      <c r="N1764" s="16">
        <v>10000</v>
      </c>
      <c r="O1764" s="16">
        <v>30</v>
      </c>
      <c r="P1764" s="16" t="b">
        <v>1</v>
      </c>
      <c r="Q1764" s="16">
        <v>0</v>
      </c>
      <c r="R1764" s="16" t="b">
        <v>0</v>
      </c>
      <c r="S1764" s="16">
        <v>101.000000000008</v>
      </c>
      <c r="T1764" s="16" t="s">
        <v>59</v>
      </c>
      <c r="U1764" s="18">
        <v>1859</v>
      </c>
      <c r="V1764" s="16">
        <v>3117</v>
      </c>
      <c r="W1764" s="22">
        <v>1.07</v>
      </c>
    </row>
    <row r="1765" spans="1:23" x14ac:dyDescent="0.3">
      <c r="A1765" s="19">
        <v>1763</v>
      </c>
      <c r="B1765" s="16" t="s">
        <v>56</v>
      </c>
      <c r="C1765" s="17" t="s">
        <v>142</v>
      </c>
      <c r="E1765" s="16">
        <f t="shared" si="339"/>
        <v>11562654342.254305</v>
      </c>
      <c r="F1765" s="16">
        <v>5</v>
      </c>
      <c r="G1765" s="22">
        <f t="shared" si="343"/>
        <v>3.9763341344065334E+28</v>
      </c>
      <c r="H1765" s="22">
        <f t="shared" si="337"/>
        <v>17877894.887370963</v>
      </c>
      <c r="I1765" s="22">
        <f t="shared" si="338"/>
        <v>1.1085023924235818E+20</v>
      </c>
      <c r="J1765" s="16">
        <v>1</v>
      </c>
      <c r="K1765" s="16">
        <v>11</v>
      </c>
      <c r="L1765" s="16">
        <v>5</v>
      </c>
      <c r="M1765" s="16">
        <v>10000</v>
      </c>
      <c r="N1765" s="16">
        <v>10000</v>
      </c>
      <c r="O1765" s="16">
        <v>30</v>
      </c>
      <c r="P1765" s="16" t="b">
        <v>1</v>
      </c>
      <c r="Q1765" s="16">
        <v>0</v>
      </c>
      <c r="R1765" s="16" t="b">
        <v>0</v>
      </c>
      <c r="S1765" s="16">
        <v>101.000000000008</v>
      </c>
      <c r="T1765" s="16" t="s">
        <v>59</v>
      </c>
      <c r="U1765" s="18">
        <v>1860</v>
      </c>
      <c r="V1765" s="16">
        <v>3119</v>
      </c>
      <c r="W1765" s="22">
        <v>1.07</v>
      </c>
    </row>
    <row r="1766" spans="1:23" x14ac:dyDescent="0.3">
      <c r="A1766" s="19">
        <v>1764</v>
      </c>
      <c r="B1766" s="16" t="s">
        <v>56</v>
      </c>
      <c r="C1766" s="17" t="s">
        <v>142</v>
      </c>
      <c r="E1766" s="16">
        <f t="shared" si="339"/>
        <v>11582997179.963842</v>
      </c>
      <c r="F1766" s="16">
        <v>5</v>
      </c>
      <c r="G1766" s="22">
        <f t="shared" si="343"/>
        <v>3.9962485970278156E+28</v>
      </c>
      <c r="H1766" s="22">
        <f t="shared" si="337"/>
        <v>17899488.617858611</v>
      </c>
      <c r="I1766" s="22">
        <f t="shared" si="338"/>
        <v>1.1123320213072139E+20</v>
      </c>
      <c r="J1766" s="16">
        <v>1</v>
      </c>
      <c r="K1766" s="16">
        <v>11</v>
      </c>
      <c r="L1766" s="16">
        <v>5</v>
      </c>
      <c r="M1766" s="16">
        <v>10000</v>
      </c>
      <c r="N1766" s="16">
        <v>10000</v>
      </c>
      <c r="O1766" s="16">
        <v>30</v>
      </c>
      <c r="P1766" s="16" t="b">
        <v>1</v>
      </c>
      <c r="Q1766" s="16">
        <v>0</v>
      </c>
      <c r="R1766" s="16" t="b">
        <v>0</v>
      </c>
      <c r="S1766" s="16">
        <v>101.000000000008</v>
      </c>
      <c r="T1766" s="16" t="s">
        <v>59</v>
      </c>
      <c r="U1766" s="18">
        <v>1861</v>
      </c>
      <c r="V1766" s="16">
        <v>3121</v>
      </c>
      <c r="W1766" s="22">
        <v>1.07</v>
      </c>
    </row>
    <row r="1767" spans="1:23" x14ac:dyDescent="0.3">
      <c r="A1767" s="19">
        <v>1765</v>
      </c>
      <c r="B1767" s="16" t="s">
        <v>56</v>
      </c>
      <c r="C1767" s="17" t="s">
        <v>142</v>
      </c>
      <c r="E1767" s="16">
        <f t="shared" si="339"/>
        <v>11603364248.603651</v>
      </c>
      <c r="F1767" s="16">
        <v>5</v>
      </c>
      <c r="G1767" s="22">
        <f t="shared" si="343"/>
        <v>4.0162514251487355E+28</v>
      </c>
      <c r="H1767" s="22">
        <f t="shared" si="337"/>
        <v>17921096.24334199</v>
      </c>
      <c r="I1767" s="22">
        <f t="shared" si="338"/>
        <v>1.1161726990758817E+20</v>
      </c>
      <c r="J1767" s="16">
        <v>1</v>
      </c>
      <c r="K1767" s="16">
        <v>11</v>
      </c>
      <c r="L1767" s="16">
        <v>5</v>
      </c>
      <c r="M1767" s="16">
        <v>10000</v>
      </c>
      <c r="N1767" s="16">
        <v>10000</v>
      </c>
      <c r="O1767" s="16">
        <v>30</v>
      </c>
      <c r="P1767" s="16" t="b">
        <v>1</v>
      </c>
      <c r="Q1767" s="16">
        <v>0</v>
      </c>
      <c r="R1767" s="16" t="b">
        <v>0</v>
      </c>
      <c r="S1767" s="16">
        <v>101.000000000008</v>
      </c>
      <c r="T1767" s="16" t="s">
        <v>59</v>
      </c>
      <c r="U1767" s="18">
        <v>1862</v>
      </c>
      <c r="V1767" s="16">
        <v>3123</v>
      </c>
      <c r="W1767" s="22">
        <v>1.07</v>
      </c>
    </row>
    <row r="1768" spans="1:23" x14ac:dyDescent="0.3">
      <c r="A1768" s="19">
        <v>1766</v>
      </c>
      <c r="B1768" s="16" t="s">
        <v>56</v>
      </c>
      <c r="C1768" s="17" t="s">
        <v>142</v>
      </c>
      <c r="E1768" s="16">
        <f t="shared" si="339"/>
        <v>11623755563.282745</v>
      </c>
      <c r="F1768" s="16">
        <v>5</v>
      </c>
      <c r="G1768" s="22">
        <f t="shared" si="343"/>
        <v>4.0363429604705004E+28</v>
      </c>
      <c r="H1768" s="22">
        <f t="shared" si="337"/>
        <v>17942717.764923733</v>
      </c>
      <c r="I1768" s="22">
        <f t="shared" si="338"/>
        <v>1.1200244513196943E+20</v>
      </c>
      <c r="J1768" s="16">
        <v>1</v>
      </c>
      <c r="K1768" s="16">
        <v>11</v>
      </c>
      <c r="L1768" s="16">
        <v>5</v>
      </c>
      <c r="M1768" s="16">
        <v>10000</v>
      </c>
      <c r="N1768" s="16">
        <v>10000</v>
      </c>
      <c r="O1768" s="16">
        <v>30</v>
      </c>
      <c r="P1768" s="16" t="b">
        <v>1</v>
      </c>
      <c r="Q1768" s="16">
        <v>0</v>
      </c>
      <c r="R1768" s="16" t="b">
        <v>0</v>
      </c>
      <c r="S1768" s="16">
        <v>101.000000000008</v>
      </c>
      <c r="T1768" s="16" t="s">
        <v>59</v>
      </c>
      <c r="U1768" s="18">
        <v>1863</v>
      </c>
      <c r="V1768" s="16">
        <v>3125</v>
      </c>
      <c r="W1768" s="22">
        <v>1.07</v>
      </c>
    </row>
    <row r="1769" spans="1:23" x14ac:dyDescent="0.3">
      <c r="A1769" s="19">
        <v>1767</v>
      </c>
      <c r="B1769" s="16" t="s">
        <v>56</v>
      </c>
      <c r="C1769" s="17" t="s">
        <v>142</v>
      </c>
      <c r="E1769" s="16">
        <f t="shared" si="339"/>
        <v>11644171139.111132</v>
      </c>
      <c r="F1769" s="16">
        <v>5</v>
      </c>
      <c r="G1769" s="22">
        <f t="shared" si="343"/>
        <v>4.0565235458208771E+28</v>
      </c>
      <c r="H1769" s="22">
        <f t="shared" si="337"/>
        <v>17964353.183705747</v>
      </c>
      <c r="I1769" s="22">
        <f t="shared" si="338"/>
        <v>1.123887303673486E+20</v>
      </c>
      <c r="J1769" s="16">
        <v>1</v>
      </c>
      <c r="K1769" s="16">
        <v>11</v>
      </c>
      <c r="L1769" s="16">
        <v>5</v>
      </c>
      <c r="M1769" s="16">
        <v>10000</v>
      </c>
      <c r="N1769" s="16">
        <v>10000</v>
      </c>
      <c r="O1769" s="16">
        <v>30</v>
      </c>
      <c r="P1769" s="16" t="b">
        <v>1</v>
      </c>
      <c r="Q1769" s="16">
        <v>0</v>
      </c>
      <c r="R1769" s="16" t="b">
        <v>0</v>
      </c>
      <c r="S1769" s="16">
        <v>101.000000000008</v>
      </c>
      <c r="T1769" s="16" t="s">
        <v>59</v>
      </c>
      <c r="U1769" s="18">
        <v>1864</v>
      </c>
      <c r="V1769" s="16">
        <v>3127</v>
      </c>
      <c r="W1769" s="22">
        <v>1.07</v>
      </c>
    </row>
    <row r="1770" spans="1:23" x14ac:dyDescent="0.3">
      <c r="A1770" s="19">
        <v>1768</v>
      </c>
      <c r="B1770" s="16" t="s">
        <v>56</v>
      </c>
      <c r="C1770" s="17" t="s">
        <v>142</v>
      </c>
      <c r="E1770" s="16">
        <f t="shared" si="339"/>
        <v>11664610991.19944</v>
      </c>
      <c r="F1770" s="16">
        <v>5</v>
      </c>
      <c r="G1770" s="22">
        <f t="shared" si="343"/>
        <v>4.0767935251572778E+28</v>
      </c>
      <c r="H1770" s="22">
        <f t="shared" si="337"/>
        <v>17986002.500789531</v>
      </c>
      <c r="I1770" s="22">
        <f t="shared" si="338"/>
        <v>1.1277612818168604E+20</v>
      </c>
      <c r="J1770" s="16">
        <v>1</v>
      </c>
      <c r="K1770" s="16">
        <v>11</v>
      </c>
      <c r="L1770" s="16">
        <v>5</v>
      </c>
      <c r="M1770" s="16">
        <v>10000</v>
      </c>
      <c r="N1770" s="16">
        <v>10000</v>
      </c>
      <c r="O1770" s="16">
        <v>30</v>
      </c>
      <c r="P1770" s="16" t="b">
        <v>1</v>
      </c>
      <c r="Q1770" s="16">
        <v>0</v>
      </c>
      <c r="R1770" s="16" t="b">
        <v>0</v>
      </c>
      <c r="S1770" s="16">
        <v>101.000000000008</v>
      </c>
      <c r="T1770" s="16" t="s">
        <v>59</v>
      </c>
      <c r="U1770" s="18">
        <v>1865</v>
      </c>
      <c r="V1770" s="16">
        <v>3129</v>
      </c>
      <c r="W1770" s="22">
        <v>1.07</v>
      </c>
    </row>
    <row r="1771" spans="1:23" x14ac:dyDescent="0.3">
      <c r="A1771" s="19">
        <v>1769</v>
      </c>
      <c r="B1771" s="16" t="s">
        <v>56</v>
      </c>
      <c r="C1771" s="17" t="s">
        <v>142</v>
      </c>
      <c r="E1771" s="16">
        <f t="shared" si="339"/>
        <v>11685075134.659315</v>
      </c>
      <c r="F1771" s="16">
        <v>5</v>
      </c>
      <c r="G1771" s="22">
        <f t="shared" si="343"/>
        <v>4.0971532435701896E+28</v>
      </c>
      <c r="H1771" s="22">
        <f t="shared" si="337"/>
        <v>18007665.717275936</v>
      </c>
      <c r="I1771" s="22">
        <f t="shared" si="338"/>
        <v>1.1316464114742723E+20</v>
      </c>
      <c r="J1771" s="16">
        <v>1</v>
      </c>
      <c r="K1771" s="16">
        <v>11</v>
      </c>
      <c r="L1771" s="16">
        <v>5</v>
      </c>
      <c r="M1771" s="16">
        <v>10000</v>
      </c>
      <c r="N1771" s="16">
        <v>10000</v>
      </c>
      <c r="O1771" s="16">
        <v>30</v>
      </c>
      <c r="P1771" s="16" t="b">
        <v>1</v>
      </c>
      <c r="Q1771" s="16">
        <v>0</v>
      </c>
      <c r="R1771" s="16" t="b">
        <v>0</v>
      </c>
      <c r="S1771" s="16">
        <v>101.000000000008</v>
      </c>
      <c r="T1771" s="16" t="s">
        <v>59</v>
      </c>
      <c r="U1771" s="18">
        <v>1866</v>
      </c>
      <c r="V1771" s="16">
        <v>3131</v>
      </c>
      <c r="W1771" s="22">
        <v>1.07</v>
      </c>
    </row>
    <row r="1772" spans="1:23" x14ac:dyDescent="0.3">
      <c r="A1772" s="19">
        <v>1770</v>
      </c>
      <c r="B1772" s="16" t="s">
        <v>56</v>
      </c>
      <c r="C1772" s="17" t="s">
        <v>142</v>
      </c>
      <c r="E1772" s="16">
        <f t="shared" si="339"/>
        <v>11705563584.603292</v>
      </c>
      <c r="F1772" s="16">
        <v>5</v>
      </c>
      <c r="G1772" s="22">
        <f t="shared" si="343"/>
        <v>4.1176030472857507E+28</v>
      </c>
      <c r="H1772" s="22">
        <f t="shared" si="337"/>
        <v>18029342.834265303</v>
      </c>
      <c r="I1772" s="22">
        <f t="shared" si="338"/>
        <v>1.1355427184150405E+20</v>
      </c>
      <c r="J1772" s="16">
        <v>1</v>
      </c>
      <c r="K1772" s="16">
        <v>11</v>
      </c>
      <c r="L1772" s="16">
        <v>5</v>
      </c>
      <c r="M1772" s="16">
        <v>10000</v>
      </c>
      <c r="N1772" s="16">
        <v>10000</v>
      </c>
      <c r="O1772" s="16">
        <v>30</v>
      </c>
      <c r="P1772" s="16" t="b">
        <v>1</v>
      </c>
      <c r="Q1772" s="16">
        <v>0</v>
      </c>
      <c r="R1772" s="16" t="b">
        <v>0</v>
      </c>
      <c r="S1772" s="16">
        <v>101.000000000008</v>
      </c>
      <c r="T1772" s="16" t="s">
        <v>59</v>
      </c>
      <c r="U1772" s="18">
        <v>1867</v>
      </c>
      <c r="V1772" s="16">
        <v>3133</v>
      </c>
      <c r="W1772" s="22">
        <v>1.07</v>
      </c>
    </row>
    <row r="1773" spans="1:23" x14ac:dyDescent="0.3">
      <c r="A1773" s="19">
        <v>1771</v>
      </c>
      <c r="B1773" s="16" t="s">
        <v>56</v>
      </c>
      <c r="C1773" s="17" t="s">
        <v>142</v>
      </c>
      <c r="E1773" s="16">
        <f t="shared" si="339"/>
        <v>11726076356.144617</v>
      </c>
      <c r="F1773" s="16">
        <v>5</v>
      </c>
      <c r="G1773" s="22">
        <f>A1773^8.82+A1773^4+100*A1773+100</f>
        <v>4.4595158280743196E+28</v>
      </c>
      <c r="H1773" s="22">
        <f t="shared" si="337"/>
        <v>18051033.852857504</v>
      </c>
      <c r="I1773" s="22">
        <f t="shared" si="338"/>
        <v>1.1394502284534142E+20</v>
      </c>
      <c r="J1773" s="16">
        <v>1</v>
      </c>
      <c r="K1773" s="16">
        <v>11</v>
      </c>
      <c r="L1773" s="16">
        <v>5</v>
      </c>
      <c r="M1773" s="16">
        <v>10000</v>
      </c>
      <c r="N1773" s="16">
        <v>10000</v>
      </c>
      <c r="O1773" s="16">
        <v>30</v>
      </c>
      <c r="P1773" s="16" t="b">
        <v>1</v>
      </c>
      <c r="Q1773" s="16">
        <v>0</v>
      </c>
      <c r="R1773" s="16" t="b">
        <v>0</v>
      </c>
      <c r="S1773" s="16">
        <v>101.000000000008</v>
      </c>
      <c r="T1773" s="16" t="s">
        <v>59</v>
      </c>
      <c r="U1773" s="18">
        <v>1868</v>
      </c>
      <c r="V1773" s="16">
        <v>3135</v>
      </c>
      <c r="W1773" s="22">
        <v>1.07</v>
      </c>
    </row>
    <row r="1774" spans="1:23" x14ac:dyDescent="0.3">
      <c r="A1774" s="19">
        <v>1772</v>
      </c>
      <c r="B1774" s="16" t="s">
        <v>56</v>
      </c>
      <c r="C1774" s="17" t="s">
        <v>142</v>
      </c>
      <c r="E1774" s="16">
        <f t="shared" si="339"/>
        <v>11746613464.39749</v>
      </c>
      <c r="F1774" s="16">
        <v>5</v>
      </c>
      <c r="G1774" s="22">
        <f t="shared" ref="G1774:G1782" si="344">A1774^8.82+A1774^4+100*A1774+100</f>
        <v>4.4817743713272696E+28</v>
      </c>
      <c r="H1774" s="22">
        <f t="shared" si="337"/>
        <v>18072738.774151832</v>
      </c>
      <c r="I1774" s="22">
        <f t="shared" si="338"/>
        <v>1.1433689674486487E+20</v>
      </c>
      <c r="J1774" s="16">
        <v>1</v>
      </c>
      <c r="K1774" s="16">
        <v>11</v>
      </c>
      <c r="L1774" s="16">
        <v>5</v>
      </c>
      <c r="M1774" s="16">
        <v>10000</v>
      </c>
      <c r="N1774" s="16">
        <v>10000</v>
      </c>
      <c r="O1774" s="16">
        <v>30</v>
      </c>
      <c r="P1774" s="16" t="b">
        <v>1</v>
      </c>
      <c r="Q1774" s="16">
        <v>0</v>
      </c>
      <c r="R1774" s="16" t="b">
        <v>0</v>
      </c>
      <c r="S1774" s="16">
        <v>101.000000000008</v>
      </c>
      <c r="T1774" s="16" t="s">
        <v>59</v>
      </c>
      <c r="U1774" s="18">
        <v>1869</v>
      </c>
      <c r="V1774" s="16">
        <v>3137</v>
      </c>
      <c r="W1774" s="22">
        <v>1.07</v>
      </c>
    </row>
    <row r="1775" spans="1:23" x14ac:dyDescent="0.3">
      <c r="A1775" s="19">
        <v>1773</v>
      </c>
      <c r="B1775" s="16" t="s">
        <v>56</v>
      </c>
      <c r="C1775" s="17" t="s">
        <v>142</v>
      </c>
      <c r="E1775" s="16">
        <f t="shared" si="339"/>
        <v>11767174924.476847</v>
      </c>
      <c r="F1775" s="16">
        <v>5</v>
      </c>
      <c r="G1775" s="22">
        <f t="shared" si="344"/>
        <v>4.5041313606424753E+28</v>
      </c>
      <c r="H1775" s="22">
        <f t="shared" si="337"/>
        <v>18094457.599246997</v>
      </c>
      <c r="I1775" s="22">
        <f t="shared" si="338"/>
        <v>1.1472989613050249E+20</v>
      </c>
      <c r="J1775" s="16">
        <v>1</v>
      </c>
      <c r="K1775" s="16">
        <v>11</v>
      </c>
      <c r="L1775" s="16">
        <v>5</v>
      </c>
      <c r="M1775" s="16">
        <v>10000</v>
      </c>
      <c r="N1775" s="16">
        <v>10000</v>
      </c>
      <c r="O1775" s="16">
        <v>30</v>
      </c>
      <c r="P1775" s="16" t="b">
        <v>1</v>
      </c>
      <c r="Q1775" s="16">
        <v>0</v>
      </c>
      <c r="R1775" s="16" t="b">
        <v>0</v>
      </c>
      <c r="S1775" s="16">
        <v>101.000000000008</v>
      </c>
      <c r="T1775" s="16" t="s">
        <v>59</v>
      </c>
      <c r="U1775" s="18">
        <v>1870</v>
      </c>
      <c r="V1775" s="16">
        <v>3139</v>
      </c>
      <c r="W1775" s="22">
        <v>1.07</v>
      </c>
    </row>
    <row r="1776" spans="1:23" x14ac:dyDescent="0.3">
      <c r="A1776" s="19">
        <v>1774</v>
      </c>
      <c r="B1776" s="16" t="s">
        <v>56</v>
      </c>
      <c r="C1776" s="17" t="s">
        <v>142</v>
      </c>
      <c r="E1776" s="16">
        <f t="shared" si="339"/>
        <v>11787760751.498722</v>
      </c>
      <c r="F1776" s="16">
        <v>5</v>
      </c>
      <c r="G1776" s="22">
        <f t="shared" si="344"/>
        <v>4.5265871755377259E+28</v>
      </c>
      <c r="H1776" s="22">
        <f t="shared" si="337"/>
        <v>18116190.329241287</v>
      </c>
      <c r="I1776" s="22">
        <f t="shared" si="338"/>
        <v>1.1512402359719333E+20</v>
      </c>
      <c r="J1776" s="16">
        <v>1</v>
      </c>
      <c r="K1776" s="16">
        <v>11</v>
      </c>
      <c r="L1776" s="16">
        <v>5</v>
      </c>
      <c r="M1776" s="16">
        <v>10000</v>
      </c>
      <c r="N1776" s="16">
        <v>10000</v>
      </c>
      <c r="O1776" s="16">
        <v>30</v>
      </c>
      <c r="P1776" s="16" t="b">
        <v>1</v>
      </c>
      <c r="Q1776" s="16">
        <v>0</v>
      </c>
      <c r="R1776" s="16" t="b">
        <v>0</v>
      </c>
      <c r="S1776" s="16">
        <v>101.000000000008</v>
      </c>
      <c r="T1776" s="16" t="s">
        <v>59</v>
      </c>
      <c r="U1776" s="18">
        <v>1871</v>
      </c>
      <c r="V1776" s="16">
        <v>3141</v>
      </c>
      <c r="W1776" s="22">
        <v>1.07</v>
      </c>
    </row>
    <row r="1777" spans="1:23" x14ac:dyDescent="0.3">
      <c r="A1777" s="19">
        <v>1775</v>
      </c>
      <c r="B1777" s="16" t="s">
        <v>56</v>
      </c>
      <c r="C1777" s="17" t="s">
        <v>142</v>
      </c>
      <c r="E1777" s="16">
        <f t="shared" si="339"/>
        <v>11808370960.579702</v>
      </c>
      <c r="F1777" s="16">
        <v>5</v>
      </c>
      <c r="G1777" s="22">
        <f t="shared" si="344"/>
        <v>4.5491421967785731E+28</v>
      </c>
      <c r="H1777" s="22">
        <f t="shared" si="337"/>
        <v>18137936.965232436</v>
      </c>
      <c r="I1777" s="22">
        <f t="shared" si="338"/>
        <v>1.1551928174438918E+20</v>
      </c>
      <c r="J1777" s="16">
        <v>1</v>
      </c>
      <c r="K1777" s="16">
        <v>11</v>
      </c>
      <c r="L1777" s="16">
        <v>5</v>
      </c>
      <c r="M1777" s="16">
        <v>10000</v>
      </c>
      <c r="N1777" s="16">
        <v>10000</v>
      </c>
      <c r="O1777" s="16">
        <v>30</v>
      </c>
      <c r="P1777" s="16" t="b">
        <v>1</v>
      </c>
      <c r="Q1777" s="16">
        <v>0</v>
      </c>
      <c r="R1777" s="16" t="b">
        <v>0</v>
      </c>
      <c r="S1777" s="16">
        <v>101.000000000008</v>
      </c>
      <c r="T1777" s="16" t="s">
        <v>59</v>
      </c>
      <c r="U1777" s="18">
        <v>1872</v>
      </c>
      <c r="V1777" s="16">
        <v>3143</v>
      </c>
      <c r="W1777" s="22">
        <v>1.07</v>
      </c>
    </row>
    <row r="1778" spans="1:23" x14ac:dyDescent="0.3">
      <c r="A1778" s="19">
        <v>1776</v>
      </c>
      <c r="B1778" s="16" t="s">
        <v>56</v>
      </c>
      <c r="C1778" s="17" t="s">
        <v>142</v>
      </c>
      <c r="E1778" s="16">
        <f t="shared" si="339"/>
        <v>11829005566.837421</v>
      </c>
      <c r="F1778" s="16">
        <v>5</v>
      </c>
      <c r="G1778" s="22">
        <f t="shared" si="344"/>
        <v>4.5717968063820022E+28</v>
      </c>
      <c r="H1778" s="22">
        <f t="shared" si="337"/>
        <v>18159697.508317452</v>
      </c>
      <c r="I1778" s="22">
        <f t="shared" si="338"/>
        <v>1.1591567317606238E+20</v>
      </c>
      <c r="J1778" s="16">
        <v>1</v>
      </c>
      <c r="K1778" s="16">
        <v>11</v>
      </c>
      <c r="L1778" s="16">
        <v>5</v>
      </c>
      <c r="M1778" s="16">
        <v>10000</v>
      </c>
      <c r="N1778" s="16">
        <v>10000</v>
      </c>
      <c r="O1778" s="16">
        <v>30</v>
      </c>
      <c r="P1778" s="16" t="b">
        <v>1</v>
      </c>
      <c r="Q1778" s="16">
        <v>0</v>
      </c>
      <c r="R1778" s="16" t="b">
        <v>0</v>
      </c>
      <c r="S1778" s="16">
        <v>101.000000000008</v>
      </c>
      <c r="T1778" s="16" t="s">
        <v>59</v>
      </c>
      <c r="U1778" s="18">
        <v>1873</v>
      </c>
      <c r="V1778" s="16">
        <v>3145</v>
      </c>
      <c r="W1778" s="22">
        <v>1.07</v>
      </c>
    </row>
    <row r="1779" spans="1:23" x14ac:dyDescent="0.3">
      <c r="A1779" s="19">
        <v>1777</v>
      </c>
      <c r="B1779" s="16" t="s">
        <v>56</v>
      </c>
      <c r="C1779" s="17" t="s">
        <v>142</v>
      </c>
      <c r="E1779" s="16">
        <f t="shared" si="339"/>
        <v>11849664585.390291</v>
      </c>
      <c r="F1779" s="16">
        <v>5</v>
      </c>
      <c r="G1779" s="22">
        <f t="shared" si="344"/>
        <v>4.5945513876193888E+28</v>
      </c>
      <c r="H1779" s="22">
        <f t="shared" si="337"/>
        <v>18181471.959593128</v>
      </c>
      <c r="I1779" s="22">
        <f t="shared" si="338"/>
        <v>1.1631320050071251E+20</v>
      </c>
      <c r="J1779" s="16">
        <v>1</v>
      </c>
      <c r="K1779" s="16">
        <v>11</v>
      </c>
      <c r="L1779" s="16">
        <v>5</v>
      </c>
      <c r="M1779" s="16">
        <v>10000</v>
      </c>
      <c r="N1779" s="16">
        <v>10000</v>
      </c>
      <c r="O1779" s="16">
        <v>30</v>
      </c>
      <c r="P1779" s="16" t="b">
        <v>1</v>
      </c>
      <c r="Q1779" s="16">
        <v>0</v>
      </c>
      <c r="R1779" s="16" t="b">
        <v>0</v>
      </c>
      <c r="S1779" s="16">
        <v>101.000000000008</v>
      </c>
      <c r="T1779" s="16" t="s">
        <v>59</v>
      </c>
      <c r="U1779" s="18">
        <v>1874</v>
      </c>
      <c r="V1779" s="16">
        <v>3147</v>
      </c>
      <c r="W1779" s="22">
        <v>1.07</v>
      </c>
    </row>
    <row r="1780" spans="1:23" x14ac:dyDescent="0.3">
      <c r="A1780" s="19">
        <v>1778</v>
      </c>
      <c r="B1780" s="16" t="s">
        <v>56</v>
      </c>
      <c r="C1780" s="17" t="s">
        <v>142</v>
      </c>
      <c r="E1780" s="16">
        <f t="shared" si="339"/>
        <v>11870348031.357632</v>
      </c>
      <c r="F1780" s="16">
        <v>5</v>
      </c>
      <c r="G1780" s="22">
        <f t="shared" si="344"/>
        <v>4.6174063250204373E+28</v>
      </c>
      <c r="H1780" s="22">
        <f t="shared" si="337"/>
        <v>18203260.320155498</v>
      </c>
      <c r="I1780" s="22">
        <f t="shared" si="338"/>
        <v>1.1671186633136746E+20</v>
      </c>
      <c r="J1780" s="16">
        <v>1</v>
      </c>
      <c r="K1780" s="16">
        <v>11</v>
      </c>
      <c r="L1780" s="16">
        <v>5</v>
      </c>
      <c r="M1780" s="16">
        <v>10000</v>
      </c>
      <c r="N1780" s="16">
        <v>10000</v>
      </c>
      <c r="O1780" s="16">
        <v>30</v>
      </c>
      <c r="P1780" s="16" t="b">
        <v>1</v>
      </c>
      <c r="Q1780" s="16">
        <v>0</v>
      </c>
      <c r="R1780" s="16" t="b">
        <v>0</v>
      </c>
      <c r="S1780" s="16">
        <v>101.000000000008</v>
      </c>
      <c r="T1780" s="16" t="s">
        <v>59</v>
      </c>
      <c r="U1780" s="18">
        <v>1875</v>
      </c>
      <c r="V1780" s="16">
        <v>3149</v>
      </c>
      <c r="W1780" s="22">
        <v>1.07</v>
      </c>
    </row>
    <row r="1781" spans="1:23" x14ac:dyDescent="0.3">
      <c r="A1781" s="19">
        <v>1779</v>
      </c>
      <c r="B1781" s="16" t="s">
        <v>56</v>
      </c>
      <c r="C1781" s="17" t="s">
        <v>142</v>
      </c>
      <c r="E1781" s="16">
        <f t="shared" si="339"/>
        <v>11891055919.859524</v>
      </c>
      <c r="F1781" s="16">
        <v>5</v>
      </c>
      <c r="G1781" s="22">
        <f t="shared" si="344"/>
        <v>4.6403620043760281E+28</v>
      </c>
      <c r="H1781" s="22">
        <f t="shared" si="337"/>
        <v>18225062.591100093</v>
      </c>
      <c r="I1781" s="22">
        <f t="shared" si="338"/>
        <v>1.1711167328559191E+20</v>
      </c>
      <c r="J1781" s="16">
        <v>1</v>
      </c>
      <c r="K1781" s="16">
        <v>11</v>
      </c>
      <c r="L1781" s="16">
        <v>5</v>
      </c>
      <c r="M1781" s="16">
        <v>10000</v>
      </c>
      <c r="N1781" s="16">
        <v>10000</v>
      </c>
      <c r="O1781" s="16">
        <v>30</v>
      </c>
      <c r="P1781" s="16" t="b">
        <v>1</v>
      </c>
      <c r="Q1781" s="16">
        <v>0</v>
      </c>
      <c r="R1781" s="16" t="b">
        <v>0</v>
      </c>
      <c r="S1781" s="16">
        <v>101.000000000008</v>
      </c>
      <c r="T1781" s="16" t="s">
        <v>59</v>
      </c>
      <c r="U1781" s="18">
        <v>1876</v>
      </c>
      <c r="V1781" s="16">
        <v>3151</v>
      </c>
      <c r="W1781" s="22">
        <v>1.07</v>
      </c>
    </row>
    <row r="1782" spans="1:23" x14ac:dyDescent="0.3">
      <c r="A1782" s="19">
        <v>1780</v>
      </c>
      <c r="B1782" s="16" t="s">
        <v>56</v>
      </c>
      <c r="C1782" s="17" t="s">
        <v>142</v>
      </c>
      <c r="E1782" s="16">
        <f t="shared" si="339"/>
        <v>11911788266.016939</v>
      </c>
      <c r="F1782" s="16">
        <v>5</v>
      </c>
      <c r="G1782" s="22">
        <f t="shared" si="344"/>
        <v>4.6634188127421711E+28</v>
      </c>
      <c r="H1782" s="22">
        <f t="shared" si="337"/>
        <v>18246878.773522075</v>
      </c>
      <c r="I1782" s="22">
        <f t="shared" si="338"/>
        <v>1.1751262398549174E+20</v>
      </c>
      <c r="J1782" s="16">
        <v>1</v>
      </c>
      <c r="K1782" s="16">
        <v>11</v>
      </c>
      <c r="L1782" s="16">
        <v>5</v>
      </c>
      <c r="M1782" s="16">
        <v>10000</v>
      </c>
      <c r="N1782" s="16">
        <v>10000</v>
      </c>
      <c r="O1782" s="16">
        <v>30</v>
      </c>
      <c r="P1782" s="16" t="b">
        <v>1</v>
      </c>
      <c r="Q1782" s="16">
        <v>0</v>
      </c>
      <c r="R1782" s="16" t="b">
        <v>0</v>
      </c>
      <c r="S1782" s="16">
        <v>101.000000000008</v>
      </c>
      <c r="T1782" s="16" t="s">
        <v>59</v>
      </c>
      <c r="U1782" s="18">
        <v>1877</v>
      </c>
      <c r="V1782" s="16">
        <v>3153</v>
      </c>
      <c r="W1782" s="22">
        <v>1.07</v>
      </c>
    </row>
    <row r="1783" spans="1:23" x14ac:dyDescent="0.3">
      <c r="A1783" s="19">
        <v>1781</v>
      </c>
      <c r="B1783" s="16" t="s">
        <v>56</v>
      </c>
      <c r="C1783" s="17" t="s">
        <v>142</v>
      </c>
      <c r="E1783" s="16">
        <f t="shared" si="339"/>
        <v>11932545084.951767</v>
      </c>
      <c r="F1783" s="16">
        <v>5</v>
      </c>
      <c r="G1783" s="22">
        <f>A1783^8.83+A1783^4+100*A1783+100</f>
        <v>5.0508260168996802E+28</v>
      </c>
      <c r="H1783" s="22">
        <f t="shared" si="337"/>
        <v>18268708.868515823</v>
      </c>
      <c r="I1783" s="22">
        <f t="shared" si="338"/>
        <v>1.1791472105771914E+20</v>
      </c>
      <c r="J1783" s="16">
        <v>1</v>
      </c>
      <c r="K1783" s="16">
        <v>11</v>
      </c>
      <c r="L1783" s="16">
        <v>5</v>
      </c>
      <c r="M1783" s="16">
        <v>10000</v>
      </c>
      <c r="N1783" s="16">
        <v>10000</v>
      </c>
      <c r="O1783" s="16">
        <v>30</v>
      </c>
      <c r="P1783" s="16" t="b">
        <v>1</v>
      </c>
      <c r="Q1783" s="16">
        <v>0</v>
      </c>
      <c r="R1783" s="16" t="b">
        <v>0</v>
      </c>
      <c r="S1783" s="16">
        <v>101.000000000008</v>
      </c>
      <c r="T1783" s="16" t="s">
        <v>59</v>
      </c>
      <c r="U1783" s="18">
        <v>1878</v>
      </c>
      <c r="V1783" s="16">
        <v>3155</v>
      </c>
      <c r="W1783" s="22">
        <v>1.07</v>
      </c>
    </row>
    <row r="1784" spans="1:23" x14ac:dyDescent="0.3">
      <c r="A1784" s="19">
        <v>1782</v>
      </c>
      <c r="B1784" s="16" t="s">
        <v>56</v>
      </c>
      <c r="C1784" s="17" t="s">
        <v>142</v>
      </c>
      <c r="E1784" s="16">
        <f t="shared" si="339"/>
        <v>11953326391.786596</v>
      </c>
      <c r="F1784" s="16">
        <v>5</v>
      </c>
      <c r="G1784" s="22">
        <f t="shared" ref="G1784:G1792" si="345">A1784^8.83+A1784^4+100*A1784+100</f>
        <v>5.0759225673585343E+28</v>
      </c>
      <c r="H1784" s="22">
        <f t="shared" si="337"/>
        <v>18290552.877175372</v>
      </c>
      <c r="I1784" s="22">
        <f t="shared" si="338"/>
        <v>1.1831796713347873E+20</v>
      </c>
      <c r="J1784" s="16">
        <v>1</v>
      </c>
      <c r="K1784" s="16">
        <v>11</v>
      </c>
      <c r="L1784" s="16">
        <v>5</v>
      </c>
      <c r="M1784" s="16">
        <v>10000</v>
      </c>
      <c r="N1784" s="16">
        <v>10000</v>
      </c>
      <c r="O1784" s="16">
        <v>30</v>
      </c>
      <c r="P1784" s="16" t="b">
        <v>1</v>
      </c>
      <c r="Q1784" s="16">
        <v>0</v>
      </c>
      <c r="R1784" s="16" t="b">
        <v>0</v>
      </c>
      <c r="S1784" s="16">
        <v>101.000000000008</v>
      </c>
      <c r="T1784" s="16" t="s">
        <v>59</v>
      </c>
      <c r="U1784" s="18">
        <v>1879</v>
      </c>
      <c r="V1784" s="16">
        <v>3157</v>
      </c>
      <c r="W1784" s="22">
        <v>1.07</v>
      </c>
    </row>
    <row r="1785" spans="1:23" x14ac:dyDescent="0.3">
      <c r="A1785" s="19">
        <v>1783</v>
      </c>
      <c r="B1785" s="16" t="s">
        <v>56</v>
      </c>
      <c r="C1785" s="17" t="s">
        <v>142</v>
      </c>
      <c r="E1785" s="16">
        <f t="shared" si="339"/>
        <v>11974132201.64501</v>
      </c>
      <c r="F1785" s="16">
        <v>5</v>
      </c>
      <c r="G1785" s="22">
        <f t="shared" si="345"/>
        <v>5.1011296331431464E+28</v>
      </c>
      <c r="H1785" s="22">
        <f t="shared" si="337"/>
        <v>18312410.800594173</v>
      </c>
      <c r="I1785" s="22">
        <f t="shared" si="338"/>
        <v>1.1872236484853268E+20</v>
      </c>
      <c r="J1785" s="16">
        <v>1</v>
      </c>
      <c r="K1785" s="16">
        <v>11</v>
      </c>
      <c r="L1785" s="16">
        <v>5</v>
      </c>
      <c r="M1785" s="16">
        <v>10000</v>
      </c>
      <c r="N1785" s="16">
        <v>10000</v>
      </c>
      <c r="O1785" s="16">
        <v>30</v>
      </c>
      <c r="P1785" s="16" t="b">
        <v>1</v>
      </c>
      <c r="Q1785" s="16">
        <v>0</v>
      </c>
      <c r="R1785" s="16" t="b">
        <v>0</v>
      </c>
      <c r="S1785" s="16">
        <v>101.000000000008</v>
      </c>
      <c r="T1785" s="16" t="s">
        <v>59</v>
      </c>
      <c r="U1785" s="18">
        <v>1880</v>
      </c>
      <c r="V1785" s="16">
        <v>3159</v>
      </c>
      <c r="W1785" s="22">
        <v>1.07</v>
      </c>
    </row>
    <row r="1786" spans="1:23" x14ac:dyDescent="0.3">
      <c r="A1786" s="19">
        <v>1784</v>
      </c>
      <c r="B1786" s="16" t="s">
        <v>56</v>
      </c>
      <c r="C1786" s="17" t="s">
        <v>142</v>
      </c>
      <c r="E1786" s="16">
        <f t="shared" si="339"/>
        <v>11994962529.651442</v>
      </c>
      <c r="F1786" s="16">
        <v>5</v>
      </c>
      <c r="G1786" s="22">
        <f t="shared" si="345"/>
        <v>5.1264476385271191E+28</v>
      </c>
      <c r="H1786" s="22">
        <f t="shared" si="337"/>
        <v>18334282.63986519</v>
      </c>
      <c r="I1786" s="22">
        <f t="shared" si="338"/>
        <v>1.1912791684320428E+20</v>
      </c>
      <c r="J1786" s="16">
        <v>1</v>
      </c>
      <c r="K1786" s="16">
        <v>11</v>
      </c>
      <c r="L1786" s="16">
        <v>5</v>
      </c>
      <c r="M1786" s="16">
        <v>10000</v>
      </c>
      <c r="N1786" s="16">
        <v>10000</v>
      </c>
      <c r="O1786" s="16">
        <v>30</v>
      </c>
      <c r="P1786" s="16" t="b">
        <v>1</v>
      </c>
      <c r="Q1786" s="16">
        <v>0</v>
      </c>
      <c r="R1786" s="16" t="b">
        <v>0</v>
      </c>
      <c r="S1786" s="16">
        <v>101.000000000008</v>
      </c>
      <c r="T1786" s="16" t="s">
        <v>59</v>
      </c>
      <c r="U1786" s="18">
        <v>1881</v>
      </c>
      <c r="V1786" s="16">
        <v>3161</v>
      </c>
      <c r="W1786" s="22">
        <v>1.07</v>
      </c>
    </row>
    <row r="1787" spans="1:23" x14ac:dyDescent="0.3">
      <c r="A1787" s="19">
        <v>1785</v>
      </c>
      <c r="B1787" s="16" t="s">
        <v>56</v>
      </c>
      <c r="C1787" s="17" t="s">
        <v>142</v>
      </c>
      <c r="E1787" s="16">
        <f t="shared" si="339"/>
        <v>12015817390.93092</v>
      </c>
      <c r="F1787" s="16">
        <v>5</v>
      </c>
      <c r="G1787" s="22">
        <f t="shared" si="345"/>
        <v>5.1518770091733731E+28</v>
      </c>
      <c r="H1787" s="22">
        <f t="shared" si="337"/>
        <v>18356168.396080762</v>
      </c>
      <c r="I1787" s="22">
        <f t="shared" si="338"/>
        <v>1.1953462576238482E+20</v>
      </c>
      <c r="J1787" s="16">
        <v>1</v>
      </c>
      <c r="K1787" s="16">
        <v>11</v>
      </c>
      <c r="L1787" s="16">
        <v>5</v>
      </c>
      <c r="M1787" s="16">
        <v>10000</v>
      </c>
      <c r="N1787" s="16">
        <v>10000</v>
      </c>
      <c r="O1787" s="16">
        <v>30</v>
      </c>
      <c r="P1787" s="16" t="b">
        <v>1</v>
      </c>
      <c r="Q1787" s="16">
        <v>0</v>
      </c>
      <c r="R1787" s="16" t="b">
        <v>0</v>
      </c>
      <c r="S1787" s="16">
        <v>101.000000000008</v>
      </c>
      <c r="T1787" s="16" t="s">
        <v>59</v>
      </c>
      <c r="U1787" s="18">
        <v>1882</v>
      </c>
      <c r="V1787" s="16">
        <v>3163</v>
      </c>
      <c r="W1787" s="22">
        <v>1.07</v>
      </c>
    </row>
    <row r="1788" spans="1:23" x14ac:dyDescent="0.3">
      <c r="A1788" s="19">
        <v>1786</v>
      </c>
      <c r="B1788" s="16" t="s">
        <v>56</v>
      </c>
      <c r="C1788" s="17" t="s">
        <v>142</v>
      </c>
      <c r="E1788" s="16">
        <f t="shared" si="339"/>
        <v>12036696800.609695</v>
      </c>
      <c r="F1788" s="16">
        <v>5</v>
      </c>
      <c r="G1788" s="22">
        <f t="shared" si="345"/>
        <v>5.1774181721381496E+28</v>
      </c>
      <c r="H1788" s="22">
        <f t="shared" ref="H1788:H1802" si="346">(A1788^2.14+50+50*A1788)*2</f>
        <v>18378068.070332814</v>
      </c>
      <c r="I1788" s="22">
        <f t="shared" si="338"/>
        <v>1.1994249425554055E+20</v>
      </c>
      <c r="J1788" s="16">
        <v>1</v>
      </c>
      <c r="K1788" s="16">
        <v>11</v>
      </c>
      <c r="L1788" s="16">
        <v>5</v>
      </c>
      <c r="M1788" s="16">
        <v>10000</v>
      </c>
      <c r="N1788" s="16">
        <v>10000</v>
      </c>
      <c r="O1788" s="16">
        <v>30</v>
      </c>
      <c r="P1788" s="16" t="b">
        <v>1</v>
      </c>
      <c r="Q1788" s="16">
        <v>0</v>
      </c>
      <c r="R1788" s="16" t="b">
        <v>0</v>
      </c>
      <c r="S1788" s="16">
        <v>101.000000000008</v>
      </c>
      <c r="T1788" s="16" t="s">
        <v>59</v>
      </c>
      <c r="U1788" s="18">
        <v>1883</v>
      </c>
      <c r="V1788" s="16">
        <v>3165</v>
      </c>
      <c r="W1788" s="22">
        <v>1.07</v>
      </c>
    </row>
    <row r="1789" spans="1:23" x14ac:dyDescent="0.3">
      <c r="A1789" s="19">
        <v>1787</v>
      </c>
      <c r="B1789" s="16" t="s">
        <v>56</v>
      </c>
      <c r="C1789" s="17" t="s">
        <v>142</v>
      </c>
      <c r="E1789" s="16">
        <f t="shared" si="339"/>
        <v>12057600773.814598</v>
      </c>
      <c r="F1789" s="16">
        <v>5</v>
      </c>
      <c r="G1789" s="22">
        <f t="shared" si="345"/>
        <v>5.2030715558749423E+28</v>
      </c>
      <c r="H1789" s="22">
        <f t="shared" si="346"/>
        <v>18399981.663712688</v>
      </c>
      <c r="I1789" s="22">
        <f t="shared" si="338"/>
        <v>1.2035152497671442E+20</v>
      </c>
      <c r="J1789" s="16">
        <v>1</v>
      </c>
      <c r="K1789" s="16">
        <v>11</v>
      </c>
      <c r="L1789" s="16">
        <v>5</v>
      </c>
      <c r="M1789" s="16">
        <v>10000</v>
      </c>
      <c r="N1789" s="16">
        <v>10000</v>
      </c>
      <c r="O1789" s="16">
        <v>30</v>
      </c>
      <c r="P1789" s="16" t="b">
        <v>1</v>
      </c>
      <c r="Q1789" s="16">
        <v>0</v>
      </c>
      <c r="R1789" s="16" t="b">
        <v>0</v>
      </c>
      <c r="S1789" s="16">
        <v>101.000000000008</v>
      </c>
      <c r="T1789" s="16" t="s">
        <v>59</v>
      </c>
      <c r="U1789" s="18">
        <v>1884</v>
      </c>
      <c r="V1789" s="16">
        <v>3167</v>
      </c>
      <c r="W1789" s="22">
        <v>1.07</v>
      </c>
    </row>
    <row r="1790" spans="1:23" x14ac:dyDescent="0.3">
      <c r="A1790" s="19">
        <v>1788</v>
      </c>
      <c r="B1790" s="16" t="s">
        <v>56</v>
      </c>
      <c r="C1790" s="17" t="s">
        <v>142</v>
      </c>
      <c r="E1790" s="16">
        <f t="shared" si="339"/>
        <v>12078529325.673409</v>
      </c>
      <c r="F1790" s="16">
        <v>5</v>
      </c>
      <c r="G1790" s="22">
        <f t="shared" si="345"/>
        <v>5.2288375902380808E+28</v>
      </c>
      <c r="H1790" s="22">
        <f t="shared" si="346"/>
        <v>18421909.177311145</v>
      </c>
      <c r="I1790" s="22">
        <f t="shared" si="338"/>
        <v>1.2076172058453479E+20</v>
      </c>
      <c r="J1790" s="16">
        <v>1</v>
      </c>
      <c r="K1790" s="16">
        <v>11</v>
      </c>
      <c r="L1790" s="16">
        <v>5</v>
      </c>
      <c r="M1790" s="16">
        <v>10000</v>
      </c>
      <c r="N1790" s="16">
        <v>10000</v>
      </c>
      <c r="O1790" s="16">
        <v>30</v>
      </c>
      <c r="P1790" s="16" t="b">
        <v>1</v>
      </c>
      <c r="Q1790" s="16">
        <v>0</v>
      </c>
      <c r="R1790" s="16" t="b">
        <v>0</v>
      </c>
      <c r="S1790" s="16">
        <v>101.000000000008</v>
      </c>
      <c r="T1790" s="16" t="s">
        <v>59</v>
      </c>
      <c r="U1790" s="18">
        <v>1885</v>
      </c>
      <c r="V1790" s="16">
        <v>3169</v>
      </c>
      <c r="W1790" s="22">
        <v>1.07</v>
      </c>
    </row>
    <row r="1791" spans="1:23" x14ac:dyDescent="0.3">
      <c r="A1791" s="19">
        <v>1789</v>
      </c>
      <c r="B1791" s="16" t="s">
        <v>56</v>
      </c>
      <c r="C1791" s="17" t="s">
        <v>142</v>
      </c>
      <c r="E1791" s="16">
        <f t="shared" si="339"/>
        <v>12099482471.314734</v>
      </c>
      <c r="F1791" s="16">
        <v>5</v>
      </c>
      <c r="G1791" s="22">
        <f t="shared" si="345"/>
        <v>5.2547167064863806E+28</v>
      </c>
      <c r="H1791" s="22">
        <f t="shared" si="346"/>
        <v>18443850.612218574</v>
      </c>
      <c r="I1791" s="22">
        <f t="shared" si="338"/>
        <v>1.2117308374221808E+20</v>
      </c>
      <c r="J1791" s="16">
        <v>1</v>
      </c>
      <c r="K1791" s="16">
        <v>11</v>
      </c>
      <c r="L1791" s="16">
        <v>5</v>
      </c>
      <c r="M1791" s="16">
        <v>10000</v>
      </c>
      <c r="N1791" s="16">
        <v>10000</v>
      </c>
      <c r="O1791" s="16">
        <v>30</v>
      </c>
      <c r="P1791" s="16" t="b">
        <v>1</v>
      </c>
      <c r="Q1791" s="16">
        <v>0</v>
      </c>
      <c r="R1791" s="16" t="b">
        <v>0</v>
      </c>
      <c r="S1791" s="16">
        <v>101.000000000008</v>
      </c>
      <c r="T1791" s="16" t="s">
        <v>59</v>
      </c>
      <c r="U1791" s="18">
        <v>1886</v>
      </c>
      <c r="V1791" s="16">
        <v>3171</v>
      </c>
      <c r="W1791" s="22">
        <v>1.07</v>
      </c>
    </row>
    <row r="1792" spans="1:23" x14ac:dyDescent="0.3">
      <c r="A1792" s="19">
        <v>1790</v>
      </c>
      <c r="B1792" s="16" t="s">
        <v>56</v>
      </c>
      <c r="C1792" s="17" t="s">
        <v>142</v>
      </c>
      <c r="E1792" s="16">
        <f t="shared" si="339"/>
        <v>12120460225.867985</v>
      </c>
      <c r="F1792" s="16">
        <v>5</v>
      </c>
      <c r="G1792" s="22">
        <f t="shared" si="345"/>
        <v>5.2807093372874082E+28</v>
      </c>
      <c r="H1792" s="22">
        <f t="shared" si="346"/>
        <v>18465805.969524696</v>
      </c>
      <c r="I1792" s="22">
        <f t="shared" si="338"/>
        <v>1.2158561711757576E+20</v>
      </c>
      <c r="J1792" s="16">
        <v>1</v>
      </c>
      <c r="K1792" s="16">
        <v>11</v>
      </c>
      <c r="L1792" s="16">
        <v>5</v>
      </c>
      <c r="M1792" s="16">
        <v>10000</v>
      </c>
      <c r="N1792" s="16">
        <v>10000</v>
      </c>
      <c r="O1792" s="16">
        <v>30</v>
      </c>
      <c r="P1792" s="16" t="b">
        <v>1</v>
      </c>
      <c r="Q1792" s="16">
        <v>0</v>
      </c>
      <c r="R1792" s="16" t="b">
        <v>0</v>
      </c>
      <c r="S1792" s="16">
        <v>101.000000000008</v>
      </c>
      <c r="T1792" s="16" t="s">
        <v>59</v>
      </c>
      <c r="U1792" s="18">
        <v>1887</v>
      </c>
      <c r="V1792" s="16">
        <v>3173</v>
      </c>
      <c r="W1792" s="22">
        <v>1.07</v>
      </c>
    </row>
    <row r="1793" spans="1:23" x14ac:dyDescent="0.3">
      <c r="A1793" s="19">
        <v>1791</v>
      </c>
      <c r="B1793" s="16" t="s">
        <v>56</v>
      </c>
      <c r="C1793" s="17" t="s">
        <v>142</v>
      </c>
      <c r="E1793" s="16">
        <f t="shared" si="339"/>
        <v>12141462604.463512</v>
      </c>
      <c r="F1793" s="16">
        <v>5</v>
      </c>
      <c r="G1793" s="22">
        <f>A1793^8.84+A1793^4+100*A1793+100</f>
        <v>5.7195910631711647E+28</v>
      </c>
      <c r="H1793" s="22">
        <f t="shared" si="346"/>
        <v>18487775.250318754</v>
      </c>
      <c r="I1793" s="22">
        <f t="shared" si="338"/>
        <v>1.219993233830186E+20</v>
      </c>
      <c r="J1793" s="16">
        <v>1</v>
      </c>
      <c r="K1793" s="16">
        <v>11</v>
      </c>
      <c r="L1793" s="16">
        <v>5</v>
      </c>
      <c r="M1793" s="16">
        <v>10000</v>
      </c>
      <c r="N1793" s="16">
        <v>10000</v>
      </c>
      <c r="O1793" s="16">
        <v>30</v>
      </c>
      <c r="P1793" s="16" t="b">
        <v>1</v>
      </c>
      <c r="Q1793" s="16">
        <v>0</v>
      </c>
      <c r="R1793" s="16" t="b">
        <v>0</v>
      </c>
      <c r="S1793" s="16">
        <v>101.000000000008</v>
      </c>
      <c r="T1793" s="16" t="s">
        <v>59</v>
      </c>
      <c r="U1793" s="18">
        <v>1888</v>
      </c>
      <c r="V1793" s="16">
        <v>3175</v>
      </c>
      <c r="W1793" s="22">
        <v>1.07</v>
      </c>
    </row>
    <row r="1794" spans="1:23" x14ac:dyDescent="0.3">
      <c r="A1794" s="19">
        <v>1792</v>
      </c>
      <c r="B1794" s="16" t="s">
        <v>56</v>
      </c>
      <c r="C1794" s="17" t="s">
        <v>142</v>
      </c>
      <c r="E1794" s="16">
        <f t="shared" si="339"/>
        <v>12162489622.232422</v>
      </c>
      <c r="F1794" s="16">
        <v>5</v>
      </c>
      <c r="G1794" s="22">
        <f t="shared" ref="G1794:G1797" si="347">A1794^8.84+A1794^4+100*A1794+100</f>
        <v>5.7478836317582372E+28</v>
      </c>
      <c r="H1794" s="22">
        <f t="shared" si="346"/>
        <v>18509758.455689535</v>
      </c>
      <c r="I1794" s="22">
        <f t="shared" si="338"/>
        <v>1.2241420521556383E+20</v>
      </c>
      <c r="J1794" s="16">
        <v>1</v>
      </c>
      <c r="K1794" s="16">
        <v>11</v>
      </c>
      <c r="L1794" s="16">
        <v>5</v>
      </c>
      <c r="M1794" s="16">
        <v>10000</v>
      </c>
      <c r="N1794" s="16">
        <v>10000</v>
      </c>
      <c r="O1794" s="16">
        <v>30</v>
      </c>
      <c r="P1794" s="16" t="b">
        <v>1</v>
      </c>
      <c r="Q1794" s="16">
        <v>0</v>
      </c>
      <c r="R1794" s="16" t="b">
        <v>0</v>
      </c>
      <c r="S1794" s="16">
        <v>101.000000000008</v>
      </c>
      <c r="T1794" s="16" t="s">
        <v>59</v>
      </c>
      <c r="U1794" s="18">
        <v>1889</v>
      </c>
      <c r="V1794" s="16">
        <v>3177</v>
      </c>
      <c r="W1794" s="22">
        <v>1.07</v>
      </c>
    </row>
    <row r="1795" spans="1:23" x14ac:dyDescent="0.3">
      <c r="A1795" s="19">
        <v>1793</v>
      </c>
      <c r="B1795" s="16" t="s">
        <v>56</v>
      </c>
      <c r="C1795" s="17" t="s">
        <v>142</v>
      </c>
      <c r="E1795" s="16">
        <f t="shared" si="339"/>
        <v>12183541294.306698</v>
      </c>
      <c r="F1795" s="16">
        <v>5</v>
      </c>
      <c r="G1795" s="22">
        <f t="shared" si="347"/>
        <v>5.7763002514781007E+28</v>
      </c>
      <c r="H1795" s="22">
        <f t="shared" si="346"/>
        <v>18531755.586725123</v>
      </c>
      <c r="I1795" s="22">
        <f t="shared" ref="I1795:I1803" si="348">(A1795^6.082+A1795^4+1000*A1795+100)*2</f>
        <v>1.2283026529683854E+20</v>
      </c>
      <c r="J1795" s="16">
        <v>1</v>
      </c>
      <c r="K1795" s="16">
        <v>11</v>
      </c>
      <c r="L1795" s="16">
        <v>5</v>
      </c>
      <c r="M1795" s="16">
        <v>10000</v>
      </c>
      <c r="N1795" s="16">
        <v>10000</v>
      </c>
      <c r="O1795" s="16">
        <v>30</v>
      </c>
      <c r="P1795" s="16" t="b">
        <v>1</v>
      </c>
      <c r="Q1795" s="16">
        <v>0</v>
      </c>
      <c r="R1795" s="16" t="b">
        <v>0</v>
      </c>
      <c r="S1795" s="16">
        <v>101.000000000008</v>
      </c>
      <c r="T1795" s="16" t="s">
        <v>59</v>
      </c>
      <c r="U1795" s="18">
        <v>1890</v>
      </c>
      <c r="V1795" s="16">
        <v>3179</v>
      </c>
      <c r="W1795" s="22">
        <v>1.07</v>
      </c>
    </row>
    <row r="1796" spans="1:23" x14ac:dyDescent="0.3">
      <c r="A1796" s="19">
        <v>1794</v>
      </c>
      <c r="B1796" s="16" t="s">
        <v>56</v>
      </c>
      <c r="C1796" s="17" t="s">
        <v>142</v>
      </c>
      <c r="E1796" s="16">
        <f t="shared" si="339"/>
        <v>12204617635.819201</v>
      </c>
      <c r="F1796" s="16">
        <v>5</v>
      </c>
      <c r="G1796" s="22">
        <f t="shared" si="347"/>
        <v>5.8048413966014808E+28</v>
      </c>
      <c r="H1796" s="22">
        <f t="shared" si="346"/>
        <v>18553766.64451332</v>
      </c>
      <c r="I1796" s="22">
        <f t="shared" si="348"/>
        <v>1.2324750631308589E+20</v>
      </c>
      <c r="J1796" s="16">
        <v>1</v>
      </c>
      <c r="K1796" s="16">
        <v>11</v>
      </c>
      <c r="L1796" s="16">
        <v>5</v>
      </c>
      <c r="M1796" s="16">
        <v>10000</v>
      </c>
      <c r="N1796" s="16">
        <v>10000</v>
      </c>
      <c r="O1796" s="16">
        <v>30</v>
      </c>
      <c r="P1796" s="16" t="b">
        <v>1</v>
      </c>
      <c r="Q1796" s="16">
        <v>0</v>
      </c>
      <c r="R1796" s="16" t="b">
        <v>0</v>
      </c>
      <c r="S1796" s="16">
        <v>101.000000000008</v>
      </c>
      <c r="T1796" s="16" t="s">
        <v>59</v>
      </c>
      <c r="U1796" s="18">
        <v>1891</v>
      </c>
      <c r="V1796" s="16">
        <v>3181</v>
      </c>
      <c r="W1796" s="22">
        <v>1.07</v>
      </c>
    </row>
    <row r="1797" spans="1:23" x14ac:dyDescent="0.3">
      <c r="A1797" s="19">
        <v>1795</v>
      </c>
      <c r="B1797" s="16" t="s">
        <v>56</v>
      </c>
      <c r="C1797" s="17" t="s">
        <v>142</v>
      </c>
      <c r="E1797" s="16">
        <f t="shared" si="339"/>
        <v>12225718661.903564</v>
      </c>
      <c r="F1797" s="16">
        <v>5</v>
      </c>
      <c r="G1797" s="22">
        <f t="shared" si="347"/>
        <v>5.8335075429465493E+28</v>
      </c>
      <c r="H1797" s="22">
        <f t="shared" si="346"/>
        <v>18575791.630141236</v>
      </c>
      <c r="I1797" s="22">
        <f t="shared" si="348"/>
        <v>1.2366593095517033E+20</v>
      </c>
      <c r="J1797" s="16">
        <v>1</v>
      </c>
      <c r="K1797" s="16">
        <v>11</v>
      </c>
      <c r="L1797" s="16">
        <v>5</v>
      </c>
      <c r="M1797" s="16">
        <v>10000</v>
      </c>
      <c r="N1797" s="16">
        <v>10000</v>
      </c>
      <c r="O1797" s="16">
        <v>30</v>
      </c>
      <c r="P1797" s="16" t="b">
        <v>1</v>
      </c>
      <c r="Q1797" s="16">
        <v>0</v>
      </c>
      <c r="R1797" s="16" t="b">
        <v>0</v>
      </c>
      <c r="S1797" s="16">
        <v>101.000000000008</v>
      </c>
      <c r="T1797" s="16" t="s">
        <v>59</v>
      </c>
      <c r="U1797" s="18">
        <v>1892</v>
      </c>
      <c r="V1797" s="16">
        <v>3183</v>
      </c>
      <c r="W1797" s="22">
        <v>1.07</v>
      </c>
    </row>
    <row r="1798" spans="1:23" x14ac:dyDescent="0.3">
      <c r="A1798" s="19">
        <v>1796</v>
      </c>
      <c r="B1798" s="16" t="s">
        <v>56</v>
      </c>
      <c r="C1798" s="17" t="s">
        <v>142</v>
      </c>
      <c r="E1798" s="16">
        <f t="shared" ref="E1798:E1806" si="349">A1798^3.0999</f>
        <v>12246844387.694334</v>
      </c>
      <c r="F1798" s="16">
        <v>5</v>
      </c>
      <c r="G1798" s="22">
        <f>A1798^8.85+A1798^4+100*A1798+100</f>
        <v>6.3184570999323367E+28</v>
      </c>
      <c r="H1798" s="22">
        <f t="shared" si="346"/>
        <v>18597830.544695534</v>
      </c>
      <c r="I1798" s="22">
        <f t="shared" si="348"/>
        <v>1.2408554191858462E+20</v>
      </c>
      <c r="J1798" s="16">
        <v>1</v>
      </c>
      <c r="K1798" s="16">
        <v>11</v>
      </c>
      <c r="L1798" s="16">
        <v>5</v>
      </c>
      <c r="M1798" s="16">
        <v>10000</v>
      </c>
      <c r="N1798" s="16">
        <v>10000</v>
      </c>
      <c r="O1798" s="16">
        <v>30</v>
      </c>
      <c r="P1798" s="16" t="b">
        <v>1</v>
      </c>
      <c r="Q1798" s="16">
        <v>0</v>
      </c>
      <c r="R1798" s="16" t="b">
        <v>0</v>
      </c>
      <c r="S1798" s="16">
        <v>101.000000000008</v>
      </c>
      <c r="T1798" s="16" t="s">
        <v>59</v>
      </c>
      <c r="U1798" s="18">
        <v>1893</v>
      </c>
      <c r="V1798" s="16">
        <v>3185</v>
      </c>
      <c r="W1798" s="22">
        <v>1.07</v>
      </c>
    </row>
    <row r="1799" spans="1:23" x14ac:dyDescent="0.3">
      <c r="A1799" s="19">
        <v>1797</v>
      </c>
      <c r="B1799" s="16" t="s">
        <v>56</v>
      </c>
      <c r="C1799" s="17" t="s">
        <v>142</v>
      </c>
      <c r="E1799" s="16">
        <f t="shared" si="349"/>
        <v>12267994828.326775</v>
      </c>
      <c r="F1799" s="16">
        <v>5</v>
      </c>
      <c r="G1799" s="22">
        <f>A1799^8.86+A1799^4+100*A1799+100</f>
        <v>6.8437787852308357E+28</v>
      </c>
      <c r="H1799" s="22">
        <f t="shared" si="346"/>
        <v>18619883.389262293</v>
      </c>
      <c r="I1799" s="22">
        <f t="shared" si="348"/>
        <v>1.2450634190344987E+20</v>
      </c>
      <c r="J1799" s="16">
        <v>1</v>
      </c>
      <c r="K1799" s="16">
        <v>11</v>
      </c>
      <c r="L1799" s="16">
        <v>5</v>
      </c>
      <c r="M1799" s="16">
        <v>10000</v>
      </c>
      <c r="N1799" s="16">
        <v>10000</v>
      </c>
      <c r="O1799" s="16">
        <v>30</v>
      </c>
      <c r="P1799" s="16" t="b">
        <v>1</v>
      </c>
      <c r="Q1799" s="16">
        <v>0</v>
      </c>
      <c r="R1799" s="16" t="b">
        <v>0</v>
      </c>
      <c r="S1799" s="16">
        <v>101.000000000008</v>
      </c>
      <c r="T1799" s="16" t="s">
        <v>59</v>
      </c>
      <c r="U1799" s="18">
        <v>1894</v>
      </c>
      <c r="V1799" s="16">
        <v>3187</v>
      </c>
      <c r="W1799" s="22">
        <v>1.07</v>
      </c>
    </row>
    <row r="1800" spans="1:23" x14ac:dyDescent="0.3">
      <c r="A1800" s="19">
        <v>1798</v>
      </c>
      <c r="B1800" s="16" t="s">
        <v>56</v>
      </c>
      <c r="C1800" s="17" t="s">
        <v>142</v>
      </c>
      <c r="E1800" s="16">
        <f t="shared" si="349"/>
        <v>12289169998.937176</v>
      </c>
      <c r="F1800" s="16">
        <v>5</v>
      </c>
      <c r="G1800" s="22">
        <f>A1800^8.87+A1800^4+100*A1800+100</f>
        <v>7.412838308088819E+28</v>
      </c>
      <c r="H1800" s="22">
        <f t="shared" si="346"/>
        <v>18641950.164927099</v>
      </c>
      <c r="I1800" s="22">
        <f t="shared" si="348"/>
        <v>1.2492833361452876E+20</v>
      </c>
      <c r="J1800" s="16">
        <v>1</v>
      </c>
      <c r="K1800" s="16">
        <v>11</v>
      </c>
      <c r="L1800" s="16">
        <v>5</v>
      </c>
      <c r="M1800" s="16">
        <v>10000</v>
      </c>
      <c r="N1800" s="16">
        <v>10000</v>
      </c>
      <c r="O1800" s="16">
        <v>30</v>
      </c>
      <c r="P1800" s="16" t="b">
        <v>1</v>
      </c>
      <c r="Q1800" s="16">
        <v>0</v>
      </c>
      <c r="R1800" s="16" t="b">
        <v>0</v>
      </c>
      <c r="S1800" s="16">
        <v>101.000000000008</v>
      </c>
      <c r="T1800" s="16" t="s">
        <v>59</v>
      </c>
      <c r="U1800" s="18">
        <v>1895</v>
      </c>
      <c r="V1800" s="16">
        <v>3189</v>
      </c>
      <c r="W1800" s="22">
        <v>1.07</v>
      </c>
    </row>
    <row r="1801" spans="1:23" x14ac:dyDescent="0.3">
      <c r="A1801" s="19">
        <v>1799</v>
      </c>
      <c r="B1801" s="16" t="s">
        <v>56</v>
      </c>
      <c r="C1801" s="17" t="s">
        <v>142</v>
      </c>
      <c r="E1801" s="16">
        <f t="shared" si="349"/>
        <v>12310369914.662628</v>
      </c>
      <c r="F1801" s="16">
        <v>5</v>
      </c>
      <c r="G1801" s="22">
        <f>A1801^8.88+A1801^4+100*A1801+100</f>
        <v>8.0292823563509568E+28</v>
      </c>
      <c r="H1801" s="22">
        <f t="shared" si="346"/>
        <v>18664030.872775123</v>
      </c>
      <c r="I1801" s="22">
        <f t="shared" si="348"/>
        <v>1.253515197612255E+20</v>
      </c>
      <c r="J1801" s="16">
        <v>1</v>
      </c>
      <c r="K1801" s="16">
        <v>11</v>
      </c>
      <c r="L1801" s="16">
        <v>5</v>
      </c>
      <c r="M1801" s="16">
        <v>10000</v>
      </c>
      <c r="N1801" s="16">
        <v>10000</v>
      </c>
      <c r="O1801" s="16">
        <v>30</v>
      </c>
      <c r="P1801" s="16" t="b">
        <v>1</v>
      </c>
      <c r="Q1801" s="16">
        <v>0</v>
      </c>
      <c r="R1801" s="16" t="b">
        <v>0</v>
      </c>
      <c r="S1801" s="16">
        <v>101.000000000008</v>
      </c>
      <c r="T1801" s="16" t="s">
        <v>59</v>
      </c>
      <c r="U1801" s="18">
        <v>1896</v>
      </c>
      <c r="V1801" s="16">
        <v>3191</v>
      </c>
      <c r="W1801" s="22">
        <v>1.07</v>
      </c>
    </row>
    <row r="1802" spans="1:23" x14ac:dyDescent="0.3">
      <c r="A1802" s="20">
        <v>1800</v>
      </c>
      <c r="B1802" s="16" t="s">
        <v>56</v>
      </c>
      <c r="C1802" s="17" t="s">
        <v>142</v>
      </c>
      <c r="E1802" s="16">
        <f t="shared" si="349"/>
        <v>12331594590.640842</v>
      </c>
      <c r="F1802" s="16">
        <v>5</v>
      </c>
      <c r="G1802" s="22">
        <f>A1802^8.89+A1802^4+100*A1802+100</f>
        <v>8.6970620854097417E+28</v>
      </c>
      <c r="H1802" s="22">
        <f t="shared" si="346"/>
        <v>18686125.513890803</v>
      </c>
      <c r="I1802" s="22">
        <f t="shared" si="348"/>
        <v>1.2577590305759022E+20</v>
      </c>
      <c r="J1802" s="16">
        <v>1</v>
      </c>
      <c r="K1802" s="16">
        <v>11</v>
      </c>
      <c r="L1802" s="16">
        <v>5</v>
      </c>
      <c r="M1802" s="16">
        <v>10000</v>
      </c>
      <c r="N1802" s="16">
        <v>10000</v>
      </c>
      <c r="O1802" s="16">
        <v>30</v>
      </c>
      <c r="P1802" s="16" t="b">
        <v>1</v>
      </c>
      <c r="Q1802" s="16">
        <v>0</v>
      </c>
      <c r="R1802" s="16" t="b">
        <v>0</v>
      </c>
      <c r="S1802" s="16">
        <v>101.000000000008</v>
      </c>
      <c r="T1802" s="16" t="s">
        <v>59</v>
      </c>
      <c r="U1802" s="18">
        <v>1897</v>
      </c>
      <c r="V1802" s="16">
        <v>3193</v>
      </c>
      <c r="W1802" s="22">
        <v>1.07</v>
      </c>
    </row>
    <row r="1803" spans="1:23" s="5" customFormat="1" x14ac:dyDescent="0.3">
      <c r="A1803" s="20">
        <v>1801</v>
      </c>
      <c r="C1803" s="11" t="s">
        <v>145</v>
      </c>
      <c r="E1803" s="10">
        <f t="shared" si="349"/>
        <v>12352844042.010668</v>
      </c>
      <c r="F1803" s="10">
        <v>5</v>
      </c>
      <c r="G1803" s="22">
        <f>A1803^8.895+A1803^4+100*A1803+100</f>
        <v>9.0739101702499575E+28</v>
      </c>
      <c r="H1803" s="22">
        <f t="shared" ref="H1803:H1818" si="350">(A1803^2.14+50+50*A1803)*2</f>
        <v>18708234.089358263</v>
      </c>
      <c r="I1803" s="22">
        <f t="shared" si="348"/>
        <v>1.2620148622232969E+20</v>
      </c>
      <c r="J1803" s="10">
        <v>1</v>
      </c>
      <c r="K1803" s="10">
        <v>11</v>
      </c>
      <c r="L1803" s="10">
        <v>5</v>
      </c>
      <c r="M1803" s="10">
        <v>10000</v>
      </c>
      <c r="N1803" s="10">
        <v>10000</v>
      </c>
      <c r="O1803" s="10">
        <v>30</v>
      </c>
      <c r="P1803" s="10" t="b">
        <v>1</v>
      </c>
      <c r="Q1803" s="10">
        <v>0</v>
      </c>
      <c r="R1803" s="10" t="b">
        <v>0</v>
      </c>
      <c r="S1803" s="10">
        <v>101.000000000008</v>
      </c>
      <c r="T1803" s="10" t="s">
        <v>59</v>
      </c>
      <c r="U1803" s="22">
        <v>1898</v>
      </c>
      <c r="V1803" s="10">
        <v>3195</v>
      </c>
      <c r="W1803" s="22">
        <v>1.07</v>
      </c>
    </row>
    <row r="1804" spans="1:23" s="5" customFormat="1" x14ac:dyDescent="0.3">
      <c r="A1804" s="20">
        <v>1802</v>
      </c>
      <c r="C1804" s="11" t="s">
        <v>145</v>
      </c>
      <c r="E1804" s="10">
        <f t="shared" si="349"/>
        <v>12374118283.911646</v>
      </c>
      <c r="F1804" s="10">
        <v>5</v>
      </c>
      <c r="G1804" s="22">
        <f t="shared" ref="G1804:G1852" si="351">A1804^8.895+A1804^4+100*A1804+100</f>
        <v>9.1188238656816244E+28</v>
      </c>
      <c r="H1804" s="22">
        <f t="shared" si="350"/>
        <v>18730356.600260995</v>
      </c>
      <c r="I1804" s="22">
        <f t="shared" ref="I1804:I1819" si="352">(A1804^6.082+A1804^4+1000*A1804+100)*2</f>
        <v>1.2662827197880893E+20</v>
      </c>
      <c r="J1804" s="10">
        <v>1</v>
      </c>
      <c r="K1804" s="10">
        <v>11</v>
      </c>
      <c r="L1804" s="10">
        <v>5</v>
      </c>
      <c r="M1804" s="10">
        <v>10000</v>
      </c>
      <c r="N1804" s="10">
        <v>10000</v>
      </c>
      <c r="O1804" s="10">
        <v>30</v>
      </c>
      <c r="P1804" s="10" t="b">
        <v>1</v>
      </c>
      <c r="Q1804" s="10">
        <v>0</v>
      </c>
      <c r="R1804" s="10" t="b">
        <v>0</v>
      </c>
      <c r="S1804" s="10">
        <v>101.000000000008</v>
      </c>
      <c r="T1804" s="10" t="s">
        <v>59</v>
      </c>
      <c r="U1804" s="22">
        <v>1899</v>
      </c>
      <c r="V1804" s="10">
        <v>3197</v>
      </c>
      <c r="W1804" s="22">
        <v>1.07</v>
      </c>
    </row>
    <row r="1805" spans="1:23" s="5" customFormat="1" x14ac:dyDescent="0.3">
      <c r="A1805" s="20">
        <v>1803</v>
      </c>
      <c r="C1805" s="11" t="s">
        <v>144</v>
      </c>
      <c r="E1805" s="10">
        <f t="shared" si="349"/>
        <v>12395417331.484148</v>
      </c>
      <c r="F1805" s="10">
        <v>5</v>
      </c>
      <c r="G1805" s="22">
        <f t="shared" si="351"/>
        <v>9.1639347705959132E+28</v>
      </c>
      <c r="H1805" s="22">
        <f t="shared" si="350"/>
        <v>18752493.047682077</v>
      </c>
      <c r="I1805" s="22">
        <f t="shared" si="352"/>
        <v>1.2705626305505763E+20</v>
      </c>
      <c r="J1805" s="10">
        <v>1</v>
      </c>
      <c r="K1805" s="10">
        <v>11</v>
      </c>
      <c r="L1805" s="10">
        <v>5</v>
      </c>
      <c r="M1805" s="10">
        <v>10000</v>
      </c>
      <c r="N1805" s="10">
        <v>10000</v>
      </c>
      <c r="O1805" s="10">
        <v>30</v>
      </c>
      <c r="P1805" s="10" t="b">
        <v>1</v>
      </c>
      <c r="Q1805" s="10">
        <v>0</v>
      </c>
      <c r="R1805" s="10" t="b">
        <v>0</v>
      </c>
      <c r="S1805" s="10">
        <v>101.000000000008</v>
      </c>
      <c r="T1805" s="10" t="s">
        <v>59</v>
      </c>
      <c r="U1805" s="22">
        <v>1900</v>
      </c>
      <c r="V1805" s="10">
        <v>3199</v>
      </c>
      <c r="W1805" s="22">
        <v>1.07</v>
      </c>
    </row>
    <row r="1806" spans="1:23" s="5" customFormat="1" x14ac:dyDescent="0.3">
      <c r="A1806" s="20">
        <v>1804</v>
      </c>
      <c r="C1806" s="11" t="s">
        <v>144</v>
      </c>
      <c r="E1806" s="10">
        <f t="shared" si="349"/>
        <v>12416741199.869402</v>
      </c>
      <c r="F1806" s="10">
        <v>5</v>
      </c>
      <c r="G1806" s="22">
        <f t="shared" si="351"/>
        <v>9.209243640811319E+28</v>
      </c>
      <c r="H1806" s="22">
        <f t="shared" si="350"/>
        <v>18774643.432703853</v>
      </c>
      <c r="I1806" s="22">
        <f t="shared" si="352"/>
        <v>1.2748546218377255E+20</v>
      </c>
      <c r="J1806" s="10">
        <v>1</v>
      </c>
      <c r="K1806" s="10">
        <v>11</v>
      </c>
      <c r="L1806" s="10">
        <v>5</v>
      </c>
      <c r="M1806" s="10">
        <v>10000</v>
      </c>
      <c r="N1806" s="10">
        <v>10000</v>
      </c>
      <c r="O1806" s="10">
        <v>30</v>
      </c>
      <c r="P1806" s="10" t="b">
        <v>1</v>
      </c>
      <c r="Q1806" s="10">
        <v>0</v>
      </c>
      <c r="R1806" s="10" t="b">
        <v>0</v>
      </c>
      <c r="S1806" s="10">
        <v>101.000000000008</v>
      </c>
      <c r="T1806" s="10" t="s">
        <v>59</v>
      </c>
      <c r="U1806" s="22">
        <v>1901</v>
      </c>
      <c r="V1806" s="10">
        <v>3201</v>
      </c>
      <c r="W1806" s="22">
        <v>1.07</v>
      </c>
    </row>
    <row r="1807" spans="1:23" s="5" customFormat="1" x14ac:dyDescent="0.3">
      <c r="A1807" s="20">
        <v>1805</v>
      </c>
      <c r="C1807" s="11" t="s">
        <v>144</v>
      </c>
      <c r="E1807" s="10">
        <f t="shared" ref="E1807:E1822" si="353">A1807^3.0999</f>
        <v>12438089904.209536</v>
      </c>
      <c r="F1807" s="10">
        <v>5</v>
      </c>
      <c r="G1807" s="22">
        <f t="shared" si="351"/>
        <v>9.2547512346217439E+28</v>
      </c>
      <c r="H1807" s="22">
        <f t="shared" si="350"/>
        <v>18796807.756408483</v>
      </c>
      <c r="I1807" s="22">
        <f t="shared" si="352"/>
        <v>1.2791587210233014E+20</v>
      </c>
      <c r="J1807" s="10">
        <v>1</v>
      </c>
      <c r="K1807" s="10">
        <v>11</v>
      </c>
      <c r="L1807" s="10">
        <v>5</v>
      </c>
      <c r="M1807" s="10">
        <v>10000</v>
      </c>
      <c r="N1807" s="10">
        <v>10000</v>
      </c>
      <c r="O1807" s="10">
        <v>30</v>
      </c>
      <c r="P1807" s="10" t="b">
        <v>1</v>
      </c>
      <c r="Q1807" s="10">
        <v>0</v>
      </c>
      <c r="R1807" s="10" t="b">
        <v>0</v>
      </c>
      <c r="S1807" s="10">
        <v>101.000000000008</v>
      </c>
      <c r="T1807" s="10" t="s">
        <v>59</v>
      </c>
      <c r="U1807" s="22">
        <v>1902</v>
      </c>
      <c r="V1807" s="10">
        <v>3203</v>
      </c>
      <c r="W1807" s="22">
        <v>1.07</v>
      </c>
    </row>
    <row r="1808" spans="1:23" s="5" customFormat="1" x14ac:dyDescent="0.3">
      <c r="A1808" s="20">
        <v>1806</v>
      </c>
      <c r="C1808" s="11" t="s">
        <v>144</v>
      </c>
      <c r="E1808" s="10">
        <f t="shared" si="353"/>
        <v>12459463459.647444</v>
      </c>
      <c r="F1808" s="10">
        <v>5</v>
      </c>
      <c r="G1808" s="22">
        <f t="shared" si="351"/>
        <v>9.300458312803133E+28</v>
      </c>
      <c r="H1808" s="22">
        <f t="shared" si="350"/>
        <v>18818986.019877292</v>
      </c>
      <c r="I1808" s="22">
        <f t="shared" si="352"/>
        <v>1.2834749555278378E+20</v>
      </c>
      <c r="J1808" s="10">
        <v>1</v>
      </c>
      <c r="K1808" s="10">
        <v>11</v>
      </c>
      <c r="L1808" s="10">
        <v>5</v>
      </c>
      <c r="M1808" s="10">
        <v>10000</v>
      </c>
      <c r="N1808" s="10">
        <v>10000</v>
      </c>
      <c r="O1808" s="10">
        <v>30</v>
      </c>
      <c r="P1808" s="10" t="b">
        <v>1</v>
      </c>
      <c r="Q1808" s="10">
        <v>0</v>
      </c>
      <c r="R1808" s="10" t="b">
        <v>0</v>
      </c>
      <c r="S1808" s="10">
        <v>101.000000000008</v>
      </c>
      <c r="T1808" s="10" t="s">
        <v>59</v>
      </c>
      <c r="U1808" s="22">
        <v>1903</v>
      </c>
      <c r="V1808" s="10">
        <v>3205</v>
      </c>
      <c r="W1808" s="22">
        <v>1.07</v>
      </c>
    </row>
    <row r="1809" spans="1:23" s="5" customFormat="1" x14ac:dyDescent="0.3">
      <c r="A1809" s="20">
        <v>1807</v>
      </c>
      <c r="C1809" s="11" t="s">
        <v>144</v>
      </c>
      <c r="E1809" s="10">
        <f t="shared" si="353"/>
        <v>12480861881.32691</v>
      </c>
      <c r="F1809" s="10">
        <v>5</v>
      </c>
      <c r="G1809" s="22">
        <f t="shared" si="351"/>
        <v>9.346365638619707E+28</v>
      </c>
      <c r="H1809" s="22">
        <f t="shared" si="350"/>
        <v>18841178.22419126</v>
      </c>
      <c r="I1809" s="22">
        <f t="shared" si="352"/>
        <v>1.2878033528187544E+20</v>
      </c>
      <c r="J1809" s="10">
        <v>1</v>
      </c>
      <c r="K1809" s="10">
        <v>11</v>
      </c>
      <c r="L1809" s="10">
        <v>5</v>
      </c>
      <c r="M1809" s="10">
        <v>10000</v>
      </c>
      <c r="N1809" s="10">
        <v>10000</v>
      </c>
      <c r="O1809" s="10">
        <v>30</v>
      </c>
      <c r="P1809" s="10" t="b">
        <v>1</v>
      </c>
      <c r="Q1809" s="10">
        <v>0</v>
      </c>
      <c r="R1809" s="10" t="b">
        <v>0</v>
      </c>
      <c r="S1809" s="10">
        <v>101.000000000008</v>
      </c>
      <c r="T1809" s="10" t="s">
        <v>59</v>
      </c>
      <c r="U1809" s="22">
        <v>1904</v>
      </c>
      <c r="V1809" s="10">
        <v>3207</v>
      </c>
      <c r="W1809" s="22">
        <v>1.07</v>
      </c>
    </row>
    <row r="1810" spans="1:23" s="5" customFormat="1" x14ac:dyDescent="0.3">
      <c r="A1810" s="20">
        <v>1808</v>
      </c>
      <c r="C1810" s="11" t="s">
        <v>144</v>
      </c>
      <c r="E1810" s="10">
        <f t="shared" si="353"/>
        <v>12502285184.392429</v>
      </c>
      <c r="F1810" s="10">
        <v>5</v>
      </c>
      <c r="G1810" s="22">
        <f t="shared" si="351"/>
        <v>9.39247397783168E+28</v>
      </c>
      <c r="H1810" s="22">
        <f t="shared" si="350"/>
        <v>18863384.370430764</v>
      </c>
      <c r="I1810" s="22">
        <f t="shared" si="352"/>
        <v>1.2921439404103549E+20</v>
      </c>
      <c r="J1810" s="10">
        <v>1</v>
      </c>
      <c r="K1810" s="10">
        <v>11</v>
      </c>
      <c r="L1810" s="10">
        <v>5</v>
      </c>
      <c r="M1810" s="10">
        <v>10000</v>
      </c>
      <c r="N1810" s="10">
        <v>10000</v>
      </c>
      <c r="O1810" s="10">
        <v>30</v>
      </c>
      <c r="P1810" s="10" t="b">
        <v>1</v>
      </c>
      <c r="Q1810" s="10">
        <v>0</v>
      </c>
      <c r="R1810" s="10" t="b">
        <v>0</v>
      </c>
      <c r="S1810" s="10">
        <v>101.000000000008</v>
      </c>
      <c r="T1810" s="10" t="s">
        <v>59</v>
      </c>
      <c r="U1810" s="22">
        <v>1905</v>
      </c>
      <c r="V1810" s="10">
        <v>3209</v>
      </c>
      <c r="W1810" s="22">
        <v>1.07</v>
      </c>
    </row>
    <row r="1811" spans="1:23" s="5" customFormat="1" x14ac:dyDescent="0.3">
      <c r="A1811" s="20">
        <v>1809</v>
      </c>
      <c r="C1811" s="11" t="s">
        <v>144</v>
      </c>
      <c r="E1811" s="10">
        <f t="shared" si="353"/>
        <v>12523733383.989513</v>
      </c>
      <c r="F1811" s="10">
        <v>5</v>
      </c>
      <c r="G1811" s="22">
        <f t="shared" si="351"/>
        <v>9.4387840987009859E+28</v>
      </c>
      <c r="H1811" s="22">
        <f t="shared" si="350"/>
        <v>18885604.4596758</v>
      </c>
      <c r="I1811" s="22">
        <f t="shared" si="352"/>
        <v>1.2964967458639364E+20</v>
      </c>
      <c r="J1811" s="10">
        <v>1</v>
      </c>
      <c r="K1811" s="10">
        <v>11</v>
      </c>
      <c r="L1811" s="10">
        <v>5</v>
      </c>
      <c r="M1811" s="10">
        <v>10000</v>
      </c>
      <c r="N1811" s="10">
        <v>10000</v>
      </c>
      <c r="O1811" s="10">
        <v>30</v>
      </c>
      <c r="P1811" s="10" t="b">
        <v>1</v>
      </c>
      <c r="Q1811" s="10">
        <v>0</v>
      </c>
      <c r="R1811" s="10" t="b">
        <v>0</v>
      </c>
      <c r="S1811" s="10">
        <v>101.000000000008</v>
      </c>
      <c r="T1811" s="10" t="s">
        <v>59</v>
      </c>
      <c r="U1811" s="22">
        <v>1906</v>
      </c>
      <c r="V1811" s="10">
        <v>3211</v>
      </c>
      <c r="W1811" s="22">
        <v>1.07</v>
      </c>
    </row>
    <row r="1812" spans="1:23" s="5" customFormat="1" x14ac:dyDescent="0.3">
      <c r="A1812" s="20">
        <v>1810</v>
      </c>
      <c r="C1812" s="11" t="s">
        <v>144</v>
      </c>
      <c r="E1812" s="10">
        <f t="shared" si="353"/>
        <v>12545206495.264463</v>
      </c>
      <c r="F1812" s="10">
        <v>5</v>
      </c>
      <c r="G1812" s="22">
        <f t="shared" si="351"/>
        <v>9.4852967719989079E+28</v>
      </c>
      <c r="H1812" s="22">
        <f t="shared" si="350"/>
        <v>18907838.493005738</v>
      </c>
      <c r="I1812" s="22">
        <f t="shared" si="352"/>
        <v>1.3008617967878147E+20</v>
      </c>
      <c r="J1812" s="10">
        <v>1</v>
      </c>
      <c r="K1812" s="10">
        <v>11</v>
      </c>
      <c r="L1812" s="10">
        <v>5</v>
      </c>
      <c r="M1812" s="10">
        <v>10000</v>
      </c>
      <c r="N1812" s="10">
        <v>10000</v>
      </c>
      <c r="O1812" s="10">
        <v>30</v>
      </c>
      <c r="P1812" s="10" t="b">
        <v>1</v>
      </c>
      <c r="Q1812" s="10">
        <v>0</v>
      </c>
      <c r="R1812" s="10" t="b">
        <v>0</v>
      </c>
      <c r="S1812" s="10">
        <v>101.000000000008</v>
      </c>
      <c r="T1812" s="10" t="s">
        <v>59</v>
      </c>
      <c r="U1812" s="22">
        <v>1907</v>
      </c>
      <c r="V1812" s="10">
        <v>3213</v>
      </c>
      <c r="W1812" s="22">
        <v>1.07</v>
      </c>
    </row>
    <row r="1813" spans="1:23" s="5" customFormat="1" x14ac:dyDescent="0.3">
      <c r="A1813" s="20">
        <v>1811</v>
      </c>
      <c r="C1813" s="11" t="s">
        <v>144</v>
      </c>
      <c r="E1813" s="10">
        <f t="shared" si="353"/>
        <v>12566704533.364319</v>
      </c>
      <c r="F1813" s="10">
        <v>5</v>
      </c>
      <c r="G1813" s="22">
        <f t="shared" si="351"/>
        <v>9.5320127710124963E+28</v>
      </c>
      <c r="H1813" s="22">
        <f t="shared" si="350"/>
        <v>18930086.471499451</v>
      </c>
      <c r="I1813" s="22">
        <f t="shared" si="352"/>
        <v>1.3052391208373784E+20</v>
      </c>
      <c r="J1813" s="10">
        <v>1</v>
      </c>
      <c r="K1813" s="10">
        <v>11</v>
      </c>
      <c r="L1813" s="10">
        <v>5</v>
      </c>
      <c r="M1813" s="10">
        <v>10000</v>
      </c>
      <c r="N1813" s="10">
        <v>10000</v>
      </c>
      <c r="O1813" s="10">
        <v>30</v>
      </c>
      <c r="P1813" s="10" t="b">
        <v>1</v>
      </c>
      <c r="Q1813" s="10">
        <v>0</v>
      </c>
      <c r="R1813" s="10" t="b">
        <v>0</v>
      </c>
      <c r="S1813" s="10">
        <v>101.000000000008</v>
      </c>
      <c r="T1813" s="10" t="s">
        <v>59</v>
      </c>
      <c r="U1813" s="22">
        <v>1908</v>
      </c>
      <c r="V1813" s="10">
        <v>3215</v>
      </c>
      <c r="W1813" s="22">
        <v>1.07</v>
      </c>
    </row>
    <row r="1814" spans="1:23" s="5" customFormat="1" x14ac:dyDescent="0.3">
      <c r="A1814" s="20">
        <v>1812</v>
      </c>
      <c r="C1814" s="11" t="s">
        <v>144</v>
      </c>
      <c r="E1814" s="10">
        <f t="shared" si="353"/>
        <v>12588227513.437038</v>
      </c>
      <c r="F1814" s="10">
        <v>5</v>
      </c>
      <c r="G1814" s="22">
        <f t="shared" si="351"/>
        <v>9.5789328715512887E+28</v>
      </c>
      <c r="H1814" s="22">
        <f t="shared" si="350"/>
        <v>18952348.396235369</v>
      </c>
      <c r="I1814" s="22">
        <f t="shared" si="352"/>
        <v>1.3096287457151325E+20</v>
      </c>
      <c r="J1814" s="10">
        <v>1</v>
      </c>
      <c r="K1814" s="10">
        <v>11</v>
      </c>
      <c r="L1814" s="10">
        <v>5</v>
      </c>
      <c r="M1814" s="10">
        <v>10000</v>
      </c>
      <c r="N1814" s="10">
        <v>10000</v>
      </c>
      <c r="O1814" s="10">
        <v>30</v>
      </c>
      <c r="P1814" s="10" t="b">
        <v>1</v>
      </c>
      <c r="Q1814" s="10">
        <v>0</v>
      </c>
      <c r="R1814" s="10" t="b">
        <v>0</v>
      </c>
      <c r="S1814" s="10">
        <v>101.000000000008</v>
      </c>
      <c r="T1814" s="10" t="s">
        <v>59</v>
      </c>
      <c r="U1814" s="22">
        <v>1909</v>
      </c>
      <c r="V1814" s="10">
        <v>3217</v>
      </c>
      <c r="W1814" s="22">
        <v>1.07</v>
      </c>
    </row>
    <row r="1815" spans="1:23" s="5" customFormat="1" x14ac:dyDescent="0.3">
      <c r="A1815" s="20">
        <v>1813</v>
      </c>
      <c r="C1815" s="11" t="s">
        <v>144</v>
      </c>
      <c r="E1815" s="10">
        <f t="shared" si="353"/>
        <v>12609775450.631357</v>
      </c>
      <c r="F1815" s="10">
        <v>5</v>
      </c>
      <c r="G1815" s="22">
        <f t="shared" si="351"/>
        <v>9.6260578519544277E+28</v>
      </c>
      <c r="H1815" s="22">
        <f t="shared" si="350"/>
        <v>18974624.268291265</v>
      </c>
      <c r="I1815" s="22">
        <f t="shared" si="352"/>
        <v>1.3140306991708085E+20</v>
      </c>
      <c r="J1815" s="10">
        <v>1</v>
      </c>
      <c r="K1815" s="10">
        <v>11</v>
      </c>
      <c r="L1815" s="10">
        <v>5</v>
      </c>
      <c r="M1815" s="10">
        <v>10000</v>
      </c>
      <c r="N1815" s="10">
        <v>10000</v>
      </c>
      <c r="O1815" s="10">
        <v>30</v>
      </c>
      <c r="P1815" s="10" t="b">
        <v>1</v>
      </c>
      <c r="Q1815" s="10">
        <v>0</v>
      </c>
      <c r="R1815" s="10" t="b">
        <v>0</v>
      </c>
      <c r="S1815" s="10">
        <v>101.000000000008</v>
      </c>
      <c r="T1815" s="10" t="s">
        <v>59</v>
      </c>
      <c r="U1815" s="22">
        <v>1910</v>
      </c>
      <c r="V1815" s="10">
        <v>3219</v>
      </c>
      <c r="W1815" s="22">
        <v>1.07</v>
      </c>
    </row>
    <row r="1816" spans="1:23" s="5" customFormat="1" x14ac:dyDescent="0.3">
      <c r="A1816" s="20">
        <v>1814</v>
      </c>
      <c r="C1816" s="11" t="s">
        <v>144</v>
      </c>
      <c r="E1816" s="10">
        <f t="shared" si="353"/>
        <v>12631348360.096964</v>
      </c>
      <c r="F1816" s="10">
        <v>5</v>
      </c>
      <c r="G1816" s="22">
        <f t="shared" si="351"/>
        <v>9.6733884930972774E+28</v>
      </c>
      <c r="H1816" s="22">
        <f t="shared" si="350"/>
        <v>18996914.088744547</v>
      </c>
      <c r="I1816" s="22">
        <f t="shared" si="352"/>
        <v>1.318445009001316E+20</v>
      </c>
      <c r="J1816" s="10">
        <v>1</v>
      </c>
      <c r="K1816" s="10">
        <v>11</v>
      </c>
      <c r="L1816" s="10">
        <v>5</v>
      </c>
      <c r="M1816" s="10">
        <v>10000</v>
      </c>
      <c r="N1816" s="10">
        <v>10000</v>
      </c>
      <c r="O1816" s="10">
        <v>30</v>
      </c>
      <c r="P1816" s="10" t="b">
        <v>1</v>
      </c>
      <c r="Q1816" s="10">
        <v>0</v>
      </c>
      <c r="R1816" s="10" t="b">
        <v>0</v>
      </c>
      <c r="S1816" s="10">
        <v>101.000000000008</v>
      </c>
      <c r="T1816" s="10" t="s">
        <v>59</v>
      </c>
      <c r="U1816" s="22">
        <v>1911</v>
      </c>
      <c r="V1816" s="10">
        <v>3221</v>
      </c>
      <c r="W1816" s="22">
        <v>1.07</v>
      </c>
    </row>
    <row r="1817" spans="1:23" s="5" customFormat="1" x14ac:dyDescent="0.3">
      <c r="A1817" s="20">
        <v>1815</v>
      </c>
      <c r="C1817" s="11" t="s">
        <v>144</v>
      </c>
      <c r="E1817" s="10">
        <f t="shared" si="353"/>
        <v>12652946256.98427</v>
      </c>
      <c r="F1817" s="10">
        <v>5</v>
      </c>
      <c r="G1817" s="22">
        <f t="shared" si="351"/>
        <v>9.7209255783984462E+28</v>
      </c>
      <c r="H1817" s="22">
        <f t="shared" si="350"/>
        <v>19019217.858672094</v>
      </c>
      <c r="I1817" s="22">
        <f t="shared" si="352"/>
        <v>1.322871703050917E+20</v>
      </c>
      <c r="J1817" s="10">
        <v>1</v>
      </c>
      <c r="K1817" s="10">
        <v>11</v>
      </c>
      <c r="L1817" s="10">
        <v>5</v>
      </c>
      <c r="M1817" s="10">
        <v>10000</v>
      </c>
      <c r="N1817" s="10">
        <v>10000</v>
      </c>
      <c r="O1817" s="10">
        <v>30</v>
      </c>
      <c r="P1817" s="10" t="b">
        <v>1</v>
      </c>
      <c r="Q1817" s="10">
        <v>0</v>
      </c>
      <c r="R1817" s="10" t="b">
        <v>0</v>
      </c>
      <c r="S1817" s="10">
        <v>101.000000000008</v>
      </c>
      <c r="T1817" s="10" t="s">
        <v>59</v>
      </c>
      <c r="U1817" s="22">
        <v>1912</v>
      </c>
      <c r="V1817" s="10">
        <v>3223</v>
      </c>
      <c r="W1817" s="22">
        <v>1.07</v>
      </c>
    </row>
    <row r="1818" spans="1:23" s="5" customFormat="1" x14ac:dyDescent="0.3">
      <c r="A1818" s="20">
        <v>1816</v>
      </c>
      <c r="C1818" s="11" t="s">
        <v>144</v>
      </c>
      <c r="E1818" s="10">
        <f t="shared" si="353"/>
        <v>12674569156.444546</v>
      </c>
      <c r="F1818" s="10">
        <v>5</v>
      </c>
      <c r="G1818" s="22">
        <f t="shared" si="351"/>
        <v>9.7686698938264156E+28</v>
      </c>
      <c r="H1818" s="22">
        <f t="shared" si="350"/>
        <v>19041535.579150174</v>
      </c>
      <c r="I1818" s="22">
        <f t="shared" si="352"/>
        <v>1.3273108092111864E+20</v>
      </c>
      <c r="J1818" s="10">
        <v>1</v>
      </c>
      <c r="K1818" s="10">
        <v>11</v>
      </c>
      <c r="L1818" s="10">
        <v>5</v>
      </c>
      <c r="M1818" s="10">
        <v>10000</v>
      </c>
      <c r="N1818" s="10">
        <v>10000</v>
      </c>
      <c r="O1818" s="10">
        <v>30</v>
      </c>
      <c r="P1818" s="10" t="b">
        <v>1</v>
      </c>
      <c r="Q1818" s="10">
        <v>0</v>
      </c>
      <c r="R1818" s="10" t="b">
        <v>0</v>
      </c>
      <c r="S1818" s="10">
        <v>101.000000000008</v>
      </c>
      <c r="T1818" s="10" t="s">
        <v>59</v>
      </c>
      <c r="U1818" s="22">
        <v>1913</v>
      </c>
      <c r="V1818" s="10">
        <v>3225</v>
      </c>
      <c r="W1818" s="22">
        <v>1.07</v>
      </c>
    </row>
    <row r="1819" spans="1:23" s="5" customFormat="1" x14ac:dyDescent="0.3">
      <c r="A1819" s="20">
        <v>1817</v>
      </c>
      <c r="C1819" s="11" t="s">
        <v>144</v>
      </c>
      <c r="E1819" s="10">
        <f t="shared" si="353"/>
        <v>12696217073.629917</v>
      </c>
      <c r="F1819" s="10">
        <v>5</v>
      </c>
      <c r="G1819" s="22">
        <f t="shared" si="351"/>
        <v>9.8166222279067386E+28</v>
      </c>
      <c r="H1819" s="22">
        <f t="shared" ref="H1819:H1882" si="354">(A1819^2.14+50+50*A1819)*2</f>
        <v>19063867.251254633</v>
      </c>
      <c r="I1819" s="22">
        <f t="shared" si="352"/>
        <v>1.3317623554211045E+20</v>
      </c>
      <c r="J1819" s="10">
        <v>1</v>
      </c>
      <c r="K1819" s="10">
        <v>11</v>
      </c>
      <c r="L1819" s="10">
        <v>5</v>
      </c>
      <c r="M1819" s="10">
        <v>10000</v>
      </c>
      <c r="N1819" s="10">
        <v>10000</v>
      </c>
      <c r="O1819" s="10">
        <v>30</v>
      </c>
      <c r="P1819" s="10" t="b">
        <v>1</v>
      </c>
      <c r="Q1819" s="10">
        <v>0</v>
      </c>
      <c r="R1819" s="10" t="b">
        <v>0</v>
      </c>
      <c r="S1819" s="10">
        <v>101.000000000008</v>
      </c>
      <c r="T1819" s="10" t="s">
        <v>59</v>
      </c>
      <c r="U1819" s="22">
        <v>1914</v>
      </c>
      <c r="V1819" s="10">
        <v>3227</v>
      </c>
      <c r="W1819" s="22">
        <v>1.07</v>
      </c>
    </row>
    <row r="1820" spans="1:23" s="5" customFormat="1" x14ac:dyDescent="0.3">
      <c r="A1820" s="20">
        <v>1818</v>
      </c>
      <c r="C1820" s="11" t="s">
        <v>144</v>
      </c>
      <c r="E1820" s="10">
        <f t="shared" si="353"/>
        <v>12717890023.69331</v>
      </c>
      <c r="F1820" s="10">
        <v>5</v>
      </c>
      <c r="G1820" s="22">
        <f t="shared" si="351"/>
        <v>9.8647833717288378E+28</v>
      </c>
      <c r="H1820" s="22">
        <f t="shared" si="354"/>
        <v>19086212.87606075</v>
      </c>
      <c r="I1820" s="22">
        <f t="shared" ref="I1820:I1883" si="355">(A1820^6.082+A1820^4+1000*A1820+100)*2</f>
        <v>1.3362263696671284E+20</v>
      </c>
      <c r="J1820" s="10">
        <v>1</v>
      </c>
      <c r="K1820" s="10">
        <v>11</v>
      </c>
      <c r="L1820" s="10">
        <v>5</v>
      </c>
      <c r="M1820" s="10">
        <v>10000</v>
      </c>
      <c r="N1820" s="10">
        <v>10000</v>
      </c>
      <c r="O1820" s="10">
        <v>30</v>
      </c>
      <c r="P1820" s="10" t="b">
        <v>1</v>
      </c>
      <c r="Q1820" s="10">
        <v>0</v>
      </c>
      <c r="R1820" s="10" t="b">
        <v>0</v>
      </c>
      <c r="S1820" s="10">
        <v>101.000000000008</v>
      </c>
      <c r="T1820" s="10" t="s">
        <v>59</v>
      </c>
      <c r="U1820" s="22">
        <v>1915</v>
      </c>
      <c r="V1820" s="10">
        <v>3229</v>
      </c>
      <c r="W1820" s="22">
        <v>1.07</v>
      </c>
    </row>
    <row r="1821" spans="1:23" s="5" customFormat="1" x14ac:dyDescent="0.3">
      <c r="A1821" s="20">
        <v>1819</v>
      </c>
      <c r="C1821" s="11" t="s">
        <v>144</v>
      </c>
      <c r="E1821" s="10">
        <f t="shared" si="353"/>
        <v>12739588021.788498</v>
      </c>
      <c r="F1821" s="10">
        <v>5</v>
      </c>
      <c r="G1821" s="22">
        <f t="shared" si="351"/>
        <v>9.913154118952544E+28</v>
      </c>
      <c r="H1821" s="22">
        <f t="shared" si="354"/>
        <v>19108572.454643339</v>
      </c>
      <c r="I1821" s="22">
        <f t="shared" si="355"/>
        <v>1.3407028799831899E+20</v>
      </c>
      <c r="J1821" s="10">
        <v>1</v>
      </c>
      <c r="K1821" s="10">
        <v>11</v>
      </c>
      <c r="L1821" s="10">
        <v>5</v>
      </c>
      <c r="M1821" s="10">
        <v>10000</v>
      </c>
      <c r="N1821" s="10">
        <v>10000</v>
      </c>
      <c r="O1821" s="10">
        <v>30</v>
      </c>
      <c r="P1821" s="10" t="b">
        <v>1</v>
      </c>
      <c r="Q1821" s="10">
        <v>0</v>
      </c>
      <c r="R1821" s="10" t="b">
        <v>0</v>
      </c>
      <c r="S1821" s="10">
        <v>101.000000000008</v>
      </c>
      <c r="T1821" s="10" t="s">
        <v>59</v>
      </c>
      <c r="U1821" s="22">
        <v>1916</v>
      </c>
      <c r="V1821" s="10">
        <v>3231</v>
      </c>
      <c r="W1821" s="22">
        <v>1.07</v>
      </c>
    </row>
    <row r="1822" spans="1:23" s="5" customFormat="1" x14ac:dyDescent="0.3">
      <c r="A1822" s="20">
        <v>1820</v>
      </c>
      <c r="C1822" s="11" t="s">
        <v>144</v>
      </c>
      <c r="E1822" s="10">
        <f t="shared" si="353"/>
        <v>12761311083.070148</v>
      </c>
      <c r="F1822" s="10">
        <v>5</v>
      </c>
      <c r="G1822" s="22">
        <f t="shared" si="351"/>
        <v>9.9617352658158917E+28</v>
      </c>
      <c r="H1822" s="22">
        <f t="shared" si="354"/>
        <v>19130945.988076758</v>
      </c>
      <c r="I1822" s="22">
        <f t="shared" si="355"/>
        <v>1.3451919144508359E+20</v>
      </c>
      <c r="J1822" s="10">
        <v>1</v>
      </c>
      <c r="K1822" s="10">
        <v>11</v>
      </c>
      <c r="L1822" s="10">
        <v>5</v>
      </c>
      <c r="M1822" s="10">
        <v>10000</v>
      </c>
      <c r="N1822" s="10">
        <v>10000</v>
      </c>
      <c r="O1822" s="10">
        <v>30</v>
      </c>
      <c r="P1822" s="10" t="b">
        <v>1</v>
      </c>
      <c r="Q1822" s="10">
        <v>0</v>
      </c>
      <c r="R1822" s="10" t="b">
        <v>0</v>
      </c>
      <c r="S1822" s="10">
        <v>101.000000000008</v>
      </c>
      <c r="T1822" s="10" t="s">
        <v>59</v>
      </c>
      <c r="U1822" s="22">
        <v>1917</v>
      </c>
      <c r="V1822" s="10">
        <v>3233</v>
      </c>
      <c r="W1822" s="22">
        <v>1.07</v>
      </c>
    </row>
    <row r="1823" spans="1:23" s="5" customFormat="1" x14ac:dyDescent="0.3">
      <c r="A1823" s="20">
        <v>1821</v>
      </c>
      <c r="C1823" s="11" t="s">
        <v>144</v>
      </c>
      <c r="E1823" s="10">
        <f t="shared" ref="E1823:E1886" si="356">A1823^3.0999</f>
        <v>12783059222.693676</v>
      </c>
      <c r="F1823" s="10">
        <v>5</v>
      </c>
      <c r="G1823" s="22">
        <f t="shared" si="351"/>
        <v>1.0010527611141128E+29</v>
      </c>
      <c r="H1823" s="22">
        <f t="shared" si="354"/>
        <v>19153333.477434736</v>
      </c>
      <c r="I1823" s="22">
        <f t="shared" si="355"/>
        <v>1.349693501199186E+20</v>
      </c>
      <c r="J1823" s="10">
        <v>1</v>
      </c>
      <c r="K1823" s="10">
        <v>11</v>
      </c>
      <c r="L1823" s="10">
        <v>5</v>
      </c>
      <c r="M1823" s="10">
        <v>10000</v>
      </c>
      <c r="N1823" s="10">
        <v>10000</v>
      </c>
      <c r="O1823" s="10">
        <v>30</v>
      </c>
      <c r="P1823" s="10" t="b">
        <v>1</v>
      </c>
      <c r="Q1823" s="10">
        <v>0</v>
      </c>
      <c r="R1823" s="10" t="b">
        <v>0</v>
      </c>
      <c r="S1823" s="10">
        <v>101.000000000008</v>
      </c>
      <c r="T1823" s="10" t="s">
        <v>59</v>
      </c>
      <c r="U1823" s="22">
        <v>1918</v>
      </c>
      <c r="V1823" s="10">
        <v>3235</v>
      </c>
      <c r="W1823" s="22">
        <v>1.07</v>
      </c>
    </row>
    <row r="1824" spans="1:23" s="5" customFormat="1" x14ac:dyDescent="0.3">
      <c r="A1824" s="20">
        <v>1822</v>
      </c>
      <c r="C1824" s="11" t="s">
        <v>144</v>
      </c>
      <c r="E1824" s="10">
        <f t="shared" si="356"/>
        <v>12804832455.815334</v>
      </c>
      <c r="F1824" s="10">
        <v>5</v>
      </c>
      <c r="G1824" s="22">
        <f t="shared" si="351"/>
        <v>1.0059531956342129E+29</v>
      </c>
      <c r="H1824" s="22">
        <f t="shared" si="354"/>
        <v>19175734.923790518</v>
      </c>
      <c r="I1824" s="22">
        <f t="shared" si="355"/>
        <v>1.3542076684050538E+20</v>
      </c>
      <c r="J1824" s="10">
        <v>1</v>
      </c>
      <c r="K1824" s="10">
        <v>11</v>
      </c>
      <c r="L1824" s="10">
        <v>5</v>
      </c>
      <c r="M1824" s="10">
        <v>10000</v>
      </c>
      <c r="N1824" s="10">
        <v>10000</v>
      </c>
      <c r="O1824" s="10">
        <v>30</v>
      </c>
      <c r="P1824" s="10" t="b">
        <v>1</v>
      </c>
      <c r="Q1824" s="10">
        <v>0</v>
      </c>
      <c r="R1824" s="10" t="b">
        <v>0</v>
      </c>
      <c r="S1824" s="10">
        <v>101.000000000008</v>
      </c>
      <c r="T1824" s="10" t="s">
        <v>59</v>
      </c>
      <c r="U1824" s="22">
        <v>1919</v>
      </c>
      <c r="V1824" s="10">
        <v>3237</v>
      </c>
      <c r="W1824" s="22">
        <v>1.07</v>
      </c>
    </row>
    <row r="1825" spans="1:23" s="5" customFormat="1" x14ac:dyDescent="0.3">
      <c r="A1825" s="20">
        <v>1823</v>
      </c>
      <c r="C1825" s="11" t="s">
        <v>144</v>
      </c>
      <c r="E1825" s="10">
        <f t="shared" si="356"/>
        <v>12826630797.592258</v>
      </c>
      <c r="F1825" s="10">
        <v>5</v>
      </c>
      <c r="G1825" s="22">
        <f t="shared" si="351"/>
        <v>1.0108749105431551E+29</v>
      </c>
      <c r="H1825" s="22">
        <f t="shared" si="354"/>
        <v>19198150.328216888</v>
      </c>
      <c r="I1825" s="22">
        <f t="shared" si="355"/>
        <v>1.3587344442929835E+20</v>
      </c>
      <c r="J1825" s="10">
        <v>1</v>
      </c>
      <c r="K1825" s="10">
        <v>11</v>
      </c>
      <c r="L1825" s="10">
        <v>5</v>
      </c>
      <c r="M1825" s="10">
        <v>10000</v>
      </c>
      <c r="N1825" s="10">
        <v>10000</v>
      </c>
      <c r="O1825" s="10">
        <v>30</v>
      </c>
      <c r="P1825" s="10" t="b">
        <v>1</v>
      </c>
      <c r="Q1825" s="10">
        <v>0</v>
      </c>
      <c r="R1825" s="10" t="b">
        <v>0</v>
      </c>
      <c r="S1825" s="10">
        <v>101.000000000008</v>
      </c>
      <c r="T1825" s="10" t="s">
        <v>59</v>
      </c>
      <c r="U1825" s="22">
        <v>1920</v>
      </c>
      <c r="V1825" s="10">
        <v>3239</v>
      </c>
      <c r="W1825" s="22">
        <v>1.07</v>
      </c>
    </row>
    <row r="1826" spans="1:23" s="5" customFormat="1" x14ac:dyDescent="0.3">
      <c r="A1826" s="20">
        <v>1824</v>
      </c>
      <c r="C1826" s="11" t="s">
        <v>144</v>
      </c>
      <c r="E1826" s="10">
        <f t="shared" si="356"/>
        <v>12848454263.182373</v>
      </c>
      <c r="F1826" s="10">
        <v>5</v>
      </c>
      <c r="G1826" s="22">
        <f t="shared" si="351"/>
        <v>1.0158179865027444E+29</v>
      </c>
      <c r="H1826" s="22">
        <f t="shared" si="354"/>
        <v>19220579.691786189</v>
      </c>
      <c r="I1826" s="22">
        <f t="shared" si="355"/>
        <v>1.3632738571353114E+20</v>
      </c>
      <c r="J1826" s="10">
        <v>1</v>
      </c>
      <c r="K1826" s="10">
        <v>11</v>
      </c>
      <c r="L1826" s="10">
        <v>5</v>
      </c>
      <c r="M1826" s="10">
        <v>10000</v>
      </c>
      <c r="N1826" s="10">
        <v>10000</v>
      </c>
      <c r="O1826" s="10">
        <v>30</v>
      </c>
      <c r="P1826" s="10" t="b">
        <v>1</v>
      </c>
      <c r="Q1826" s="10">
        <v>0</v>
      </c>
      <c r="R1826" s="10" t="b">
        <v>0</v>
      </c>
      <c r="S1826" s="10">
        <v>101.000000000008</v>
      </c>
      <c r="T1826" s="10" t="s">
        <v>59</v>
      </c>
      <c r="U1826" s="22">
        <v>1921</v>
      </c>
      <c r="V1826" s="10">
        <v>3241</v>
      </c>
      <c r="W1826" s="22">
        <v>1.07</v>
      </c>
    </row>
    <row r="1827" spans="1:23" s="5" customFormat="1" x14ac:dyDescent="0.3">
      <c r="A1827" s="20">
        <v>1825</v>
      </c>
      <c r="C1827" s="11" t="s">
        <v>144</v>
      </c>
      <c r="E1827" s="10">
        <f t="shared" si="356"/>
        <v>12870302867.744478</v>
      </c>
      <c r="F1827" s="10">
        <v>5</v>
      </c>
      <c r="G1827" s="22">
        <f t="shared" si="351"/>
        <v>1.0207825044360566E+29</v>
      </c>
      <c r="H1827" s="22">
        <f t="shared" si="354"/>
        <v>19243023.015570141</v>
      </c>
      <c r="I1827" s="22">
        <f t="shared" si="355"/>
        <v>1.3678259352521939E+20</v>
      </c>
      <c r="J1827" s="10">
        <v>1</v>
      </c>
      <c r="K1827" s="10">
        <v>11</v>
      </c>
      <c r="L1827" s="10">
        <v>5</v>
      </c>
      <c r="M1827" s="10">
        <v>10000</v>
      </c>
      <c r="N1827" s="10">
        <v>10000</v>
      </c>
      <c r="O1827" s="10">
        <v>30</v>
      </c>
      <c r="P1827" s="10" t="b">
        <v>1</v>
      </c>
      <c r="Q1827" s="10">
        <v>0</v>
      </c>
      <c r="R1827" s="10" t="b">
        <v>0</v>
      </c>
      <c r="S1827" s="10">
        <v>101.000000000008</v>
      </c>
      <c r="T1827" s="10" t="s">
        <v>59</v>
      </c>
      <c r="U1827" s="22">
        <v>1922</v>
      </c>
      <c r="V1827" s="10">
        <v>3243</v>
      </c>
      <c r="W1827" s="22">
        <v>1.07</v>
      </c>
    </row>
    <row r="1828" spans="1:23" s="5" customFormat="1" x14ac:dyDescent="0.3">
      <c r="A1828" s="20">
        <v>1826</v>
      </c>
      <c r="C1828" s="11" t="s">
        <v>144</v>
      </c>
      <c r="E1828" s="10">
        <f t="shared" si="356"/>
        <v>12892176626.438158</v>
      </c>
      <c r="F1828" s="10">
        <v>5</v>
      </c>
      <c r="G1828" s="22">
        <f t="shared" si="351"/>
        <v>1.0257685455281024E+29</v>
      </c>
      <c r="H1828" s="22">
        <f t="shared" si="354"/>
        <v>19265480.300639991</v>
      </c>
      <c r="I1828" s="22">
        <f t="shared" si="355"/>
        <v>1.3723907070116892E+20</v>
      </c>
      <c r="J1828" s="10">
        <v>1</v>
      </c>
      <c r="K1828" s="10">
        <v>11</v>
      </c>
      <c r="L1828" s="10">
        <v>5</v>
      </c>
      <c r="M1828" s="10">
        <v>10000</v>
      </c>
      <c r="N1828" s="10">
        <v>10000</v>
      </c>
      <c r="O1828" s="10">
        <v>30</v>
      </c>
      <c r="P1828" s="10" t="b">
        <v>1</v>
      </c>
      <c r="Q1828" s="10">
        <v>0</v>
      </c>
      <c r="R1828" s="10" t="b">
        <v>0</v>
      </c>
      <c r="S1828" s="10">
        <v>101.000000000008</v>
      </c>
      <c r="T1828" s="10" t="s">
        <v>59</v>
      </c>
      <c r="U1828" s="22">
        <v>1923</v>
      </c>
      <c r="V1828" s="10">
        <v>3245</v>
      </c>
      <c r="W1828" s="22">
        <v>1.07</v>
      </c>
    </row>
    <row r="1829" spans="1:23" s="5" customFormat="1" x14ac:dyDescent="0.3">
      <c r="A1829" s="20">
        <v>1827</v>
      </c>
      <c r="C1829" s="11" t="s">
        <v>144</v>
      </c>
      <c r="E1829" s="10">
        <f t="shared" si="356"/>
        <v>12914075554.423822</v>
      </c>
      <c r="F1829" s="10">
        <v>5</v>
      </c>
      <c r="G1829" s="22">
        <f t="shared" si="351"/>
        <v>1.0307761912265918E+29</v>
      </c>
      <c r="H1829" s="22">
        <f t="shared" si="354"/>
        <v>19287951.548066467</v>
      </c>
      <c r="I1829" s="22">
        <f t="shared" si="355"/>
        <v>1.3769682008298031E+20</v>
      </c>
      <c r="J1829" s="10">
        <v>1</v>
      </c>
      <c r="K1829" s="10">
        <v>11</v>
      </c>
      <c r="L1829" s="10">
        <v>5</v>
      </c>
      <c r="M1829" s="10">
        <v>10000</v>
      </c>
      <c r="N1829" s="10">
        <v>10000</v>
      </c>
      <c r="O1829" s="10">
        <v>30</v>
      </c>
      <c r="P1829" s="10" t="b">
        <v>1</v>
      </c>
      <c r="Q1829" s="10">
        <v>0</v>
      </c>
      <c r="R1829" s="10" t="b">
        <v>0</v>
      </c>
      <c r="S1829" s="10">
        <v>101.000000000008</v>
      </c>
      <c r="T1829" s="10" t="s">
        <v>59</v>
      </c>
      <c r="U1829" s="22">
        <v>1924</v>
      </c>
      <c r="V1829" s="10">
        <v>3247</v>
      </c>
      <c r="W1829" s="22">
        <v>1.07</v>
      </c>
    </row>
    <row r="1830" spans="1:23" s="5" customFormat="1" x14ac:dyDescent="0.3">
      <c r="A1830" s="20">
        <v>1828</v>
      </c>
      <c r="C1830" s="11" t="s">
        <v>144</v>
      </c>
      <c r="E1830" s="10">
        <f t="shared" si="356"/>
        <v>12935999666.862757</v>
      </c>
      <c r="F1830" s="10">
        <v>5</v>
      </c>
      <c r="G1830" s="22">
        <f t="shared" si="351"/>
        <v>1.0358055232425417E+29</v>
      </c>
      <c r="H1830" s="22">
        <f t="shared" si="354"/>
        <v>19310436.758919872</v>
      </c>
      <c r="I1830" s="22">
        <f t="shared" si="355"/>
        <v>1.3815584451705332E+20</v>
      </c>
      <c r="J1830" s="10">
        <v>1</v>
      </c>
      <c r="K1830" s="10">
        <v>11</v>
      </c>
      <c r="L1830" s="10">
        <v>5</v>
      </c>
      <c r="M1830" s="10">
        <v>10000</v>
      </c>
      <c r="N1830" s="10">
        <v>10000</v>
      </c>
      <c r="O1830" s="10">
        <v>30</v>
      </c>
      <c r="P1830" s="10" t="b">
        <v>1</v>
      </c>
      <c r="Q1830" s="10">
        <v>0</v>
      </c>
      <c r="R1830" s="10" t="b">
        <v>0</v>
      </c>
      <c r="S1830" s="10">
        <v>101.000000000008</v>
      </c>
      <c r="T1830" s="10" t="s">
        <v>59</v>
      </c>
      <c r="U1830" s="22">
        <v>1925</v>
      </c>
      <c r="V1830" s="10">
        <v>3249</v>
      </c>
      <c r="W1830" s="22">
        <v>1.07</v>
      </c>
    </row>
    <row r="1831" spans="1:23" s="5" customFormat="1" x14ac:dyDescent="0.3">
      <c r="A1831" s="20">
        <v>1829</v>
      </c>
      <c r="C1831" s="11" t="s">
        <v>144</v>
      </c>
      <c r="E1831" s="10">
        <f t="shared" si="356"/>
        <v>12957948978.917065</v>
      </c>
      <c r="F1831" s="10">
        <v>5</v>
      </c>
      <c r="G1831" s="22">
        <f t="shared" si="351"/>
        <v>1.040856623551133E+29</v>
      </c>
      <c r="H1831" s="22">
        <f t="shared" si="354"/>
        <v>19332935.934269954</v>
      </c>
      <c r="I1831" s="22">
        <f t="shared" si="355"/>
        <v>1.386161468545963E+20</v>
      </c>
      <c r="J1831" s="10">
        <v>1</v>
      </c>
      <c r="K1831" s="10">
        <v>11</v>
      </c>
      <c r="L1831" s="10">
        <v>5</v>
      </c>
      <c r="M1831" s="10">
        <v>10000</v>
      </c>
      <c r="N1831" s="10">
        <v>10000</v>
      </c>
      <c r="O1831" s="10">
        <v>30</v>
      </c>
      <c r="P1831" s="10" t="b">
        <v>1</v>
      </c>
      <c r="Q1831" s="10">
        <v>0</v>
      </c>
      <c r="R1831" s="10" t="b">
        <v>0</v>
      </c>
      <c r="S1831" s="10">
        <v>101.000000000008</v>
      </c>
      <c r="T1831" s="10" t="s">
        <v>59</v>
      </c>
      <c r="U1831" s="22">
        <v>1926</v>
      </c>
      <c r="V1831" s="10">
        <v>3251</v>
      </c>
      <c r="W1831" s="22">
        <v>1.07</v>
      </c>
    </row>
    <row r="1832" spans="1:23" s="5" customFormat="1" x14ac:dyDescent="0.3">
      <c r="A1832" s="20">
        <v>1830</v>
      </c>
      <c r="C1832" s="11" t="s">
        <v>144</v>
      </c>
      <c r="E1832" s="10">
        <f t="shared" si="356"/>
        <v>12979923505.749628</v>
      </c>
      <c r="F1832" s="10">
        <v>5</v>
      </c>
      <c r="G1832" s="22">
        <f t="shared" si="351"/>
        <v>1.0459295743922162E+29</v>
      </c>
      <c r="H1832" s="22">
        <f t="shared" si="354"/>
        <v>19355449.075185809</v>
      </c>
      <c r="I1832" s="22">
        <f t="shared" si="355"/>
        <v>1.3907772995162482E+20</v>
      </c>
      <c r="J1832" s="10">
        <v>1</v>
      </c>
      <c r="K1832" s="10">
        <v>11</v>
      </c>
      <c r="L1832" s="10">
        <v>5</v>
      </c>
      <c r="M1832" s="10">
        <v>10000</v>
      </c>
      <c r="N1832" s="10">
        <v>10000</v>
      </c>
      <c r="O1832" s="10">
        <v>30</v>
      </c>
      <c r="P1832" s="10" t="b">
        <v>1</v>
      </c>
      <c r="Q1832" s="10">
        <v>0</v>
      </c>
      <c r="R1832" s="10" t="b">
        <v>0</v>
      </c>
      <c r="S1832" s="10">
        <v>101.000000000008</v>
      </c>
      <c r="T1832" s="10" t="s">
        <v>59</v>
      </c>
      <c r="U1832" s="22">
        <v>1927</v>
      </c>
      <c r="V1832" s="10">
        <v>3253</v>
      </c>
      <c r="W1832" s="22">
        <v>1.07</v>
      </c>
    </row>
    <row r="1833" spans="1:23" s="5" customFormat="1" x14ac:dyDescent="0.3">
      <c r="A1833" s="20">
        <v>1831</v>
      </c>
      <c r="C1833" s="11" t="s">
        <v>144</v>
      </c>
      <c r="E1833" s="10">
        <f t="shared" si="356"/>
        <v>13001923262.524193</v>
      </c>
      <c r="F1833" s="10">
        <v>5</v>
      </c>
      <c r="G1833" s="22">
        <f t="shared" si="351"/>
        <v>1.0510244582712469E+29</v>
      </c>
      <c r="H1833" s="22">
        <f t="shared" si="354"/>
        <v>19377976.182736363</v>
      </c>
      <c r="I1833" s="22">
        <f t="shared" si="355"/>
        <v>1.3954059666897397E+20</v>
      </c>
      <c r="J1833" s="10">
        <v>1</v>
      </c>
      <c r="K1833" s="10">
        <v>11</v>
      </c>
      <c r="L1833" s="10">
        <v>5</v>
      </c>
      <c r="M1833" s="10">
        <v>10000</v>
      </c>
      <c r="N1833" s="10">
        <v>10000</v>
      </c>
      <c r="O1833" s="10">
        <v>30</v>
      </c>
      <c r="P1833" s="10" t="b">
        <v>1</v>
      </c>
      <c r="Q1833" s="10">
        <v>0</v>
      </c>
      <c r="R1833" s="10" t="b">
        <v>0</v>
      </c>
      <c r="S1833" s="10">
        <v>101.000000000008</v>
      </c>
      <c r="T1833" s="10" t="s">
        <v>59</v>
      </c>
      <c r="U1833" s="22">
        <v>1928</v>
      </c>
      <c r="V1833" s="10">
        <v>3255</v>
      </c>
      <c r="W1833" s="22">
        <v>1.07</v>
      </c>
    </row>
    <row r="1834" spans="1:23" s="5" customFormat="1" x14ac:dyDescent="0.3">
      <c r="A1834" s="20">
        <v>1832</v>
      </c>
      <c r="C1834" s="11" t="s">
        <v>144</v>
      </c>
      <c r="E1834" s="10">
        <f t="shared" si="356"/>
        <v>13023948264.405376</v>
      </c>
      <c r="F1834" s="10">
        <v>5</v>
      </c>
      <c r="G1834" s="22">
        <f t="shared" si="351"/>
        <v>1.0561413579598238E+29</v>
      </c>
      <c r="H1834" s="22">
        <f t="shared" si="354"/>
        <v>19400517.25798972</v>
      </c>
      <c r="I1834" s="22">
        <f t="shared" si="355"/>
        <v>1.4000474987229892E+20</v>
      </c>
      <c r="J1834" s="10">
        <v>1</v>
      </c>
      <c r="K1834" s="10">
        <v>11</v>
      </c>
      <c r="L1834" s="10">
        <v>5</v>
      </c>
      <c r="M1834" s="10">
        <v>10000</v>
      </c>
      <c r="N1834" s="10">
        <v>10000</v>
      </c>
      <c r="O1834" s="10">
        <v>30</v>
      </c>
      <c r="P1834" s="10" t="b">
        <v>1</v>
      </c>
      <c r="Q1834" s="10">
        <v>0</v>
      </c>
      <c r="R1834" s="10" t="b">
        <v>0</v>
      </c>
      <c r="S1834" s="10">
        <v>101.000000000008</v>
      </c>
      <c r="T1834" s="10" t="s">
        <v>59</v>
      </c>
      <c r="U1834" s="22">
        <v>1929</v>
      </c>
      <c r="V1834" s="10">
        <v>3257</v>
      </c>
      <c r="W1834" s="22">
        <v>1.07</v>
      </c>
    </row>
    <row r="1835" spans="1:23" s="5" customFormat="1" x14ac:dyDescent="0.3">
      <c r="A1835" s="20">
        <v>1833</v>
      </c>
      <c r="C1835" s="11" t="s">
        <v>144</v>
      </c>
      <c r="E1835" s="10">
        <f t="shared" si="356"/>
        <v>13045998526.558558</v>
      </c>
      <c r="F1835" s="10">
        <v>5</v>
      </c>
      <c r="G1835" s="22">
        <f t="shared" si="351"/>
        <v>1.0612803564964648E+29</v>
      </c>
      <c r="H1835" s="22">
        <f t="shared" si="354"/>
        <v>19423072.302013643</v>
      </c>
      <c r="I1835" s="22">
        <f t="shared" si="355"/>
        <v>1.4047019243208642E+20</v>
      </c>
      <c r="J1835" s="10">
        <v>1</v>
      </c>
      <c r="K1835" s="10">
        <v>11</v>
      </c>
      <c r="L1835" s="10">
        <v>5</v>
      </c>
      <c r="M1835" s="10">
        <v>10000</v>
      </c>
      <c r="N1835" s="10">
        <v>10000</v>
      </c>
      <c r="O1835" s="10">
        <v>30</v>
      </c>
      <c r="P1835" s="10" t="b">
        <v>1</v>
      </c>
      <c r="Q1835" s="10">
        <v>0</v>
      </c>
      <c r="R1835" s="10" t="b">
        <v>0</v>
      </c>
      <c r="S1835" s="10">
        <v>101.000000000008</v>
      </c>
      <c r="T1835" s="10" t="s">
        <v>59</v>
      </c>
      <c r="U1835" s="22">
        <v>1930</v>
      </c>
      <c r="V1835" s="10">
        <v>3259</v>
      </c>
      <c r="W1835" s="22">
        <v>1.07</v>
      </c>
    </row>
    <row r="1836" spans="1:23" s="5" customFormat="1" x14ac:dyDescent="0.3">
      <c r="A1836" s="20">
        <v>1834</v>
      </c>
      <c r="C1836" s="11" t="s">
        <v>144</v>
      </c>
      <c r="E1836" s="10">
        <f t="shared" si="356"/>
        <v>13068074064.14994</v>
      </c>
      <c r="F1836" s="10">
        <v>5</v>
      </c>
      <c r="G1836" s="22">
        <f t="shared" si="351"/>
        <v>1.0664415371873394E+29</v>
      </c>
      <c r="H1836" s="22">
        <f t="shared" si="354"/>
        <v>19445641.315875474</v>
      </c>
      <c r="I1836" s="22">
        <f t="shared" si="355"/>
        <v>1.4093692722365029E+20</v>
      </c>
      <c r="J1836" s="10">
        <v>1</v>
      </c>
      <c r="K1836" s="10">
        <v>11</v>
      </c>
      <c r="L1836" s="10">
        <v>5</v>
      </c>
      <c r="M1836" s="10">
        <v>10000</v>
      </c>
      <c r="N1836" s="10">
        <v>10000</v>
      </c>
      <c r="O1836" s="10">
        <v>30</v>
      </c>
      <c r="P1836" s="10" t="b">
        <v>1</v>
      </c>
      <c r="Q1836" s="10">
        <v>0</v>
      </c>
      <c r="R1836" s="10" t="b">
        <v>0</v>
      </c>
      <c r="S1836" s="10">
        <v>101.000000000008</v>
      </c>
      <c r="T1836" s="10" t="s">
        <v>59</v>
      </c>
      <c r="U1836" s="22">
        <v>1931</v>
      </c>
      <c r="V1836" s="10">
        <v>3261</v>
      </c>
      <c r="W1836" s="22">
        <v>1.07</v>
      </c>
    </row>
    <row r="1837" spans="1:23" s="5" customFormat="1" x14ac:dyDescent="0.3">
      <c r="A1837" s="20">
        <v>1835</v>
      </c>
      <c r="C1837" s="11" t="s">
        <v>144</v>
      </c>
      <c r="E1837" s="10">
        <f t="shared" si="356"/>
        <v>13090174892.346586</v>
      </c>
      <c r="F1837" s="10">
        <v>5</v>
      </c>
      <c r="G1837" s="22">
        <f t="shared" si="351"/>
        <v>1.0716249836069294E+29</v>
      </c>
      <c r="H1837" s="22">
        <f t="shared" si="354"/>
        <v>19468224.300641779</v>
      </c>
      <c r="I1837" s="22">
        <f t="shared" si="355"/>
        <v>1.4140495712714886E+20</v>
      </c>
      <c r="J1837" s="10">
        <v>1</v>
      </c>
      <c r="K1837" s="10">
        <v>11</v>
      </c>
      <c r="L1837" s="10">
        <v>5</v>
      </c>
      <c r="M1837" s="10">
        <v>10000</v>
      </c>
      <c r="N1837" s="10">
        <v>10000</v>
      </c>
      <c r="O1837" s="10">
        <v>30</v>
      </c>
      <c r="P1837" s="10" t="b">
        <v>1</v>
      </c>
      <c r="Q1837" s="10">
        <v>0</v>
      </c>
      <c r="R1837" s="10" t="b">
        <v>0</v>
      </c>
      <c r="S1837" s="10">
        <v>101.000000000008</v>
      </c>
      <c r="T1837" s="10" t="s">
        <v>59</v>
      </c>
      <c r="U1837" s="22">
        <v>1932</v>
      </c>
      <c r="V1837" s="10">
        <v>3263</v>
      </c>
      <c r="W1837" s="22">
        <v>1.07</v>
      </c>
    </row>
    <row r="1838" spans="1:23" s="5" customFormat="1" x14ac:dyDescent="0.3">
      <c r="A1838" s="20">
        <v>1836</v>
      </c>
      <c r="C1838" s="11" t="s">
        <v>144</v>
      </c>
      <c r="E1838" s="10">
        <f t="shared" si="356"/>
        <v>13112301026.316463</v>
      </c>
      <c r="F1838" s="10">
        <v>5</v>
      </c>
      <c r="G1838" s="22">
        <f t="shared" si="351"/>
        <v>1.0768307795988409E+29</v>
      </c>
      <c r="H1838" s="22">
        <f t="shared" si="354"/>
        <v>19490821.257378858</v>
      </c>
      <c r="I1838" s="22">
        <f t="shared" si="355"/>
        <v>1.4187428502758062E+20</v>
      </c>
      <c r="J1838" s="10">
        <v>1</v>
      </c>
      <c r="K1838" s="10">
        <v>11</v>
      </c>
      <c r="L1838" s="10">
        <v>5</v>
      </c>
      <c r="M1838" s="10">
        <v>10000</v>
      </c>
      <c r="N1838" s="10">
        <v>10000</v>
      </c>
      <c r="O1838" s="10">
        <v>30</v>
      </c>
      <c r="P1838" s="10" t="b">
        <v>1</v>
      </c>
      <c r="Q1838" s="10">
        <v>0</v>
      </c>
      <c r="R1838" s="10" t="b">
        <v>0</v>
      </c>
      <c r="S1838" s="10">
        <v>101.000000000008</v>
      </c>
      <c r="T1838" s="10" t="s">
        <v>59</v>
      </c>
      <c r="U1838" s="22">
        <v>1933</v>
      </c>
      <c r="V1838" s="10">
        <v>3265</v>
      </c>
      <c r="W1838" s="22">
        <v>1.07</v>
      </c>
    </row>
    <row r="1839" spans="1:23" s="5" customFormat="1" x14ac:dyDescent="0.3">
      <c r="A1839" s="20">
        <v>1837</v>
      </c>
      <c r="C1839" s="11" t="s">
        <v>144</v>
      </c>
      <c r="E1839" s="10">
        <f t="shared" si="356"/>
        <v>13134452481.228123</v>
      </c>
      <c r="F1839" s="10">
        <v>5</v>
      </c>
      <c r="G1839" s="22">
        <f t="shared" si="351"/>
        <v>1.0820590092763914E+29</v>
      </c>
      <c r="H1839" s="22">
        <f t="shared" si="354"/>
        <v>19513432.18715243</v>
      </c>
      <c r="I1839" s="22">
        <f t="shared" si="355"/>
        <v>1.4234491381479452E+20</v>
      </c>
      <c r="J1839" s="10">
        <v>1</v>
      </c>
      <c r="K1839" s="10">
        <v>11</v>
      </c>
      <c r="L1839" s="10">
        <v>5</v>
      </c>
      <c r="M1839" s="10">
        <v>10000</v>
      </c>
      <c r="N1839" s="10">
        <v>10000</v>
      </c>
      <c r="O1839" s="10">
        <v>30</v>
      </c>
      <c r="P1839" s="10" t="b">
        <v>1</v>
      </c>
      <c r="Q1839" s="10">
        <v>0</v>
      </c>
      <c r="R1839" s="10" t="b">
        <v>0</v>
      </c>
      <c r="S1839" s="10">
        <v>101.000000000008</v>
      </c>
      <c r="T1839" s="10" t="s">
        <v>59</v>
      </c>
      <c r="U1839" s="22">
        <v>1934</v>
      </c>
      <c r="V1839" s="10">
        <v>3267</v>
      </c>
      <c r="W1839" s="22">
        <v>1.07</v>
      </c>
    </row>
    <row r="1840" spans="1:23" s="5" customFormat="1" x14ac:dyDescent="0.3">
      <c r="A1840" s="20">
        <v>1838</v>
      </c>
      <c r="C1840" s="11" t="s">
        <v>144</v>
      </c>
      <c r="E1840" s="10">
        <f t="shared" si="356"/>
        <v>13156629272.251205</v>
      </c>
      <c r="F1840" s="10">
        <v>5</v>
      </c>
      <c r="G1840" s="22">
        <f t="shared" si="351"/>
        <v>1.0873097570234548E+29</v>
      </c>
      <c r="H1840" s="22">
        <f t="shared" si="354"/>
        <v>19536057.091027856</v>
      </c>
      <c r="I1840" s="22">
        <f t="shared" si="355"/>
        <v>1.4281684638349669E+20</v>
      </c>
      <c r="J1840" s="10">
        <v>1</v>
      </c>
      <c r="K1840" s="10">
        <v>11</v>
      </c>
      <c r="L1840" s="10">
        <v>5</v>
      </c>
      <c r="M1840" s="10">
        <v>10000</v>
      </c>
      <c r="N1840" s="10">
        <v>10000</v>
      </c>
      <c r="O1840" s="10">
        <v>30</v>
      </c>
      <c r="P1840" s="10" t="b">
        <v>1</v>
      </c>
      <c r="Q1840" s="10">
        <v>0</v>
      </c>
      <c r="R1840" s="10" t="b">
        <v>0</v>
      </c>
      <c r="S1840" s="10">
        <v>101.000000000008</v>
      </c>
      <c r="T1840" s="10" t="s">
        <v>59</v>
      </c>
      <c r="U1840" s="22">
        <v>1935</v>
      </c>
      <c r="V1840" s="10">
        <v>3269</v>
      </c>
      <c r="W1840" s="22">
        <v>1.07</v>
      </c>
    </row>
    <row r="1841" spans="1:23" s="5" customFormat="1" x14ac:dyDescent="0.3">
      <c r="A1841" s="20">
        <v>1839</v>
      </c>
      <c r="C1841" s="11" t="s">
        <v>144</v>
      </c>
      <c r="E1841" s="10">
        <f t="shared" si="356"/>
        <v>13178831414.556026</v>
      </c>
      <c r="F1841" s="10">
        <v>5</v>
      </c>
      <c r="G1841" s="22">
        <f t="shared" si="351"/>
        <v>1.0925831074951132E+29</v>
      </c>
      <c r="H1841" s="22">
        <f t="shared" si="354"/>
        <v>19558695.970069613</v>
      </c>
      <c r="I1841" s="22">
        <f t="shared" si="355"/>
        <v>1.432900856332498E+20</v>
      </c>
      <c r="J1841" s="10">
        <v>1</v>
      </c>
      <c r="K1841" s="10">
        <v>11</v>
      </c>
      <c r="L1841" s="10">
        <v>5</v>
      </c>
      <c r="M1841" s="10">
        <v>10000</v>
      </c>
      <c r="N1841" s="10">
        <v>10000</v>
      </c>
      <c r="O1841" s="10">
        <v>30</v>
      </c>
      <c r="P1841" s="10" t="b">
        <v>1</v>
      </c>
      <c r="Q1841" s="10">
        <v>0</v>
      </c>
      <c r="R1841" s="10" t="b">
        <v>0</v>
      </c>
      <c r="S1841" s="10">
        <v>101.000000000008</v>
      </c>
      <c r="T1841" s="10" t="s">
        <v>59</v>
      </c>
      <c r="U1841" s="22">
        <v>1936</v>
      </c>
      <c r="V1841" s="10">
        <v>3271</v>
      </c>
      <c r="W1841" s="22">
        <v>1.07</v>
      </c>
    </row>
    <row r="1842" spans="1:23" s="5" customFormat="1" x14ac:dyDescent="0.3">
      <c r="A1842" s="20">
        <v>1840</v>
      </c>
      <c r="C1842" s="11" t="s">
        <v>144</v>
      </c>
      <c r="E1842" s="10">
        <f t="shared" si="356"/>
        <v>13201058923.313808</v>
      </c>
      <c r="F1842" s="10">
        <v>5</v>
      </c>
      <c r="G1842" s="22">
        <f t="shared" si="351"/>
        <v>1.0978791456183985E+29</v>
      </c>
      <c r="H1842" s="22">
        <f t="shared" si="354"/>
        <v>19581348.825342208</v>
      </c>
      <c r="I1842" s="22">
        <f t="shared" si="355"/>
        <v>1.4376463446848882E+20</v>
      </c>
      <c r="J1842" s="10">
        <v>1</v>
      </c>
      <c r="K1842" s="10">
        <v>11</v>
      </c>
      <c r="L1842" s="10">
        <v>5</v>
      </c>
      <c r="M1842" s="10">
        <v>10000</v>
      </c>
      <c r="N1842" s="10">
        <v>10000</v>
      </c>
      <c r="O1842" s="10">
        <v>30</v>
      </c>
      <c r="P1842" s="10" t="b">
        <v>1</v>
      </c>
      <c r="Q1842" s="10">
        <v>0</v>
      </c>
      <c r="R1842" s="10" t="b">
        <v>0</v>
      </c>
      <c r="S1842" s="10">
        <v>101.000000000008</v>
      </c>
      <c r="T1842" s="10" t="s">
        <v>59</v>
      </c>
      <c r="U1842" s="22">
        <v>1937</v>
      </c>
      <c r="V1842" s="10">
        <v>3273</v>
      </c>
      <c r="W1842" s="22">
        <v>1.07</v>
      </c>
    </row>
    <row r="1843" spans="1:23" s="5" customFormat="1" x14ac:dyDescent="0.3">
      <c r="A1843" s="20">
        <v>1841</v>
      </c>
      <c r="C1843" s="11" t="s">
        <v>144</v>
      </c>
      <c r="E1843" s="10">
        <f t="shared" si="356"/>
        <v>13223311813.696583</v>
      </c>
      <c r="F1843" s="10">
        <v>5</v>
      </c>
      <c r="G1843" s="22">
        <f t="shared" si="351"/>
        <v>1.1031979565930229E+29</v>
      </c>
      <c r="H1843" s="22">
        <f t="shared" si="354"/>
        <v>19604015.657909166</v>
      </c>
      <c r="I1843" s="22">
        <f t="shared" si="355"/>
        <v>1.4424049579851424E+20</v>
      </c>
      <c r="J1843" s="10">
        <v>1</v>
      </c>
      <c r="K1843" s="10">
        <v>11</v>
      </c>
      <c r="L1843" s="10">
        <v>5</v>
      </c>
      <c r="M1843" s="10">
        <v>10000</v>
      </c>
      <c r="N1843" s="10">
        <v>10000</v>
      </c>
      <c r="O1843" s="10">
        <v>30</v>
      </c>
      <c r="P1843" s="10" t="b">
        <v>1</v>
      </c>
      <c r="Q1843" s="10">
        <v>0</v>
      </c>
      <c r="R1843" s="10" t="b">
        <v>0</v>
      </c>
      <c r="S1843" s="10">
        <v>101.000000000008</v>
      </c>
      <c r="T1843" s="10" t="s">
        <v>59</v>
      </c>
      <c r="U1843" s="22">
        <v>1938</v>
      </c>
      <c r="V1843" s="10">
        <v>3275</v>
      </c>
      <c r="W1843" s="22">
        <v>1.07</v>
      </c>
    </row>
    <row r="1844" spans="1:23" s="5" customFormat="1" x14ac:dyDescent="0.3">
      <c r="A1844" s="20">
        <v>1842</v>
      </c>
      <c r="C1844" s="11" t="s">
        <v>144</v>
      </c>
      <c r="E1844" s="10">
        <f t="shared" si="356"/>
        <v>13245590100.87705</v>
      </c>
      <c r="F1844" s="10">
        <v>5</v>
      </c>
      <c r="G1844" s="22">
        <f t="shared" si="351"/>
        <v>1.1085396258920622E+29</v>
      </c>
      <c r="H1844" s="22">
        <f t="shared" si="354"/>
        <v>19626696.468833882</v>
      </c>
      <c r="I1844" s="22">
        <f t="shared" si="355"/>
        <v>1.4471767253750578E+20</v>
      </c>
      <c r="J1844" s="10">
        <v>1</v>
      </c>
      <c r="K1844" s="10">
        <v>11</v>
      </c>
      <c r="L1844" s="10">
        <v>5</v>
      </c>
      <c r="M1844" s="10">
        <v>10000</v>
      </c>
      <c r="N1844" s="10">
        <v>10000</v>
      </c>
      <c r="O1844" s="10">
        <v>30</v>
      </c>
      <c r="P1844" s="10" t="b">
        <v>1</v>
      </c>
      <c r="Q1844" s="10">
        <v>0</v>
      </c>
      <c r="R1844" s="10" t="b">
        <v>0</v>
      </c>
      <c r="S1844" s="10">
        <v>101.000000000008</v>
      </c>
      <c r="T1844" s="10" t="s">
        <v>59</v>
      </c>
      <c r="U1844" s="22">
        <v>1939</v>
      </c>
      <c r="V1844" s="10">
        <v>3277</v>
      </c>
      <c r="W1844" s="22">
        <v>1.07</v>
      </c>
    </row>
    <row r="1845" spans="1:23" s="5" customFormat="1" x14ac:dyDescent="0.3">
      <c r="A1845" s="20">
        <v>1843</v>
      </c>
      <c r="C1845" s="11" t="s">
        <v>144</v>
      </c>
      <c r="E1845" s="10">
        <f t="shared" si="356"/>
        <v>13267893800.028963</v>
      </c>
      <c r="F1845" s="10">
        <v>5</v>
      </c>
      <c r="G1845" s="22">
        <f t="shared" si="351"/>
        <v>1.1139042392627829E+29</v>
      </c>
      <c r="H1845" s="22">
        <f t="shared" si="354"/>
        <v>19649391.259178955</v>
      </c>
      <c r="I1845" s="22">
        <f t="shared" si="355"/>
        <v>1.4519616760452705E+20</v>
      </c>
      <c r="J1845" s="10">
        <v>1</v>
      </c>
      <c r="K1845" s="10">
        <v>11</v>
      </c>
      <c r="L1845" s="10">
        <v>5</v>
      </c>
      <c r="M1845" s="10">
        <v>10000</v>
      </c>
      <c r="N1845" s="10">
        <v>10000</v>
      </c>
      <c r="O1845" s="10">
        <v>30</v>
      </c>
      <c r="P1845" s="10" t="b">
        <v>1</v>
      </c>
      <c r="Q1845" s="10">
        <v>0</v>
      </c>
      <c r="R1845" s="10" t="b">
        <v>0</v>
      </c>
      <c r="S1845" s="10">
        <v>101.000000000008</v>
      </c>
      <c r="T1845" s="10" t="s">
        <v>59</v>
      </c>
      <c r="U1845" s="22">
        <v>1940</v>
      </c>
      <c r="V1845" s="10">
        <v>3279</v>
      </c>
      <c r="W1845" s="22">
        <v>1.07</v>
      </c>
    </row>
    <row r="1846" spans="1:23" s="5" customFormat="1" x14ac:dyDescent="0.3">
      <c r="A1846" s="20">
        <v>1844</v>
      </c>
      <c r="C1846" s="11" t="s">
        <v>144</v>
      </c>
      <c r="E1846" s="10">
        <f t="shared" si="356"/>
        <v>13290222926.326786</v>
      </c>
      <c r="F1846" s="10">
        <v>5</v>
      </c>
      <c r="G1846" s="22">
        <f t="shared" si="351"/>
        <v>1.1192918827272668E+29</v>
      </c>
      <c r="H1846" s="22">
        <f t="shared" si="354"/>
        <v>19672100.030006826</v>
      </c>
      <c r="I1846" s="22">
        <f t="shared" si="355"/>
        <v>1.4567598392352996E+20</v>
      </c>
      <c r="J1846" s="10">
        <v>1</v>
      </c>
      <c r="K1846" s="10">
        <v>11</v>
      </c>
      <c r="L1846" s="10">
        <v>5</v>
      </c>
      <c r="M1846" s="10">
        <v>10000</v>
      </c>
      <c r="N1846" s="10">
        <v>10000</v>
      </c>
      <c r="O1846" s="10">
        <v>30</v>
      </c>
      <c r="P1846" s="10" t="b">
        <v>1</v>
      </c>
      <c r="Q1846" s="10">
        <v>0</v>
      </c>
      <c r="R1846" s="10" t="b">
        <v>0</v>
      </c>
      <c r="S1846" s="10">
        <v>101.000000000008</v>
      </c>
      <c r="T1846" s="10" t="s">
        <v>59</v>
      </c>
      <c r="U1846" s="22">
        <v>1941</v>
      </c>
      <c r="V1846" s="10">
        <v>3281</v>
      </c>
      <c r="W1846" s="22">
        <v>1.07</v>
      </c>
    </row>
    <row r="1847" spans="1:23" s="5" customFormat="1" x14ac:dyDescent="0.3">
      <c r="A1847" s="20">
        <v>1845</v>
      </c>
      <c r="C1847" s="11" t="s">
        <v>144</v>
      </c>
      <c r="E1847" s="10">
        <f t="shared" si="356"/>
        <v>13312577494.945797</v>
      </c>
      <c r="F1847" s="10">
        <v>5</v>
      </c>
      <c r="G1847" s="22">
        <f t="shared" si="351"/>
        <v>1.124702642583209E+29</v>
      </c>
      <c r="H1847" s="22">
        <f t="shared" si="354"/>
        <v>19694822.782379042</v>
      </c>
      <c r="I1847" s="22">
        <f t="shared" si="355"/>
        <v>1.4615712442335823E+20</v>
      </c>
      <c r="J1847" s="10">
        <v>1</v>
      </c>
      <c r="K1847" s="10">
        <v>11</v>
      </c>
      <c r="L1847" s="10">
        <v>5</v>
      </c>
      <c r="M1847" s="10">
        <v>10000</v>
      </c>
      <c r="N1847" s="10">
        <v>10000</v>
      </c>
      <c r="O1847" s="10">
        <v>30</v>
      </c>
      <c r="P1847" s="10" t="b">
        <v>1</v>
      </c>
      <c r="Q1847" s="10">
        <v>0</v>
      </c>
      <c r="R1847" s="10" t="b">
        <v>0</v>
      </c>
      <c r="S1847" s="10">
        <v>101.000000000008</v>
      </c>
      <c r="T1847" s="10" t="s">
        <v>59</v>
      </c>
      <c r="U1847" s="22">
        <v>1942</v>
      </c>
      <c r="V1847" s="10">
        <v>3283</v>
      </c>
      <c r="W1847" s="22">
        <v>1.07</v>
      </c>
    </row>
    <row r="1848" spans="1:23" s="5" customFormat="1" x14ac:dyDescent="0.3">
      <c r="A1848" s="20">
        <v>1846</v>
      </c>
      <c r="C1848" s="11" t="s">
        <v>144</v>
      </c>
      <c r="E1848" s="10">
        <f t="shared" si="356"/>
        <v>13334957521.062136</v>
      </c>
      <c r="F1848" s="10">
        <v>5</v>
      </c>
      <c r="G1848" s="22">
        <f t="shared" si="351"/>
        <v>1.1301366054045927E+29</v>
      </c>
      <c r="H1848" s="22">
        <f t="shared" si="354"/>
        <v>19717559.517356977</v>
      </c>
      <c r="I1848" s="22">
        <f t="shared" si="355"/>
        <v>1.4663959203775503E+20</v>
      </c>
      <c r="J1848" s="10">
        <v>1</v>
      </c>
      <c r="K1848" s="10">
        <v>11</v>
      </c>
      <c r="L1848" s="10">
        <v>5</v>
      </c>
      <c r="M1848" s="10">
        <v>10000</v>
      </c>
      <c r="N1848" s="10">
        <v>10000</v>
      </c>
      <c r="O1848" s="10">
        <v>30</v>
      </c>
      <c r="P1848" s="10" t="b">
        <v>1</v>
      </c>
      <c r="Q1848" s="10">
        <v>0</v>
      </c>
      <c r="R1848" s="10" t="b">
        <v>0</v>
      </c>
      <c r="S1848" s="10">
        <v>101.000000000008</v>
      </c>
      <c r="T1848" s="10" t="s">
        <v>59</v>
      </c>
      <c r="U1848" s="22">
        <v>1943</v>
      </c>
      <c r="V1848" s="10">
        <v>3285</v>
      </c>
      <c r="W1848" s="22">
        <v>1.07</v>
      </c>
    </row>
    <row r="1849" spans="1:23" s="5" customFormat="1" x14ac:dyDescent="0.3">
      <c r="A1849" s="20">
        <v>1847</v>
      </c>
      <c r="C1849" s="11" t="s">
        <v>144</v>
      </c>
      <c r="E1849" s="10">
        <f t="shared" si="356"/>
        <v>13357363019.852705</v>
      </c>
      <c r="F1849" s="10">
        <v>5</v>
      </c>
      <c r="G1849" s="22">
        <f t="shared" si="351"/>
        <v>1.1355938580425075E+29</v>
      </c>
      <c r="H1849" s="22">
        <f t="shared" si="354"/>
        <v>19740310.236001357</v>
      </c>
      <c r="I1849" s="22">
        <f t="shared" si="355"/>
        <v>1.4712338970537065E+20</v>
      </c>
      <c r="J1849" s="10">
        <v>1</v>
      </c>
      <c r="K1849" s="10">
        <v>11</v>
      </c>
      <c r="L1849" s="10">
        <v>5</v>
      </c>
      <c r="M1849" s="10">
        <v>10000</v>
      </c>
      <c r="N1849" s="10">
        <v>10000</v>
      </c>
      <c r="O1849" s="10">
        <v>30</v>
      </c>
      <c r="P1849" s="10" t="b">
        <v>1</v>
      </c>
      <c r="Q1849" s="10">
        <v>0</v>
      </c>
      <c r="R1849" s="10" t="b">
        <v>0</v>
      </c>
      <c r="S1849" s="10">
        <v>101.000000000008</v>
      </c>
      <c r="T1849" s="10" t="s">
        <v>59</v>
      </c>
      <c r="U1849" s="22">
        <v>1944</v>
      </c>
      <c r="V1849" s="10">
        <v>3287</v>
      </c>
      <c r="W1849" s="22">
        <v>1.07</v>
      </c>
    </row>
    <row r="1850" spans="1:23" s="5" customFormat="1" x14ac:dyDescent="0.3">
      <c r="A1850" s="20">
        <v>1848</v>
      </c>
      <c r="C1850" s="11" t="s">
        <v>144</v>
      </c>
      <c r="E1850" s="10">
        <f t="shared" si="356"/>
        <v>13379794006.495363</v>
      </c>
      <c r="F1850" s="10">
        <v>5</v>
      </c>
      <c r="G1850" s="22">
        <f t="shared" si="351"/>
        <v>1.141074487625794E+29</v>
      </c>
      <c r="H1850" s="22">
        <f t="shared" si="354"/>
        <v>19763074.93937251</v>
      </c>
      <c r="I1850" s="22">
        <f t="shared" si="355"/>
        <v>1.4760852036976499E+20</v>
      </c>
      <c r="J1850" s="10">
        <v>1</v>
      </c>
      <c r="K1850" s="10">
        <v>11</v>
      </c>
      <c r="L1850" s="10">
        <v>5</v>
      </c>
      <c r="M1850" s="10">
        <v>10000</v>
      </c>
      <c r="N1850" s="10">
        <v>10000</v>
      </c>
      <c r="O1850" s="10">
        <v>30</v>
      </c>
      <c r="P1850" s="10" t="b">
        <v>1</v>
      </c>
      <c r="Q1850" s="10">
        <v>0</v>
      </c>
      <c r="R1850" s="10" t="b">
        <v>0</v>
      </c>
      <c r="S1850" s="10">
        <v>101.000000000008</v>
      </c>
      <c r="T1850" s="10" t="s">
        <v>59</v>
      </c>
      <c r="U1850" s="22">
        <v>1945</v>
      </c>
      <c r="V1850" s="10">
        <v>3289</v>
      </c>
      <c r="W1850" s="22">
        <v>1.07</v>
      </c>
    </row>
    <row r="1851" spans="1:23" s="5" customFormat="1" x14ac:dyDescent="0.3">
      <c r="A1851" s="20">
        <v>1849</v>
      </c>
      <c r="C1851" s="11" t="s">
        <v>144</v>
      </c>
      <c r="E1851" s="10">
        <f t="shared" si="356"/>
        <v>13402250496.168594</v>
      </c>
      <c r="F1851" s="10">
        <v>5</v>
      </c>
      <c r="G1851" s="22">
        <f t="shared" si="351"/>
        <v>1.1465785815618504E+29</v>
      </c>
      <c r="H1851" s="22">
        <f t="shared" si="354"/>
        <v>19785853.62853016</v>
      </c>
      <c r="I1851" s="22">
        <f t="shared" si="355"/>
        <v>1.4809498697940989E+20</v>
      </c>
      <c r="J1851" s="10">
        <v>1</v>
      </c>
      <c r="K1851" s="10">
        <v>11</v>
      </c>
      <c r="L1851" s="10">
        <v>5</v>
      </c>
      <c r="M1851" s="10">
        <v>10000</v>
      </c>
      <c r="N1851" s="10">
        <v>10000</v>
      </c>
      <c r="O1851" s="10">
        <v>30</v>
      </c>
      <c r="P1851" s="10" t="b">
        <v>1</v>
      </c>
      <c r="Q1851" s="10">
        <v>0</v>
      </c>
      <c r="R1851" s="10" t="b">
        <v>0</v>
      </c>
      <c r="S1851" s="10">
        <v>101.000000000008</v>
      </c>
      <c r="T1851" s="10" t="s">
        <v>59</v>
      </c>
      <c r="U1851" s="22">
        <v>1946</v>
      </c>
      <c r="V1851" s="10">
        <v>3291</v>
      </c>
      <c r="W1851" s="22">
        <v>1.07</v>
      </c>
    </row>
    <row r="1852" spans="1:23" s="5" customFormat="1" x14ac:dyDescent="0.3">
      <c r="A1852" s="20">
        <v>1850</v>
      </c>
      <c r="C1852" s="11" t="s">
        <v>144</v>
      </c>
      <c r="E1852" s="10">
        <f t="shared" si="356"/>
        <v>13424732504.051838</v>
      </c>
      <c r="F1852" s="10">
        <v>5</v>
      </c>
      <c r="G1852" s="22">
        <f t="shared" si="351"/>
        <v>1.1521062275373115E+29</v>
      </c>
      <c r="H1852" s="22">
        <f t="shared" si="354"/>
        <v>19808646.304533608</v>
      </c>
      <c r="I1852" s="22">
        <f t="shared" si="355"/>
        <v>1.4858279248770531E+20</v>
      </c>
      <c r="J1852" s="10">
        <v>1</v>
      </c>
      <c r="K1852" s="10">
        <v>11</v>
      </c>
      <c r="L1852" s="10">
        <v>5</v>
      </c>
      <c r="M1852" s="10">
        <v>10000</v>
      </c>
      <c r="N1852" s="10">
        <v>10000</v>
      </c>
      <c r="O1852" s="10">
        <v>30</v>
      </c>
      <c r="P1852" s="10" t="b">
        <v>1</v>
      </c>
      <c r="Q1852" s="10">
        <v>0</v>
      </c>
      <c r="R1852" s="10" t="b">
        <v>0</v>
      </c>
      <c r="S1852" s="10">
        <v>101.000000000008</v>
      </c>
      <c r="T1852" s="10" t="s">
        <v>59</v>
      </c>
      <c r="U1852" s="22">
        <v>1947</v>
      </c>
      <c r="V1852" s="10">
        <v>3293</v>
      </c>
      <c r="W1852" s="22">
        <v>1.07</v>
      </c>
    </row>
    <row r="1853" spans="1:23" s="15" customFormat="1" x14ac:dyDescent="0.3">
      <c r="A1853" s="19">
        <v>1851</v>
      </c>
      <c r="C1853" s="17" t="s">
        <v>144</v>
      </c>
      <c r="E1853" s="16">
        <f t="shared" si="356"/>
        <v>13447240045.325348</v>
      </c>
      <c r="F1853" s="16">
        <v>5</v>
      </c>
      <c r="G1853" s="22">
        <f>A1853^8.9+A1853^4+100*A1853+100</f>
        <v>1.2020350375651263E+29</v>
      </c>
      <c r="H1853" s="18">
        <f t="shared" si="354"/>
        <v>19831452.968441602</v>
      </c>
      <c r="I1853" s="18">
        <f t="shared" si="355"/>
        <v>1.4907193985297229E+20</v>
      </c>
      <c r="J1853" s="16">
        <v>1</v>
      </c>
      <c r="K1853" s="16">
        <v>11</v>
      </c>
      <c r="L1853" s="16">
        <v>5</v>
      </c>
      <c r="M1853" s="16">
        <v>10000</v>
      </c>
      <c r="N1853" s="16">
        <v>10000</v>
      </c>
      <c r="O1853" s="16">
        <v>30</v>
      </c>
      <c r="P1853" s="16" t="b">
        <v>1</v>
      </c>
      <c r="Q1853" s="16">
        <v>0</v>
      </c>
      <c r="R1853" s="16" t="b">
        <v>0</v>
      </c>
      <c r="S1853" s="16">
        <v>101.000000000008</v>
      </c>
      <c r="T1853" s="16" t="s">
        <v>59</v>
      </c>
      <c r="U1853" s="18">
        <v>1948</v>
      </c>
      <c r="V1853" s="16">
        <v>3295</v>
      </c>
      <c r="W1853" s="18">
        <v>1.07</v>
      </c>
    </row>
    <row r="1854" spans="1:23" s="15" customFormat="1" x14ac:dyDescent="0.3">
      <c r="A1854" s="19">
        <v>1852</v>
      </c>
      <c r="C1854" s="17" t="s">
        <v>144</v>
      </c>
      <c r="E1854" s="16">
        <f t="shared" si="356"/>
        <v>13469773135.170155</v>
      </c>
      <c r="F1854" s="16">
        <v>5</v>
      </c>
      <c r="G1854" s="22">
        <f t="shared" ref="G1854:G1902" si="357">A1854^8.9+A1854^4+100*A1854+100</f>
        <v>1.2078270255707891E+29</v>
      </c>
      <c r="H1854" s="18">
        <f t="shared" si="354"/>
        <v>19854273.621312503</v>
      </c>
      <c r="I1854" s="18">
        <f t="shared" si="355"/>
        <v>1.4956243203846799E+20</v>
      </c>
      <c r="J1854" s="16">
        <v>1</v>
      </c>
      <c r="K1854" s="16">
        <v>11</v>
      </c>
      <c r="L1854" s="16">
        <v>5</v>
      </c>
      <c r="M1854" s="16">
        <v>10000</v>
      </c>
      <c r="N1854" s="16">
        <v>10000</v>
      </c>
      <c r="O1854" s="16">
        <v>30</v>
      </c>
      <c r="P1854" s="16" t="b">
        <v>1</v>
      </c>
      <c r="Q1854" s="16">
        <v>0</v>
      </c>
      <c r="R1854" s="16" t="b">
        <v>0</v>
      </c>
      <c r="S1854" s="16">
        <v>101.000000000008</v>
      </c>
      <c r="T1854" s="16" t="s">
        <v>59</v>
      </c>
      <c r="U1854" s="18">
        <v>1949</v>
      </c>
      <c r="V1854" s="16">
        <v>3297</v>
      </c>
      <c r="W1854" s="18">
        <v>1.07</v>
      </c>
    </row>
    <row r="1855" spans="1:23" s="15" customFormat="1" x14ac:dyDescent="0.3">
      <c r="A1855" s="19">
        <v>1853</v>
      </c>
      <c r="C1855" s="17" t="s">
        <v>144</v>
      </c>
      <c r="E1855" s="16">
        <f t="shared" si="356"/>
        <v>13492331788.768099</v>
      </c>
      <c r="F1855" s="16">
        <v>5</v>
      </c>
      <c r="G1855" s="22">
        <f t="shared" si="357"/>
        <v>1.2136437729872411E+29</v>
      </c>
      <c r="H1855" s="18">
        <f t="shared" si="354"/>
        <v>19877108.264204111</v>
      </c>
      <c r="I1855" s="18">
        <f t="shared" si="355"/>
        <v>1.5005427201238611E+20</v>
      </c>
      <c r="J1855" s="16">
        <v>1</v>
      </c>
      <c r="K1855" s="16">
        <v>11</v>
      </c>
      <c r="L1855" s="16">
        <v>5</v>
      </c>
      <c r="M1855" s="16">
        <v>10000</v>
      </c>
      <c r="N1855" s="16">
        <v>10000</v>
      </c>
      <c r="O1855" s="16">
        <v>30</v>
      </c>
      <c r="P1855" s="16" t="b">
        <v>1</v>
      </c>
      <c r="Q1855" s="16">
        <v>0</v>
      </c>
      <c r="R1855" s="16" t="b">
        <v>0</v>
      </c>
      <c r="S1855" s="16">
        <v>101.000000000008</v>
      </c>
      <c r="T1855" s="16" t="s">
        <v>59</v>
      </c>
      <c r="U1855" s="18">
        <v>1950</v>
      </c>
      <c r="V1855" s="16">
        <v>3299</v>
      </c>
      <c r="W1855" s="18">
        <v>1.07</v>
      </c>
    </row>
    <row r="1856" spans="1:23" s="15" customFormat="1" x14ac:dyDescent="0.3">
      <c r="A1856" s="19">
        <v>1854</v>
      </c>
      <c r="C1856" s="17" t="s">
        <v>144</v>
      </c>
      <c r="E1856" s="16">
        <f t="shared" si="356"/>
        <v>13514916021.301893</v>
      </c>
      <c r="F1856" s="16">
        <v>5</v>
      </c>
      <c r="G1856" s="22">
        <f t="shared" si="357"/>
        <v>1.219485372207744E+29</v>
      </c>
      <c r="H1856" s="18">
        <f t="shared" si="354"/>
        <v>19899956.898173675</v>
      </c>
      <c r="I1856" s="18">
        <f t="shared" si="355"/>
        <v>1.5054746274786345E+20</v>
      </c>
      <c r="J1856" s="16">
        <v>1</v>
      </c>
      <c r="K1856" s="16">
        <v>11</v>
      </c>
      <c r="L1856" s="16">
        <v>5</v>
      </c>
      <c r="M1856" s="16">
        <v>10000</v>
      </c>
      <c r="N1856" s="16">
        <v>10000</v>
      </c>
      <c r="O1856" s="16">
        <v>30</v>
      </c>
      <c r="P1856" s="16" t="b">
        <v>1</v>
      </c>
      <c r="Q1856" s="16">
        <v>0</v>
      </c>
      <c r="R1856" s="16" t="b">
        <v>0</v>
      </c>
      <c r="S1856" s="16">
        <v>101.000000000008</v>
      </c>
      <c r="T1856" s="16" t="s">
        <v>59</v>
      </c>
      <c r="U1856" s="18">
        <v>1951</v>
      </c>
      <c r="V1856" s="16">
        <v>3301</v>
      </c>
      <c r="W1856" s="18">
        <v>1.07</v>
      </c>
    </row>
    <row r="1857" spans="1:23" s="15" customFormat="1" x14ac:dyDescent="0.3">
      <c r="A1857" s="19">
        <v>1855</v>
      </c>
      <c r="C1857" s="17" t="s">
        <v>144</v>
      </c>
      <c r="E1857" s="16">
        <f t="shared" si="356"/>
        <v>13537525847.955021</v>
      </c>
      <c r="F1857" s="16">
        <v>5</v>
      </c>
      <c r="G1857" s="22">
        <f t="shared" si="357"/>
        <v>1.2253519159201551E+29</v>
      </c>
      <c r="H1857" s="18">
        <f t="shared" si="354"/>
        <v>19922819.52427806</v>
      </c>
      <c r="I1857" s="18">
        <f t="shared" si="355"/>
        <v>1.5104200722298775E+20</v>
      </c>
      <c r="J1857" s="16">
        <v>1</v>
      </c>
      <c r="K1857" s="16">
        <v>11</v>
      </c>
      <c r="L1857" s="16">
        <v>5</v>
      </c>
      <c r="M1857" s="16">
        <v>10000</v>
      </c>
      <c r="N1857" s="16">
        <v>10000</v>
      </c>
      <c r="O1857" s="16">
        <v>30</v>
      </c>
      <c r="P1857" s="16" t="b">
        <v>1</v>
      </c>
      <c r="Q1857" s="16">
        <v>0</v>
      </c>
      <c r="R1857" s="16" t="b">
        <v>0</v>
      </c>
      <c r="S1857" s="16">
        <v>101.000000000008</v>
      </c>
      <c r="T1857" s="16" t="s">
        <v>59</v>
      </c>
      <c r="U1857" s="18">
        <v>1952</v>
      </c>
      <c r="V1857" s="16">
        <v>3303</v>
      </c>
      <c r="W1857" s="18">
        <v>1.07</v>
      </c>
    </row>
    <row r="1858" spans="1:23" s="15" customFormat="1" x14ac:dyDescent="0.3">
      <c r="A1858" s="19">
        <v>1856</v>
      </c>
      <c r="C1858" s="17" t="s">
        <v>144</v>
      </c>
      <c r="E1858" s="16">
        <f t="shared" si="356"/>
        <v>13560161283.911793</v>
      </c>
      <c r="F1858" s="16">
        <v>5</v>
      </c>
      <c r="G1858" s="22">
        <f t="shared" si="357"/>
        <v>1.2312434971077626E+29</v>
      </c>
      <c r="H1858" s="18">
        <f t="shared" si="354"/>
        <v>19945696.143573634</v>
      </c>
      <c r="I1858" s="18">
        <f t="shared" si="355"/>
        <v>1.5153790842080113E+20</v>
      </c>
      <c r="J1858" s="16">
        <v>1</v>
      </c>
      <c r="K1858" s="16">
        <v>11</v>
      </c>
      <c r="L1858" s="16">
        <v>5</v>
      </c>
      <c r="M1858" s="16">
        <v>10000</v>
      </c>
      <c r="N1858" s="16">
        <v>10000</v>
      </c>
      <c r="O1858" s="16">
        <v>30</v>
      </c>
      <c r="P1858" s="16" t="b">
        <v>1</v>
      </c>
      <c r="Q1858" s="16">
        <v>0</v>
      </c>
      <c r="R1858" s="16" t="b">
        <v>0</v>
      </c>
      <c r="S1858" s="16">
        <v>101.000000000008</v>
      </c>
      <c r="T1858" s="16" t="s">
        <v>59</v>
      </c>
      <c r="U1858" s="18">
        <v>1953</v>
      </c>
      <c r="V1858" s="16">
        <v>3305</v>
      </c>
      <c r="W1858" s="18">
        <v>1.07</v>
      </c>
    </row>
    <row r="1859" spans="1:23" s="15" customFormat="1" x14ac:dyDescent="0.3">
      <c r="A1859" s="19">
        <v>1857</v>
      </c>
      <c r="C1859" s="17" t="s">
        <v>144</v>
      </c>
      <c r="E1859" s="16">
        <f t="shared" si="356"/>
        <v>13582822344.357386</v>
      </c>
      <c r="F1859" s="16">
        <v>5</v>
      </c>
      <c r="G1859" s="22">
        <f t="shared" si="357"/>
        <v>1.2371602090501264E+29</v>
      </c>
      <c r="H1859" s="18">
        <f t="shared" si="354"/>
        <v>19968586.757116225</v>
      </c>
      <c r="I1859" s="18">
        <f t="shared" si="355"/>
        <v>1.5203516932930362E+20</v>
      </c>
      <c r="J1859" s="16">
        <v>1</v>
      </c>
      <c r="K1859" s="16">
        <v>11</v>
      </c>
      <c r="L1859" s="16">
        <v>5</v>
      </c>
      <c r="M1859" s="16">
        <v>10000</v>
      </c>
      <c r="N1859" s="16">
        <v>10000</v>
      </c>
      <c r="O1859" s="16">
        <v>30</v>
      </c>
      <c r="P1859" s="16" t="b">
        <v>1</v>
      </c>
      <c r="Q1859" s="16">
        <v>0</v>
      </c>
      <c r="R1859" s="16" t="b">
        <v>0</v>
      </c>
      <c r="S1859" s="16">
        <v>101.000000000008</v>
      </c>
      <c r="T1859" s="16" t="s">
        <v>59</v>
      </c>
      <c r="U1859" s="18">
        <v>1954</v>
      </c>
      <c r="V1859" s="16">
        <v>3307</v>
      </c>
      <c r="W1859" s="18">
        <v>1.07</v>
      </c>
    </row>
    <row r="1860" spans="1:23" s="15" customFormat="1" x14ac:dyDescent="0.3">
      <c r="A1860" s="19">
        <v>1858</v>
      </c>
      <c r="C1860" s="17" t="s">
        <v>144</v>
      </c>
      <c r="E1860" s="16">
        <f t="shared" si="356"/>
        <v>13605509044.477715</v>
      </c>
      <c r="F1860" s="16">
        <v>5</v>
      </c>
      <c r="G1860" s="22">
        <f t="shared" si="357"/>
        <v>1.2431021453237092E+29</v>
      </c>
      <c r="H1860" s="18">
        <f t="shared" si="354"/>
        <v>19991491.365961071</v>
      </c>
      <c r="I1860" s="18">
        <f t="shared" si="355"/>
        <v>1.5253379294146409E+20</v>
      </c>
      <c r="J1860" s="16">
        <v>1</v>
      </c>
      <c r="K1860" s="16">
        <v>11</v>
      </c>
      <c r="L1860" s="16">
        <v>5</v>
      </c>
      <c r="M1860" s="16">
        <v>10000</v>
      </c>
      <c r="N1860" s="16">
        <v>10000</v>
      </c>
      <c r="O1860" s="16">
        <v>30</v>
      </c>
      <c r="P1860" s="16" t="b">
        <v>1</v>
      </c>
      <c r="Q1860" s="16">
        <v>0</v>
      </c>
      <c r="R1860" s="16" t="b">
        <v>0</v>
      </c>
      <c r="S1860" s="16">
        <v>101.000000000008</v>
      </c>
      <c r="T1860" s="16" t="s">
        <v>59</v>
      </c>
      <c r="U1860" s="18">
        <v>1955</v>
      </c>
      <c r="V1860" s="16">
        <v>3309</v>
      </c>
      <c r="W1860" s="18">
        <v>1.07</v>
      </c>
    </row>
    <row r="1861" spans="1:23" s="15" customFormat="1" x14ac:dyDescent="0.3">
      <c r="A1861" s="19">
        <v>1859</v>
      </c>
      <c r="C1861" s="17" t="s">
        <v>144</v>
      </c>
      <c r="E1861" s="16">
        <f t="shared" si="356"/>
        <v>13628221399.459562</v>
      </c>
      <c r="F1861" s="16">
        <v>5</v>
      </c>
      <c r="G1861" s="22">
        <f t="shared" si="357"/>
        <v>1.24906939980286E+29</v>
      </c>
      <c r="H1861" s="18">
        <f t="shared" si="354"/>
        <v>20014409.971163262</v>
      </c>
      <c r="I1861" s="18">
        <f t="shared" si="355"/>
        <v>1.5303378225522174E+20</v>
      </c>
      <c r="J1861" s="16">
        <v>1</v>
      </c>
      <c r="K1861" s="16">
        <v>11</v>
      </c>
      <c r="L1861" s="16">
        <v>5</v>
      </c>
      <c r="M1861" s="16">
        <v>10000</v>
      </c>
      <c r="N1861" s="16">
        <v>10000</v>
      </c>
      <c r="O1861" s="16">
        <v>30</v>
      </c>
      <c r="P1861" s="16" t="b">
        <v>1</v>
      </c>
      <c r="Q1861" s="16">
        <v>0</v>
      </c>
      <c r="R1861" s="16" t="b">
        <v>0</v>
      </c>
      <c r="S1861" s="16">
        <v>101.000000000008</v>
      </c>
      <c r="T1861" s="16" t="s">
        <v>59</v>
      </c>
      <c r="U1861" s="18">
        <v>1956</v>
      </c>
      <c r="V1861" s="16">
        <v>3311</v>
      </c>
      <c r="W1861" s="18">
        <v>1.07</v>
      </c>
    </row>
    <row r="1862" spans="1:23" s="15" customFormat="1" x14ac:dyDescent="0.3">
      <c r="A1862" s="19">
        <v>1860</v>
      </c>
      <c r="C1862" s="17" t="s">
        <v>144</v>
      </c>
      <c r="E1862" s="16">
        <f t="shared" si="356"/>
        <v>13650959424.490551</v>
      </c>
      <c r="F1862" s="16">
        <v>5</v>
      </c>
      <c r="G1862" s="22">
        <f t="shared" si="357"/>
        <v>1.2550620666604124E+29</v>
      </c>
      <c r="H1862" s="18">
        <f t="shared" si="354"/>
        <v>20037342.573777001</v>
      </c>
      <c r="I1862" s="18">
        <f t="shared" si="355"/>
        <v>1.5353514027349164E+20</v>
      </c>
      <c r="J1862" s="16">
        <v>1</v>
      </c>
      <c r="K1862" s="16">
        <v>11</v>
      </c>
      <c r="L1862" s="16">
        <v>5</v>
      </c>
      <c r="M1862" s="16">
        <v>10000</v>
      </c>
      <c r="N1862" s="16">
        <v>10000</v>
      </c>
      <c r="O1862" s="16">
        <v>30</v>
      </c>
      <c r="P1862" s="16" t="b">
        <v>1</v>
      </c>
      <c r="Q1862" s="16">
        <v>0</v>
      </c>
      <c r="R1862" s="16" t="b">
        <v>0</v>
      </c>
      <c r="S1862" s="16">
        <v>101.000000000008</v>
      </c>
      <c r="T1862" s="16" t="s">
        <v>59</v>
      </c>
      <c r="U1862" s="18">
        <v>1957</v>
      </c>
      <c r="V1862" s="16">
        <v>3313</v>
      </c>
      <c r="W1862" s="18">
        <v>1.07</v>
      </c>
    </row>
    <row r="1863" spans="1:23" s="15" customFormat="1" x14ac:dyDescent="0.3">
      <c r="A1863" s="19">
        <v>1861</v>
      </c>
      <c r="C1863" s="17" t="s">
        <v>144</v>
      </c>
      <c r="E1863" s="16">
        <f t="shared" si="356"/>
        <v>13673723134.759035</v>
      </c>
      <c r="F1863" s="16">
        <v>5</v>
      </c>
      <c r="G1863" s="22">
        <f t="shared" si="357"/>
        <v>1.2610802403686024E+29</v>
      </c>
      <c r="H1863" s="18">
        <f t="shared" si="354"/>
        <v>20060289.17485626</v>
      </c>
      <c r="I1863" s="18">
        <f t="shared" si="355"/>
        <v>1.5403787000417462E+20</v>
      </c>
      <c r="J1863" s="16">
        <v>1</v>
      </c>
      <c r="K1863" s="16">
        <v>11</v>
      </c>
      <c r="L1863" s="16">
        <v>5</v>
      </c>
      <c r="M1863" s="16">
        <v>10000</v>
      </c>
      <c r="N1863" s="16">
        <v>10000</v>
      </c>
      <c r="O1863" s="16">
        <v>30</v>
      </c>
      <c r="P1863" s="16" t="b">
        <v>1</v>
      </c>
      <c r="Q1863" s="16">
        <v>0</v>
      </c>
      <c r="R1863" s="16" t="b">
        <v>0</v>
      </c>
      <c r="S1863" s="16">
        <v>101.000000000008</v>
      </c>
      <c r="T1863" s="16" t="s">
        <v>59</v>
      </c>
      <c r="U1863" s="18">
        <v>1958</v>
      </c>
      <c r="V1863" s="16">
        <v>3315</v>
      </c>
      <c r="W1863" s="18">
        <v>1.07</v>
      </c>
    </row>
    <row r="1864" spans="1:23" s="15" customFormat="1" x14ac:dyDescent="0.3">
      <c r="A1864" s="19">
        <v>1862</v>
      </c>
      <c r="C1864" s="17" t="s">
        <v>144</v>
      </c>
      <c r="E1864" s="16">
        <f t="shared" si="356"/>
        <v>13696512545.4543</v>
      </c>
      <c r="F1864" s="16">
        <v>5</v>
      </c>
      <c r="G1864" s="22">
        <f t="shared" si="357"/>
        <v>1.2671240156997936E+29</v>
      </c>
      <c r="H1864" s="18">
        <f t="shared" si="354"/>
        <v>20083249.775454443</v>
      </c>
      <c r="I1864" s="18">
        <f t="shared" si="355"/>
        <v>1.5454197446015674E+20</v>
      </c>
      <c r="J1864" s="16">
        <v>1</v>
      </c>
      <c r="K1864" s="16">
        <v>11</v>
      </c>
      <c r="L1864" s="16">
        <v>5</v>
      </c>
      <c r="M1864" s="16">
        <v>10000</v>
      </c>
      <c r="N1864" s="16">
        <v>10000</v>
      </c>
      <c r="O1864" s="16">
        <v>30</v>
      </c>
      <c r="P1864" s="16" t="b">
        <v>1</v>
      </c>
      <c r="Q1864" s="16">
        <v>0</v>
      </c>
      <c r="R1864" s="16" t="b">
        <v>0</v>
      </c>
      <c r="S1864" s="16">
        <v>101.000000000008</v>
      </c>
      <c r="T1864" s="16" t="s">
        <v>59</v>
      </c>
      <c r="U1864" s="18">
        <v>1959</v>
      </c>
      <c r="V1864" s="16">
        <v>3317</v>
      </c>
      <c r="W1864" s="18">
        <v>1.07</v>
      </c>
    </row>
    <row r="1865" spans="1:23" s="15" customFormat="1" x14ac:dyDescent="0.3">
      <c r="A1865" s="19">
        <v>1863</v>
      </c>
      <c r="C1865" s="17" t="s">
        <v>144</v>
      </c>
      <c r="E1865" s="16">
        <f t="shared" si="356"/>
        <v>13719327671.766327</v>
      </c>
      <c r="F1865" s="16">
        <v>5</v>
      </c>
      <c r="G1865" s="22">
        <f t="shared" si="357"/>
        <v>1.273193487727273E+29</v>
      </c>
      <c r="H1865" s="18">
        <f t="shared" si="354"/>
        <v>20106224.376624428</v>
      </c>
      <c r="I1865" s="18">
        <f t="shared" si="355"/>
        <v>1.5504745665931788E+20</v>
      </c>
      <c r="J1865" s="16">
        <v>1</v>
      </c>
      <c r="K1865" s="16">
        <v>11</v>
      </c>
      <c r="L1865" s="16">
        <v>5</v>
      </c>
      <c r="M1865" s="16">
        <v>10000</v>
      </c>
      <c r="N1865" s="16">
        <v>10000</v>
      </c>
      <c r="O1865" s="16">
        <v>30</v>
      </c>
      <c r="P1865" s="16" t="b">
        <v>1</v>
      </c>
      <c r="Q1865" s="16">
        <v>0</v>
      </c>
      <c r="R1865" s="16" t="b">
        <v>0</v>
      </c>
      <c r="S1865" s="16">
        <v>101.000000000008</v>
      </c>
      <c r="T1865" s="16" t="s">
        <v>59</v>
      </c>
      <c r="U1865" s="18">
        <v>1960</v>
      </c>
      <c r="V1865" s="16">
        <v>3319</v>
      </c>
      <c r="W1865" s="18">
        <v>1.07</v>
      </c>
    </row>
    <row r="1866" spans="1:23" s="15" customFormat="1" x14ac:dyDescent="0.3">
      <c r="A1866" s="19">
        <v>1864</v>
      </c>
      <c r="C1866" s="17" t="s">
        <v>144</v>
      </c>
      <c r="E1866" s="16">
        <f t="shared" si="356"/>
        <v>13742168528.885935</v>
      </c>
      <c r="F1866" s="16">
        <v>5</v>
      </c>
      <c r="G1866" s="22">
        <f t="shared" si="357"/>
        <v>1.2792887518260695E+29</v>
      </c>
      <c r="H1866" s="18">
        <f t="shared" si="354"/>
        <v>20129212.979418717</v>
      </c>
      <c r="I1866" s="18">
        <f t="shared" si="355"/>
        <v>1.5555431962453865E+20</v>
      </c>
      <c r="J1866" s="16">
        <v>1</v>
      </c>
      <c r="K1866" s="16">
        <v>11</v>
      </c>
      <c r="L1866" s="16">
        <v>5</v>
      </c>
      <c r="M1866" s="16">
        <v>10000</v>
      </c>
      <c r="N1866" s="16">
        <v>10000</v>
      </c>
      <c r="O1866" s="16">
        <v>30</v>
      </c>
      <c r="P1866" s="16" t="b">
        <v>1</v>
      </c>
      <c r="Q1866" s="16">
        <v>0</v>
      </c>
      <c r="R1866" s="16" t="b">
        <v>0</v>
      </c>
      <c r="S1866" s="16">
        <v>101.000000000008</v>
      </c>
      <c r="T1866" s="16" t="s">
        <v>59</v>
      </c>
      <c r="U1866" s="18">
        <v>1961</v>
      </c>
      <c r="V1866" s="16">
        <v>3321</v>
      </c>
      <c r="W1866" s="18">
        <v>1.07</v>
      </c>
    </row>
    <row r="1867" spans="1:23" s="15" customFormat="1" x14ac:dyDescent="0.3">
      <c r="A1867" s="19">
        <v>1865</v>
      </c>
      <c r="C1867" s="17" t="s">
        <v>144</v>
      </c>
      <c r="E1867" s="16">
        <f t="shared" si="356"/>
        <v>13765035132.004889</v>
      </c>
      <c r="F1867" s="16">
        <v>5</v>
      </c>
      <c r="G1867" s="22">
        <f t="shared" si="357"/>
        <v>1.2854099036737721E+29</v>
      </c>
      <c r="H1867" s="18">
        <f t="shared" si="354"/>
        <v>20152215.584889118</v>
      </c>
      <c r="I1867" s="18">
        <f t="shared" si="355"/>
        <v>1.5606256638370513E+20</v>
      </c>
      <c r="J1867" s="16">
        <v>1</v>
      </c>
      <c r="K1867" s="16">
        <v>11</v>
      </c>
      <c r="L1867" s="16">
        <v>5</v>
      </c>
      <c r="M1867" s="16">
        <v>10000</v>
      </c>
      <c r="N1867" s="16">
        <v>10000</v>
      </c>
      <c r="O1867" s="16">
        <v>30</v>
      </c>
      <c r="P1867" s="16" t="b">
        <v>1</v>
      </c>
      <c r="Q1867" s="16">
        <v>0</v>
      </c>
      <c r="R1867" s="16" t="b">
        <v>0</v>
      </c>
      <c r="S1867" s="16">
        <v>101.000000000008</v>
      </c>
      <c r="T1867" s="16" t="s">
        <v>59</v>
      </c>
      <c r="U1867" s="18">
        <v>1962</v>
      </c>
      <c r="V1867" s="16">
        <v>3323</v>
      </c>
      <c r="W1867" s="18">
        <v>1.07</v>
      </c>
    </row>
    <row r="1868" spans="1:23" s="15" customFormat="1" x14ac:dyDescent="0.3">
      <c r="A1868" s="19">
        <v>1866</v>
      </c>
      <c r="C1868" s="17" t="s">
        <v>144</v>
      </c>
      <c r="E1868" s="16">
        <f t="shared" si="356"/>
        <v>13787927496.315599</v>
      </c>
      <c r="F1868" s="16">
        <v>5</v>
      </c>
      <c r="G1868" s="22">
        <f t="shared" si="357"/>
        <v>1.2915570392512421E+29</v>
      </c>
      <c r="H1868" s="18">
        <f t="shared" si="354"/>
        <v>20175232.194087267</v>
      </c>
      <c r="I1868" s="18">
        <f t="shared" si="355"/>
        <v>1.5657219996971205E+20</v>
      </c>
      <c r="J1868" s="16">
        <v>1</v>
      </c>
      <c r="K1868" s="16">
        <v>11</v>
      </c>
      <c r="L1868" s="16">
        <v>5</v>
      </c>
      <c r="M1868" s="16">
        <v>10000</v>
      </c>
      <c r="N1868" s="16">
        <v>10000</v>
      </c>
      <c r="O1868" s="16">
        <v>30</v>
      </c>
      <c r="P1868" s="16" t="b">
        <v>1</v>
      </c>
      <c r="Q1868" s="16">
        <v>0</v>
      </c>
      <c r="R1868" s="16" t="b">
        <v>0</v>
      </c>
      <c r="S1868" s="16">
        <v>101.000000000008</v>
      </c>
      <c r="T1868" s="16" t="s">
        <v>59</v>
      </c>
      <c r="U1868" s="18">
        <v>1963</v>
      </c>
      <c r="V1868" s="16">
        <v>3325</v>
      </c>
      <c r="W1868" s="18">
        <v>1.07</v>
      </c>
    </row>
    <row r="1869" spans="1:23" s="15" customFormat="1" x14ac:dyDescent="0.3">
      <c r="A1869" s="19">
        <v>1867</v>
      </c>
      <c r="C1869" s="17" t="s">
        <v>144</v>
      </c>
      <c r="E1869" s="16">
        <f t="shared" si="356"/>
        <v>13810845637.011381</v>
      </c>
      <c r="F1869" s="16">
        <v>5</v>
      </c>
      <c r="G1869" s="22">
        <f t="shared" si="357"/>
        <v>1.2977302548434717E+29</v>
      </c>
      <c r="H1869" s="18">
        <f t="shared" si="354"/>
        <v>20198262.808063939</v>
      </c>
      <c r="I1869" s="18">
        <f t="shared" si="355"/>
        <v>1.5708322342047095E+20</v>
      </c>
      <c r="J1869" s="16">
        <v>1</v>
      </c>
      <c r="K1869" s="16">
        <v>11</v>
      </c>
      <c r="L1869" s="16">
        <v>5</v>
      </c>
      <c r="M1869" s="16">
        <v>10000</v>
      </c>
      <c r="N1869" s="16">
        <v>10000</v>
      </c>
      <c r="O1869" s="16">
        <v>30</v>
      </c>
      <c r="P1869" s="16" t="b">
        <v>1</v>
      </c>
      <c r="Q1869" s="16">
        <v>0</v>
      </c>
      <c r="R1869" s="16" t="b">
        <v>0</v>
      </c>
      <c r="S1869" s="16">
        <v>101.000000000008</v>
      </c>
      <c r="T1869" s="16" t="s">
        <v>59</v>
      </c>
      <c r="U1869" s="18">
        <v>1964</v>
      </c>
      <c r="V1869" s="16">
        <v>3327</v>
      </c>
      <c r="W1869" s="18">
        <v>1.07</v>
      </c>
    </row>
    <row r="1870" spans="1:23" s="15" customFormat="1" x14ac:dyDescent="0.3">
      <c r="A1870" s="19">
        <v>1868</v>
      </c>
      <c r="C1870" s="17" t="s">
        <v>144</v>
      </c>
      <c r="E1870" s="16">
        <f t="shared" si="356"/>
        <v>13833789569.2864</v>
      </c>
      <c r="F1870" s="16">
        <v>5</v>
      </c>
      <c r="G1870" s="22">
        <f t="shared" si="357"/>
        <v>1.3039296470404084E+29</v>
      </c>
      <c r="H1870" s="18">
        <f t="shared" si="354"/>
        <v>20221307.427869856</v>
      </c>
      <c r="I1870" s="18">
        <f t="shared" si="355"/>
        <v>1.5759563977891683E+20</v>
      </c>
      <c r="J1870" s="16">
        <v>1</v>
      </c>
      <c r="K1870" s="16">
        <v>11</v>
      </c>
      <c r="L1870" s="16">
        <v>5</v>
      </c>
      <c r="M1870" s="16">
        <v>10000</v>
      </c>
      <c r="N1870" s="16">
        <v>10000</v>
      </c>
      <c r="O1870" s="16">
        <v>30</v>
      </c>
      <c r="P1870" s="16" t="b">
        <v>1</v>
      </c>
      <c r="Q1870" s="16">
        <v>0</v>
      </c>
      <c r="R1870" s="16" t="b">
        <v>0</v>
      </c>
      <c r="S1870" s="16">
        <v>101.000000000008</v>
      </c>
      <c r="T1870" s="16" t="s">
        <v>59</v>
      </c>
      <c r="U1870" s="18">
        <v>1965</v>
      </c>
      <c r="V1870" s="16">
        <v>3329</v>
      </c>
      <c r="W1870" s="18">
        <v>1.07</v>
      </c>
    </row>
    <row r="1871" spans="1:23" s="15" customFormat="1" x14ac:dyDescent="0.3">
      <c r="A1871" s="19">
        <v>1869</v>
      </c>
      <c r="C1871" s="17" t="s">
        <v>144</v>
      </c>
      <c r="E1871" s="16">
        <f t="shared" si="356"/>
        <v>13856759308.335428</v>
      </c>
      <c r="F1871" s="16">
        <v>5</v>
      </c>
      <c r="G1871" s="22">
        <f t="shared" si="357"/>
        <v>1.3101553127376712E+29</v>
      </c>
      <c r="H1871" s="18">
        <f t="shared" si="354"/>
        <v>20244366.054554872</v>
      </c>
      <c r="I1871" s="18">
        <f t="shared" si="355"/>
        <v>1.5810945209300733E+20</v>
      </c>
      <c r="J1871" s="16">
        <v>1</v>
      </c>
      <c r="K1871" s="16">
        <v>11</v>
      </c>
      <c r="L1871" s="16">
        <v>5</v>
      </c>
      <c r="M1871" s="16">
        <v>10000</v>
      </c>
      <c r="N1871" s="16">
        <v>10000</v>
      </c>
      <c r="O1871" s="16">
        <v>30</v>
      </c>
      <c r="P1871" s="16" t="b">
        <v>1</v>
      </c>
      <c r="Q1871" s="16">
        <v>0</v>
      </c>
      <c r="R1871" s="16" t="b">
        <v>0</v>
      </c>
      <c r="S1871" s="16">
        <v>101.000000000008</v>
      </c>
      <c r="T1871" s="16" t="s">
        <v>59</v>
      </c>
      <c r="U1871" s="18">
        <v>1966</v>
      </c>
      <c r="V1871" s="16">
        <v>3331</v>
      </c>
      <c r="W1871" s="18">
        <v>1.07</v>
      </c>
    </row>
    <row r="1872" spans="1:23" s="15" customFormat="1" x14ac:dyDescent="0.3">
      <c r="A1872" s="19">
        <v>1870</v>
      </c>
      <c r="C1872" s="17" t="s">
        <v>144</v>
      </c>
      <c r="E1872" s="16">
        <f t="shared" si="356"/>
        <v>13879754869.354351</v>
      </c>
      <c r="F1872" s="16">
        <v>5</v>
      </c>
      <c r="G1872" s="22">
        <f t="shared" si="357"/>
        <v>1.3164073491374328E+29</v>
      </c>
      <c r="H1872" s="18">
        <f t="shared" si="354"/>
        <v>20267438.689168543</v>
      </c>
      <c r="I1872" s="18">
        <f t="shared" si="355"/>
        <v>1.586246634157406E+20</v>
      </c>
      <c r="J1872" s="16">
        <v>1</v>
      </c>
      <c r="K1872" s="16">
        <v>11</v>
      </c>
      <c r="L1872" s="16">
        <v>5</v>
      </c>
      <c r="M1872" s="16">
        <v>10000</v>
      </c>
      <c r="N1872" s="16">
        <v>10000</v>
      </c>
      <c r="O1872" s="16">
        <v>30</v>
      </c>
      <c r="P1872" s="16" t="b">
        <v>1</v>
      </c>
      <c r="Q1872" s="16">
        <v>0</v>
      </c>
      <c r="R1872" s="16" t="b">
        <v>0</v>
      </c>
      <c r="S1872" s="16">
        <v>101.000000000008</v>
      </c>
      <c r="T1872" s="16" t="s">
        <v>59</v>
      </c>
      <c r="U1872" s="18">
        <v>1967</v>
      </c>
      <c r="V1872" s="16">
        <v>3333</v>
      </c>
      <c r="W1872" s="18">
        <v>1.07</v>
      </c>
    </row>
    <row r="1873" spans="1:23" s="15" customFormat="1" x14ac:dyDescent="0.3">
      <c r="A1873" s="19">
        <v>1871</v>
      </c>
      <c r="C1873" s="17" t="s">
        <v>144</v>
      </c>
      <c r="E1873" s="16">
        <f t="shared" si="356"/>
        <v>13902776267.53957</v>
      </c>
      <c r="F1873" s="16">
        <v>5</v>
      </c>
      <c r="G1873" s="22">
        <f t="shared" si="357"/>
        <v>1.3226858537491577E+29</v>
      </c>
      <c r="H1873" s="18">
        <f t="shared" si="354"/>
        <v>20290525.332759824</v>
      </c>
      <c r="I1873" s="18">
        <f t="shared" si="355"/>
        <v>1.5914127680514422E+20</v>
      </c>
      <c r="J1873" s="16">
        <v>1</v>
      </c>
      <c r="K1873" s="16">
        <v>11</v>
      </c>
      <c r="L1873" s="16">
        <v>5</v>
      </c>
      <c r="M1873" s="16">
        <v>10000</v>
      </c>
      <c r="N1873" s="16">
        <v>10000</v>
      </c>
      <c r="O1873" s="16">
        <v>30</v>
      </c>
      <c r="P1873" s="16" t="b">
        <v>1</v>
      </c>
      <c r="Q1873" s="16">
        <v>0</v>
      </c>
      <c r="R1873" s="16" t="b">
        <v>0</v>
      </c>
      <c r="S1873" s="16">
        <v>101.000000000008</v>
      </c>
      <c r="T1873" s="16" t="s">
        <v>59</v>
      </c>
      <c r="U1873" s="18">
        <v>1968</v>
      </c>
      <c r="V1873" s="16">
        <v>3335</v>
      </c>
      <c r="W1873" s="18">
        <v>1.07</v>
      </c>
    </row>
    <row r="1874" spans="1:23" s="15" customFormat="1" x14ac:dyDescent="0.3">
      <c r="A1874" s="19">
        <v>1872</v>
      </c>
      <c r="C1874" s="17" t="s">
        <v>144</v>
      </c>
      <c r="E1874" s="16">
        <f t="shared" si="356"/>
        <v>13925823518.088598</v>
      </c>
      <c r="F1874" s="16">
        <v>5</v>
      </c>
      <c r="G1874" s="22">
        <f t="shared" si="357"/>
        <v>1.3289909243905265E+29</v>
      </c>
      <c r="H1874" s="18">
        <f t="shared" si="354"/>
        <v>20313625.986377444</v>
      </c>
      <c r="I1874" s="18">
        <f t="shared" si="355"/>
        <v>1.59659295324299E+20</v>
      </c>
      <c r="J1874" s="16">
        <v>1</v>
      </c>
      <c r="K1874" s="16">
        <v>11</v>
      </c>
      <c r="L1874" s="16">
        <v>5</v>
      </c>
      <c r="M1874" s="16">
        <v>10000</v>
      </c>
      <c r="N1874" s="16">
        <v>10000</v>
      </c>
      <c r="O1874" s="16">
        <v>30</v>
      </c>
      <c r="P1874" s="16" t="b">
        <v>1</v>
      </c>
      <c r="Q1874" s="16">
        <v>0</v>
      </c>
      <c r="R1874" s="16" t="b">
        <v>0</v>
      </c>
      <c r="S1874" s="16">
        <v>101.000000000008</v>
      </c>
      <c r="T1874" s="16" t="s">
        <v>59</v>
      </c>
      <c r="U1874" s="18">
        <v>1969</v>
      </c>
      <c r="V1874" s="16">
        <v>3337</v>
      </c>
      <c r="W1874" s="18">
        <v>1.07</v>
      </c>
    </row>
    <row r="1875" spans="1:23" s="15" customFormat="1" x14ac:dyDescent="0.3">
      <c r="A1875" s="19">
        <v>1873</v>
      </c>
      <c r="C1875" s="17" t="s">
        <v>144</v>
      </c>
      <c r="E1875" s="16">
        <f t="shared" si="356"/>
        <v>13948896636.199478</v>
      </c>
      <c r="F1875" s="16">
        <v>5</v>
      </c>
      <c r="G1875" s="22">
        <f t="shared" si="357"/>
        <v>1.3353226591881013E+29</v>
      </c>
      <c r="H1875" s="18">
        <f t="shared" si="354"/>
        <v>20336740.651069418</v>
      </c>
      <c r="I1875" s="18">
        <f t="shared" si="355"/>
        <v>1.6017872204133007E+20</v>
      </c>
      <c r="J1875" s="16">
        <v>1</v>
      </c>
      <c r="K1875" s="16">
        <v>11</v>
      </c>
      <c r="L1875" s="16">
        <v>5</v>
      </c>
      <c r="M1875" s="16">
        <v>10000</v>
      </c>
      <c r="N1875" s="16">
        <v>10000</v>
      </c>
      <c r="O1875" s="16">
        <v>30</v>
      </c>
      <c r="P1875" s="16" t="b">
        <v>1</v>
      </c>
      <c r="Q1875" s="16">
        <v>0</v>
      </c>
      <c r="R1875" s="16" t="b">
        <v>0</v>
      </c>
      <c r="S1875" s="16">
        <v>101.000000000008</v>
      </c>
      <c r="T1875" s="16" t="s">
        <v>59</v>
      </c>
      <c r="U1875" s="18">
        <v>1970</v>
      </c>
      <c r="V1875" s="16">
        <v>3339</v>
      </c>
      <c r="W1875" s="18">
        <v>1.07</v>
      </c>
    </row>
    <row r="1876" spans="1:23" s="15" customFormat="1" x14ac:dyDescent="0.3">
      <c r="A1876" s="19">
        <v>1874</v>
      </c>
      <c r="C1876" s="17" t="s">
        <v>144</v>
      </c>
      <c r="E1876" s="16">
        <f t="shared" si="356"/>
        <v>13971995637.071272</v>
      </c>
      <c r="F1876" s="16">
        <v>5</v>
      </c>
      <c r="G1876" s="22">
        <f t="shared" si="357"/>
        <v>1.341681156578179E+29</v>
      </c>
      <c r="H1876" s="18">
        <f t="shared" si="354"/>
        <v>20359869.327883311</v>
      </c>
      <c r="I1876" s="18">
        <f t="shared" si="355"/>
        <v>1.6069956002941813E+20</v>
      </c>
      <c r="J1876" s="16">
        <v>1</v>
      </c>
      <c r="K1876" s="16">
        <v>11</v>
      </c>
      <c r="L1876" s="16">
        <v>5</v>
      </c>
      <c r="M1876" s="16">
        <v>10000</v>
      </c>
      <c r="N1876" s="16">
        <v>10000</v>
      </c>
      <c r="O1876" s="16">
        <v>30</v>
      </c>
      <c r="P1876" s="16" t="b">
        <v>1</v>
      </c>
      <c r="Q1876" s="16">
        <v>0</v>
      </c>
      <c r="R1876" s="16" t="b">
        <v>0</v>
      </c>
      <c r="S1876" s="16">
        <v>101.000000000008</v>
      </c>
      <c r="T1876" s="16" t="s">
        <v>59</v>
      </c>
      <c r="U1876" s="18">
        <v>1971</v>
      </c>
      <c r="V1876" s="16">
        <v>3341</v>
      </c>
      <c r="W1876" s="18">
        <v>1.07</v>
      </c>
    </row>
    <row r="1877" spans="1:23" s="15" customFormat="1" x14ac:dyDescent="0.3">
      <c r="A1877" s="19">
        <v>1875</v>
      </c>
      <c r="C1877" s="17" t="s">
        <v>144</v>
      </c>
      <c r="E1877" s="16">
        <f t="shared" si="356"/>
        <v>13995120535.90373</v>
      </c>
      <c r="F1877" s="16">
        <v>5</v>
      </c>
      <c r="G1877" s="22">
        <f t="shared" si="357"/>
        <v>1.3480665153077044E+29</v>
      </c>
      <c r="H1877" s="18">
        <f t="shared" si="354"/>
        <v>20383012.017866321</v>
      </c>
      <c r="I1877" s="18">
        <f t="shared" si="355"/>
        <v>1.6122181236680638E+20</v>
      </c>
      <c r="J1877" s="16">
        <v>1</v>
      </c>
      <c r="K1877" s="16">
        <v>11</v>
      </c>
      <c r="L1877" s="16">
        <v>5</v>
      </c>
      <c r="M1877" s="16">
        <v>10000</v>
      </c>
      <c r="N1877" s="16">
        <v>10000</v>
      </c>
      <c r="O1877" s="16">
        <v>30</v>
      </c>
      <c r="P1877" s="16" t="b">
        <v>1</v>
      </c>
      <c r="Q1877" s="16">
        <v>0</v>
      </c>
      <c r="R1877" s="16" t="b">
        <v>0</v>
      </c>
      <c r="S1877" s="16">
        <v>101.000000000008</v>
      </c>
      <c r="T1877" s="16" t="s">
        <v>59</v>
      </c>
      <c r="U1877" s="18">
        <v>1972</v>
      </c>
      <c r="V1877" s="16">
        <v>3343</v>
      </c>
      <c r="W1877" s="18">
        <v>1.07</v>
      </c>
    </row>
    <row r="1878" spans="1:23" s="15" customFormat="1" x14ac:dyDescent="0.3">
      <c r="A1878" s="19">
        <v>1876</v>
      </c>
      <c r="C1878" s="17" t="s">
        <v>144</v>
      </c>
      <c r="E1878" s="16">
        <f t="shared" si="356"/>
        <v>14018271347.89748</v>
      </c>
      <c r="F1878" s="16">
        <v>5</v>
      </c>
      <c r="G1878" s="22">
        <f t="shared" si="357"/>
        <v>1.3544788344349E+29</v>
      </c>
      <c r="H1878" s="18">
        <f t="shared" si="354"/>
        <v>20406168.72206489</v>
      </c>
      <c r="I1878" s="18">
        <f t="shared" si="355"/>
        <v>1.6174548213680538E+20</v>
      </c>
      <c r="J1878" s="16">
        <v>1</v>
      </c>
      <c r="K1878" s="16">
        <v>11</v>
      </c>
      <c r="L1878" s="16">
        <v>5</v>
      </c>
      <c r="M1878" s="16">
        <v>10000</v>
      </c>
      <c r="N1878" s="16">
        <v>10000</v>
      </c>
      <c r="O1878" s="16">
        <v>30</v>
      </c>
      <c r="P1878" s="16" t="b">
        <v>1</v>
      </c>
      <c r="Q1878" s="16">
        <v>0</v>
      </c>
      <c r="R1878" s="16" t="b">
        <v>0</v>
      </c>
      <c r="S1878" s="16">
        <v>101.000000000008</v>
      </c>
      <c r="T1878" s="16" t="s">
        <v>59</v>
      </c>
      <c r="U1878" s="18">
        <v>1973</v>
      </c>
      <c r="V1878" s="16">
        <v>3345</v>
      </c>
      <c r="W1878" s="18">
        <v>1.07</v>
      </c>
    </row>
    <row r="1879" spans="1:23" s="15" customFormat="1" x14ac:dyDescent="0.3">
      <c r="A1879" s="19">
        <v>1877</v>
      </c>
      <c r="C1879" s="17" t="s">
        <v>144</v>
      </c>
      <c r="E1879" s="16">
        <f t="shared" si="356"/>
        <v>14041448088.253889</v>
      </c>
      <c r="F1879" s="16">
        <v>5</v>
      </c>
      <c r="G1879" s="22">
        <f t="shared" si="357"/>
        <v>1.3609182133302791E+29</v>
      </c>
      <c r="H1879" s="18">
        <f t="shared" si="354"/>
        <v>20429339.441525359</v>
      </c>
      <c r="I1879" s="18">
        <f t="shared" si="355"/>
        <v>1.6227057242779596E+20</v>
      </c>
      <c r="J1879" s="16">
        <v>1</v>
      </c>
      <c r="K1879" s="16">
        <v>11</v>
      </c>
      <c r="L1879" s="16">
        <v>5</v>
      </c>
      <c r="M1879" s="16">
        <v>10000</v>
      </c>
      <c r="N1879" s="16">
        <v>10000</v>
      </c>
      <c r="O1879" s="16">
        <v>30</v>
      </c>
      <c r="P1879" s="16" t="b">
        <v>1</v>
      </c>
      <c r="Q1879" s="16">
        <v>0</v>
      </c>
      <c r="R1879" s="16" t="b">
        <v>0</v>
      </c>
      <c r="S1879" s="16">
        <v>101.000000000008</v>
      </c>
      <c r="T1879" s="16" t="s">
        <v>59</v>
      </c>
      <c r="U1879" s="18">
        <v>1974</v>
      </c>
      <c r="V1879" s="16">
        <v>3347</v>
      </c>
      <c r="W1879" s="18">
        <v>1.07</v>
      </c>
    </row>
    <row r="1880" spans="1:23" s="15" customFormat="1" x14ac:dyDescent="0.3">
      <c r="A1880" s="19">
        <v>1878</v>
      </c>
      <c r="C1880" s="17" t="s">
        <v>144</v>
      </c>
      <c r="E1880" s="16">
        <f t="shared" si="356"/>
        <v>14064650772.175222</v>
      </c>
      <c r="F1880" s="16">
        <v>5</v>
      </c>
      <c r="G1880" s="22">
        <f t="shared" si="357"/>
        <v>1.3673847516773157E+29</v>
      </c>
      <c r="H1880" s="18">
        <f t="shared" si="354"/>
        <v>20452524.17729336</v>
      </c>
      <c r="I1880" s="18">
        <f t="shared" si="355"/>
        <v>1.6279708633323907E+20</v>
      </c>
      <c r="J1880" s="16">
        <v>1</v>
      </c>
      <c r="K1880" s="16">
        <v>11</v>
      </c>
      <c r="L1880" s="16">
        <v>5</v>
      </c>
      <c r="M1880" s="16">
        <v>10000</v>
      </c>
      <c r="N1880" s="16">
        <v>10000</v>
      </c>
      <c r="O1880" s="16">
        <v>30</v>
      </c>
      <c r="P1880" s="16" t="b">
        <v>1</v>
      </c>
      <c r="Q1880" s="16">
        <v>0</v>
      </c>
      <c r="R1880" s="16" t="b">
        <v>0</v>
      </c>
      <c r="S1880" s="16">
        <v>101.000000000008</v>
      </c>
      <c r="T1880" s="16" t="s">
        <v>59</v>
      </c>
      <c r="U1880" s="18">
        <v>1975</v>
      </c>
      <c r="V1880" s="16">
        <v>3349</v>
      </c>
      <c r="W1880" s="18">
        <v>1.07</v>
      </c>
    </row>
    <row r="1881" spans="1:23" s="15" customFormat="1" x14ac:dyDescent="0.3">
      <c r="A1881" s="19">
        <v>1879</v>
      </c>
      <c r="C1881" s="17" t="s">
        <v>144</v>
      </c>
      <c r="E1881" s="16">
        <f t="shared" si="356"/>
        <v>14087879414.864491</v>
      </c>
      <c r="F1881" s="16">
        <v>5</v>
      </c>
      <c r="G1881" s="22">
        <f t="shared" si="357"/>
        <v>1.3738785494732882E+29</v>
      </c>
      <c r="H1881" s="18">
        <f t="shared" si="354"/>
        <v>20475722.930414066</v>
      </c>
      <c r="I1881" s="18">
        <f t="shared" si="355"/>
        <v>1.6332502695167545E+20</v>
      </c>
      <c r="J1881" s="16">
        <v>1</v>
      </c>
      <c r="K1881" s="16">
        <v>11</v>
      </c>
      <c r="L1881" s="16">
        <v>5</v>
      </c>
      <c r="M1881" s="16">
        <v>10000</v>
      </c>
      <c r="N1881" s="16">
        <v>10000</v>
      </c>
      <c r="O1881" s="16">
        <v>30</v>
      </c>
      <c r="P1881" s="16" t="b">
        <v>1</v>
      </c>
      <c r="Q1881" s="16">
        <v>0</v>
      </c>
      <c r="R1881" s="16" t="b">
        <v>0</v>
      </c>
      <c r="S1881" s="16">
        <v>101.000000000008</v>
      </c>
      <c r="T1881" s="16" t="s">
        <v>59</v>
      </c>
      <c r="U1881" s="18">
        <v>1976</v>
      </c>
      <c r="V1881" s="16">
        <v>3351</v>
      </c>
      <c r="W1881" s="18">
        <v>1.07</v>
      </c>
    </row>
    <row r="1882" spans="1:23" s="15" customFormat="1" x14ac:dyDescent="0.3">
      <c r="A1882" s="19">
        <v>1880</v>
      </c>
      <c r="C1882" s="17" t="s">
        <v>144</v>
      </c>
      <c r="E1882" s="16">
        <f t="shared" si="356"/>
        <v>14111134031.525553</v>
      </c>
      <c r="F1882" s="16">
        <v>5</v>
      </c>
      <c r="G1882" s="22">
        <f t="shared" si="357"/>
        <v>1.3803997070301849E+29</v>
      </c>
      <c r="H1882" s="18">
        <f t="shared" si="354"/>
        <v>20498935.701932207</v>
      </c>
      <c r="I1882" s="18">
        <f t="shared" si="355"/>
        <v>1.6385439738674174E+20</v>
      </c>
      <c r="J1882" s="16">
        <v>1</v>
      </c>
      <c r="K1882" s="16">
        <v>11</v>
      </c>
      <c r="L1882" s="16">
        <v>5</v>
      </c>
      <c r="M1882" s="16">
        <v>10000</v>
      </c>
      <c r="N1882" s="16">
        <v>10000</v>
      </c>
      <c r="O1882" s="16">
        <v>30</v>
      </c>
      <c r="P1882" s="16" t="b">
        <v>1</v>
      </c>
      <c r="Q1882" s="16">
        <v>0</v>
      </c>
      <c r="R1882" s="16" t="b">
        <v>0</v>
      </c>
      <c r="S1882" s="16">
        <v>101.000000000008</v>
      </c>
      <c r="T1882" s="16" t="s">
        <v>59</v>
      </c>
      <c r="U1882" s="18">
        <v>1977</v>
      </c>
      <c r="V1882" s="16">
        <v>3353</v>
      </c>
      <c r="W1882" s="18">
        <v>1.07</v>
      </c>
    </row>
    <row r="1883" spans="1:23" s="15" customFormat="1" x14ac:dyDescent="0.3">
      <c r="A1883" s="19">
        <v>1881</v>
      </c>
      <c r="C1883" s="17" t="s">
        <v>144</v>
      </c>
      <c r="E1883" s="16">
        <f t="shared" si="356"/>
        <v>14134414637.362984</v>
      </c>
      <c r="F1883" s="16">
        <v>5</v>
      </c>
      <c r="G1883" s="22">
        <f t="shared" si="357"/>
        <v>1.3869483249754152E+29</v>
      </c>
      <c r="H1883" s="18">
        <f t="shared" ref="H1883:H1946" si="358">(A1883^2.14+50+50*A1883)*2</f>
        <v>20522162.492892023</v>
      </c>
      <c r="I1883" s="18">
        <f t="shared" si="355"/>
        <v>1.6438520074716149E+20</v>
      </c>
      <c r="J1883" s="16">
        <v>1</v>
      </c>
      <c r="K1883" s="16">
        <v>11</v>
      </c>
      <c r="L1883" s="16">
        <v>5</v>
      </c>
      <c r="M1883" s="16">
        <v>10000</v>
      </c>
      <c r="N1883" s="16">
        <v>10000</v>
      </c>
      <c r="O1883" s="16">
        <v>30</v>
      </c>
      <c r="P1883" s="16" t="b">
        <v>1</v>
      </c>
      <c r="Q1883" s="16">
        <v>0</v>
      </c>
      <c r="R1883" s="16" t="b">
        <v>0</v>
      </c>
      <c r="S1883" s="16">
        <v>101.000000000008</v>
      </c>
      <c r="T1883" s="16" t="s">
        <v>59</v>
      </c>
      <c r="U1883" s="18">
        <v>1978</v>
      </c>
      <c r="V1883" s="16">
        <v>3355</v>
      </c>
      <c r="W1883" s="18">
        <v>1.07</v>
      </c>
    </row>
    <row r="1884" spans="1:23" s="15" customFormat="1" x14ac:dyDescent="0.3">
      <c r="A1884" s="19">
        <v>1882</v>
      </c>
      <c r="C1884" s="17" t="s">
        <v>144</v>
      </c>
      <c r="E1884" s="16">
        <f t="shared" si="356"/>
        <v>14157721247.582315</v>
      </c>
      <c r="F1884" s="16">
        <v>5</v>
      </c>
      <c r="G1884" s="22">
        <f t="shared" si="357"/>
        <v>1.3935245042526994E+29</v>
      </c>
      <c r="H1884" s="18">
        <f t="shared" si="358"/>
        <v>20545403.304337237</v>
      </c>
      <c r="I1884" s="18">
        <f t="shared" ref="I1884:I1947" si="359">(A1884^6.082+A1884^4+1000*A1884+100)*2</f>
        <v>1.6491744014676463E+20</v>
      </c>
      <c r="J1884" s="16">
        <v>1</v>
      </c>
      <c r="K1884" s="16">
        <v>11</v>
      </c>
      <c r="L1884" s="16">
        <v>5</v>
      </c>
      <c r="M1884" s="16">
        <v>10000</v>
      </c>
      <c r="N1884" s="16">
        <v>10000</v>
      </c>
      <c r="O1884" s="16">
        <v>30</v>
      </c>
      <c r="P1884" s="16" t="b">
        <v>1</v>
      </c>
      <c r="Q1884" s="16">
        <v>0</v>
      </c>
      <c r="R1884" s="16" t="b">
        <v>0</v>
      </c>
      <c r="S1884" s="16">
        <v>101.000000000008</v>
      </c>
      <c r="T1884" s="16" t="s">
        <v>59</v>
      </c>
      <c r="U1884" s="18">
        <v>1979</v>
      </c>
      <c r="V1884" s="16">
        <v>3357</v>
      </c>
      <c r="W1884" s="18">
        <v>1.07</v>
      </c>
    </row>
    <row r="1885" spans="1:23" s="15" customFormat="1" x14ac:dyDescent="0.3">
      <c r="A1885" s="19">
        <v>1883</v>
      </c>
      <c r="C1885" s="17" t="s">
        <v>144</v>
      </c>
      <c r="E1885" s="16">
        <f t="shared" si="356"/>
        <v>14181053877.389795</v>
      </c>
      <c r="F1885" s="16">
        <v>5</v>
      </c>
      <c r="G1885" s="22">
        <f t="shared" si="357"/>
        <v>1.4001283461229205E+29</v>
      </c>
      <c r="H1885" s="18">
        <f t="shared" si="358"/>
        <v>20568658.137311216</v>
      </c>
      <c r="I1885" s="18">
        <f t="shared" si="359"/>
        <v>1.654511187044852E+20</v>
      </c>
      <c r="J1885" s="16">
        <v>1</v>
      </c>
      <c r="K1885" s="16">
        <v>11</v>
      </c>
      <c r="L1885" s="16">
        <v>5</v>
      </c>
      <c r="M1885" s="16">
        <v>10000</v>
      </c>
      <c r="N1885" s="16">
        <v>10000</v>
      </c>
      <c r="O1885" s="16">
        <v>30</v>
      </c>
      <c r="P1885" s="16" t="b">
        <v>1</v>
      </c>
      <c r="Q1885" s="16">
        <v>0</v>
      </c>
      <c r="R1885" s="16" t="b">
        <v>0</v>
      </c>
      <c r="S1885" s="16">
        <v>101.000000000008</v>
      </c>
      <c r="T1885" s="16" t="s">
        <v>59</v>
      </c>
      <c r="U1885" s="18">
        <v>1980</v>
      </c>
      <c r="V1885" s="16">
        <v>3359</v>
      </c>
      <c r="W1885" s="18">
        <v>1.07</v>
      </c>
    </row>
    <row r="1886" spans="1:23" s="15" customFormat="1" x14ac:dyDescent="0.3">
      <c r="A1886" s="19">
        <v>1884</v>
      </c>
      <c r="C1886" s="17" t="s">
        <v>144</v>
      </c>
      <c r="E1886" s="16">
        <f t="shared" si="356"/>
        <v>14204412541.992451</v>
      </c>
      <c r="F1886" s="16">
        <v>5</v>
      </c>
      <c r="G1886" s="22">
        <f t="shared" si="357"/>
        <v>1.4067599521648399E+29</v>
      </c>
      <c r="H1886" s="18">
        <f t="shared" si="358"/>
        <v>20591926.992856711</v>
      </c>
      <c r="I1886" s="18">
        <f t="shared" si="359"/>
        <v>1.6598623954436833E+20</v>
      </c>
      <c r="J1886" s="16">
        <v>1</v>
      </c>
      <c r="K1886" s="16">
        <v>11</v>
      </c>
      <c r="L1886" s="16">
        <v>5</v>
      </c>
      <c r="M1886" s="16">
        <v>10000</v>
      </c>
      <c r="N1886" s="16">
        <v>10000</v>
      </c>
      <c r="O1886" s="16">
        <v>30</v>
      </c>
      <c r="P1886" s="16" t="b">
        <v>1</v>
      </c>
      <c r="Q1886" s="16">
        <v>0</v>
      </c>
      <c r="R1886" s="16" t="b">
        <v>0</v>
      </c>
      <c r="S1886" s="16">
        <v>101.000000000008</v>
      </c>
      <c r="T1886" s="16" t="s">
        <v>59</v>
      </c>
      <c r="U1886" s="18">
        <v>1981</v>
      </c>
      <c r="V1886" s="16">
        <v>3361</v>
      </c>
      <c r="W1886" s="18">
        <v>1.07</v>
      </c>
    </row>
    <row r="1887" spans="1:23" s="15" customFormat="1" x14ac:dyDescent="0.3">
      <c r="A1887" s="19">
        <v>1885</v>
      </c>
      <c r="C1887" s="17" t="s">
        <v>144</v>
      </c>
      <c r="E1887" s="16">
        <f t="shared" ref="E1887:E1950" si="360">A1887^3.0999</f>
        <v>14227797256.598181</v>
      </c>
      <c r="F1887" s="16">
        <v>5</v>
      </c>
      <c r="G1887" s="22">
        <f t="shared" si="357"/>
        <v>1.4134194242760326E+29</v>
      </c>
      <c r="H1887" s="18">
        <f t="shared" si="358"/>
        <v>20615209.872016028</v>
      </c>
      <c r="I1887" s="18">
        <f t="shared" si="359"/>
        <v>1.6652280579557845E+20</v>
      </c>
      <c r="J1887" s="16">
        <v>1</v>
      </c>
      <c r="K1887" s="16">
        <v>11</v>
      </c>
      <c r="L1887" s="16">
        <v>5</v>
      </c>
      <c r="M1887" s="16">
        <v>10000</v>
      </c>
      <c r="N1887" s="16">
        <v>10000</v>
      </c>
      <c r="O1887" s="16">
        <v>30</v>
      </c>
      <c r="P1887" s="16" t="b">
        <v>1</v>
      </c>
      <c r="Q1887" s="16">
        <v>0</v>
      </c>
      <c r="R1887" s="16" t="b">
        <v>0</v>
      </c>
      <c r="S1887" s="16">
        <v>101.000000000008</v>
      </c>
      <c r="T1887" s="16" t="s">
        <v>59</v>
      </c>
      <c r="U1887" s="18">
        <v>1982</v>
      </c>
      <c r="V1887" s="16">
        <v>3363</v>
      </c>
      <c r="W1887" s="18">
        <v>1.07</v>
      </c>
    </row>
    <row r="1888" spans="1:23" s="15" customFormat="1" x14ac:dyDescent="0.3">
      <c r="A1888" s="19">
        <v>1886</v>
      </c>
      <c r="C1888" s="17" t="s">
        <v>144</v>
      </c>
      <c r="E1888" s="16">
        <f t="shared" si="360"/>
        <v>14251208036.41567</v>
      </c>
      <c r="F1888" s="16">
        <v>5</v>
      </c>
      <c r="G1888" s="22">
        <f t="shared" si="357"/>
        <v>1.420106864673685E+29</v>
      </c>
      <c r="H1888" s="18">
        <f t="shared" si="358"/>
        <v>20638506.775831062</v>
      </c>
      <c r="I1888" s="18">
        <f t="shared" si="359"/>
        <v>1.6706082059240027E+20</v>
      </c>
      <c r="J1888" s="16">
        <v>1</v>
      </c>
      <c r="K1888" s="16">
        <v>11</v>
      </c>
      <c r="L1888" s="16">
        <v>5</v>
      </c>
      <c r="M1888" s="16">
        <v>10000</v>
      </c>
      <c r="N1888" s="16">
        <v>10000</v>
      </c>
      <c r="O1888" s="16">
        <v>30</v>
      </c>
      <c r="P1888" s="16" t="b">
        <v>1</v>
      </c>
      <c r="Q1888" s="16">
        <v>0</v>
      </c>
      <c r="R1888" s="16" t="b">
        <v>0</v>
      </c>
      <c r="S1888" s="16">
        <v>101.000000000008</v>
      </c>
      <c r="T1888" s="16" t="s">
        <v>59</v>
      </c>
      <c r="U1888" s="18">
        <v>1983</v>
      </c>
      <c r="V1888" s="16">
        <v>3365</v>
      </c>
      <c r="W1888" s="18">
        <v>1.07</v>
      </c>
    </row>
    <row r="1889" spans="1:23" s="15" customFormat="1" x14ac:dyDescent="0.3">
      <c r="A1889" s="19">
        <v>1887</v>
      </c>
      <c r="C1889" s="17" t="s">
        <v>144</v>
      </c>
      <c r="E1889" s="16">
        <f t="shared" si="360"/>
        <v>14274644896.654446</v>
      </c>
      <c r="F1889" s="16">
        <v>5</v>
      </c>
      <c r="G1889" s="22">
        <f t="shared" si="357"/>
        <v>1.426822375895353E+29</v>
      </c>
      <c r="H1889" s="18">
        <f t="shared" si="358"/>
        <v>20661817.705343187</v>
      </c>
      <c r="I1889" s="18">
        <f t="shared" si="359"/>
        <v>1.6760028707425065E+20</v>
      </c>
      <c r="J1889" s="16">
        <v>1</v>
      </c>
      <c r="K1889" s="16">
        <v>11</v>
      </c>
      <c r="L1889" s="16">
        <v>5</v>
      </c>
      <c r="M1889" s="16">
        <v>10000</v>
      </c>
      <c r="N1889" s="16">
        <v>10000</v>
      </c>
      <c r="O1889" s="16">
        <v>30</v>
      </c>
      <c r="P1889" s="16" t="b">
        <v>1</v>
      </c>
      <c r="Q1889" s="16">
        <v>0</v>
      </c>
      <c r="R1889" s="16" t="b">
        <v>0</v>
      </c>
      <c r="S1889" s="16">
        <v>101.000000000008</v>
      </c>
      <c r="T1889" s="16" t="s">
        <v>59</v>
      </c>
      <c r="U1889" s="18">
        <v>1984</v>
      </c>
      <c r="V1889" s="16">
        <v>3367</v>
      </c>
      <c r="W1889" s="18">
        <v>1.07</v>
      </c>
    </row>
    <row r="1890" spans="1:23" s="15" customFormat="1" x14ac:dyDescent="0.3">
      <c r="A1890" s="19">
        <v>1888</v>
      </c>
      <c r="C1890" s="17" t="s">
        <v>144</v>
      </c>
      <c r="E1890" s="16">
        <f t="shared" si="360"/>
        <v>14298107852.524723</v>
      </c>
      <c r="F1890" s="16">
        <v>5</v>
      </c>
      <c r="G1890" s="22">
        <f t="shared" si="357"/>
        <v>1.4335660607999861E+29</v>
      </c>
      <c r="H1890" s="18">
        <f t="shared" si="358"/>
        <v>20685142.661593337</v>
      </c>
      <c r="I1890" s="18">
        <f t="shared" si="359"/>
        <v>1.6814120838567841E+20</v>
      </c>
      <c r="J1890" s="16">
        <v>1</v>
      </c>
      <c r="K1890" s="16">
        <v>11</v>
      </c>
      <c r="L1890" s="16">
        <v>5</v>
      </c>
      <c r="M1890" s="16">
        <v>10000</v>
      </c>
      <c r="N1890" s="16">
        <v>10000</v>
      </c>
      <c r="O1890" s="16">
        <v>30</v>
      </c>
      <c r="P1890" s="16" t="b">
        <v>1</v>
      </c>
      <c r="Q1890" s="16">
        <v>0</v>
      </c>
      <c r="R1890" s="16" t="b">
        <v>0</v>
      </c>
      <c r="S1890" s="16">
        <v>101.000000000008</v>
      </c>
      <c r="T1890" s="16" t="s">
        <v>59</v>
      </c>
      <c r="U1890" s="18">
        <v>1985</v>
      </c>
      <c r="V1890" s="16">
        <v>3369</v>
      </c>
      <c r="W1890" s="18">
        <v>1.07</v>
      </c>
    </row>
    <row r="1891" spans="1:23" s="15" customFormat="1" x14ac:dyDescent="0.3">
      <c r="A1891" s="19">
        <v>1889</v>
      </c>
      <c r="C1891" s="17" t="s">
        <v>144</v>
      </c>
      <c r="E1891" s="16">
        <f t="shared" si="360"/>
        <v>14321596919.237675</v>
      </c>
      <c r="F1891" s="16">
        <v>5</v>
      </c>
      <c r="G1891" s="22">
        <f t="shared" si="357"/>
        <v>1.4403380225685478E+29</v>
      </c>
      <c r="H1891" s="18">
        <f t="shared" si="358"/>
        <v>20708481.645621911</v>
      </c>
      <c r="I1891" s="18">
        <f t="shared" si="359"/>
        <v>1.6868358767637496E+20</v>
      </c>
      <c r="J1891" s="16">
        <v>1</v>
      </c>
      <c r="K1891" s="16">
        <v>11</v>
      </c>
      <c r="L1891" s="16">
        <v>5</v>
      </c>
      <c r="M1891" s="16">
        <v>10000</v>
      </c>
      <c r="N1891" s="16">
        <v>10000</v>
      </c>
      <c r="O1891" s="16">
        <v>30</v>
      </c>
      <c r="P1891" s="16" t="b">
        <v>1</v>
      </c>
      <c r="Q1891" s="16">
        <v>0</v>
      </c>
      <c r="R1891" s="16" t="b">
        <v>0</v>
      </c>
      <c r="S1891" s="16">
        <v>101.000000000008</v>
      </c>
      <c r="T1891" s="16" t="s">
        <v>59</v>
      </c>
      <c r="U1891" s="18">
        <v>1986</v>
      </c>
      <c r="V1891" s="16">
        <v>3371</v>
      </c>
      <c r="W1891" s="18">
        <v>1.07</v>
      </c>
    </row>
    <row r="1892" spans="1:23" s="15" customFormat="1" x14ac:dyDescent="0.3">
      <c r="A1892" s="19">
        <v>1890</v>
      </c>
      <c r="C1892" s="17" t="s">
        <v>144</v>
      </c>
      <c r="E1892" s="16">
        <f t="shared" si="360"/>
        <v>14345112112.005226</v>
      </c>
      <c r="F1892" s="16">
        <v>5</v>
      </c>
      <c r="G1892" s="22">
        <f t="shared" si="357"/>
        <v>1.4471383647050024E+29</v>
      </c>
      <c r="H1892" s="18">
        <f t="shared" si="358"/>
        <v>20731834.658468932</v>
      </c>
      <c r="I1892" s="18">
        <f t="shared" si="359"/>
        <v>1.6922742810117535E+20</v>
      </c>
      <c r="J1892" s="16">
        <v>1</v>
      </c>
      <c r="K1892" s="16">
        <v>11</v>
      </c>
      <c r="L1892" s="16">
        <v>5</v>
      </c>
      <c r="M1892" s="16">
        <v>10000</v>
      </c>
      <c r="N1892" s="16">
        <v>10000</v>
      </c>
      <c r="O1892" s="16">
        <v>30</v>
      </c>
      <c r="P1892" s="16" t="b">
        <v>1</v>
      </c>
      <c r="Q1892" s="16">
        <v>0</v>
      </c>
      <c r="R1892" s="16" t="b">
        <v>0</v>
      </c>
      <c r="S1892" s="16">
        <v>101.000000000008</v>
      </c>
      <c r="T1892" s="16" t="s">
        <v>59</v>
      </c>
      <c r="U1892" s="18">
        <v>1987</v>
      </c>
      <c r="V1892" s="16">
        <v>3373</v>
      </c>
      <c r="W1892" s="18">
        <v>1.07</v>
      </c>
    </row>
    <row r="1893" spans="1:23" s="15" customFormat="1" x14ac:dyDescent="0.3">
      <c r="A1893" s="19">
        <v>1891</v>
      </c>
      <c r="C1893" s="17" t="s">
        <v>144</v>
      </c>
      <c r="E1893" s="16">
        <f t="shared" si="360"/>
        <v>14368653446.039963</v>
      </c>
      <c r="F1893" s="16">
        <v>5</v>
      </c>
      <c r="G1893" s="22">
        <f t="shared" si="357"/>
        <v>1.4539671910369974E+29</v>
      </c>
      <c r="H1893" s="18">
        <f t="shared" si="358"/>
        <v>20755201.701173805</v>
      </c>
      <c r="I1893" s="18">
        <f t="shared" si="359"/>
        <v>1.6977273282006532E+20</v>
      </c>
      <c r="J1893" s="16">
        <v>1</v>
      </c>
      <c r="K1893" s="16">
        <v>11</v>
      </c>
      <c r="L1893" s="16">
        <v>5</v>
      </c>
      <c r="M1893" s="16">
        <v>10000</v>
      </c>
      <c r="N1893" s="16">
        <v>10000</v>
      </c>
      <c r="O1893" s="16">
        <v>30</v>
      </c>
      <c r="P1893" s="16" t="b">
        <v>1</v>
      </c>
      <c r="Q1893" s="16">
        <v>0</v>
      </c>
      <c r="R1893" s="16" t="b">
        <v>0</v>
      </c>
      <c r="S1893" s="16">
        <v>101.000000000008</v>
      </c>
      <c r="T1893" s="16" t="s">
        <v>59</v>
      </c>
      <c r="U1893" s="18">
        <v>1988</v>
      </c>
      <c r="V1893" s="16">
        <v>3375</v>
      </c>
      <c r="W1893" s="18">
        <v>1.07</v>
      </c>
    </row>
    <row r="1894" spans="1:23" s="15" customFormat="1" x14ac:dyDescent="0.3">
      <c r="A1894" s="19">
        <v>1892</v>
      </c>
      <c r="C1894" s="17" t="s">
        <v>144</v>
      </c>
      <c r="E1894" s="16">
        <f t="shared" si="360"/>
        <v>14392220936.555494</v>
      </c>
      <c r="F1894" s="16">
        <v>5</v>
      </c>
      <c r="G1894" s="22">
        <f t="shared" si="357"/>
        <v>1.4608246057169592E+29</v>
      </c>
      <c r="H1894" s="18">
        <f t="shared" si="358"/>
        <v>20778582.774775539</v>
      </c>
      <c r="I1894" s="18">
        <f t="shared" si="359"/>
        <v>1.7031950499819078E+20</v>
      </c>
      <c r="J1894" s="16">
        <v>1</v>
      </c>
      <c r="K1894" s="16">
        <v>11</v>
      </c>
      <c r="L1894" s="16">
        <v>5</v>
      </c>
      <c r="M1894" s="16">
        <v>10000</v>
      </c>
      <c r="N1894" s="16">
        <v>10000</v>
      </c>
      <c r="O1894" s="16">
        <v>30</v>
      </c>
      <c r="P1894" s="16" t="b">
        <v>1</v>
      </c>
      <c r="Q1894" s="16">
        <v>0</v>
      </c>
      <c r="R1894" s="16" t="b">
        <v>0</v>
      </c>
      <c r="S1894" s="16">
        <v>101.000000000008</v>
      </c>
      <c r="T1894" s="16" t="s">
        <v>59</v>
      </c>
      <c r="U1894" s="18">
        <v>1989</v>
      </c>
      <c r="V1894" s="16">
        <v>3377</v>
      </c>
      <c r="W1894" s="18">
        <v>1.07</v>
      </c>
    </row>
    <row r="1895" spans="1:23" s="15" customFormat="1" x14ac:dyDescent="0.3">
      <c r="A1895" s="19">
        <v>1893</v>
      </c>
      <c r="C1895" s="17" t="s">
        <v>144</v>
      </c>
      <c r="E1895" s="16">
        <f t="shared" si="360"/>
        <v>14415814598.766102</v>
      </c>
      <c r="F1895" s="16">
        <v>5</v>
      </c>
      <c r="G1895" s="22">
        <f t="shared" si="357"/>
        <v>1.4677107132226342E+29</v>
      </c>
      <c r="H1895" s="18">
        <f t="shared" si="358"/>
        <v>20801977.880312726</v>
      </c>
      <c r="I1895" s="18">
        <f t="shared" si="359"/>
        <v>1.7086774780585764E+20</v>
      </c>
      <c r="J1895" s="16">
        <v>1</v>
      </c>
      <c r="K1895" s="16">
        <v>11</v>
      </c>
      <c r="L1895" s="16">
        <v>5</v>
      </c>
      <c r="M1895" s="16">
        <v>10000</v>
      </c>
      <c r="N1895" s="16">
        <v>10000</v>
      </c>
      <c r="O1895" s="16">
        <v>30</v>
      </c>
      <c r="P1895" s="16" t="b">
        <v>1</v>
      </c>
      <c r="Q1895" s="16">
        <v>0</v>
      </c>
      <c r="R1895" s="16" t="b">
        <v>0</v>
      </c>
      <c r="S1895" s="16">
        <v>101.000000000008</v>
      </c>
      <c r="T1895" s="16" t="s">
        <v>59</v>
      </c>
      <c r="U1895" s="18">
        <v>1990</v>
      </c>
      <c r="V1895" s="16">
        <v>3379</v>
      </c>
      <c r="W1895" s="18">
        <v>1.07</v>
      </c>
    </row>
    <row r="1896" spans="1:23" s="15" customFormat="1" x14ac:dyDescent="0.3">
      <c r="A1896" s="19">
        <v>1894</v>
      </c>
      <c r="C1896" s="17" t="s">
        <v>144</v>
      </c>
      <c r="E1896" s="16">
        <f t="shared" si="360"/>
        <v>14439434447.886951</v>
      </c>
      <c r="F1896" s="16">
        <v>5</v>
      </c>
      <c r="G1896" s="22">
        <f t="shared" si="357"/>
        <v>1.474625618358189E+29</v>
      </c>
      <c r="H1896" s="18">
        <f t="shared" si="358"/>
        <v>20825387.018823411</v>
      </c>
      <c r="I1896" s="18">
        <f t="shared" si="359"/>
        <v>1.7141746441854249E+20</v>
      </c>
      <c r="J1896" s="16">
        <v>1</v>
      </c>
      <c r="K1896" s="16">
        <v>11</v>
      </c>
      <c r="L1896" s="16">
        <v>5</v>
      </c>
      <c r="M1896" s="16">
        <v>10000</v>
      </c>
      <c r="N1896" s="16">
        <v>10000</v>
      </c>
      <c r="O1896" s="16">
        <v>30</v>
      </c>
      <c r="P1896" s="16" t="b">
        <v>1</v>
      </c>
      <c r="Q1896" s="16">
        <v>0</v>
      </c>
      <c r="R1896" s="16" t="b">
        <v>0</v>
      </c>
      <c r="S1896" s="16">
        <v>101.000000000008</v>
      </c>
      <c r="T1896" s="16" t="s">
        <v>59</v>
      </c>
      <c r="U1896" s="18">
        <v>1991</v>
      </c>
      <c r="V1896" s="16">
        <v>3381</v>
      </c>
      <c r="W1896" s="18">
        <v>1.07</v>
      </c>
    </row>
    <row r="1897" spans="1:23" s="15" customFormat="1" x14ac:dyDescent="0.3">
      <c r="A1897" s="19">
        <v>1895</v>
      </c>
      <c r="C1897" s="17" t="s">
        <v>144</v>
      </c>
      <c r="E1897" s="16">
        <f t="shared" si="360"/>
        <v>14463080499.13389</v>
      </c>
      <c r="F1897" s="16">
        <v>5</v>
      </c>
      <c r="G1897" s="22">
        <f t="shared" si="357"/>
        <v>1.4815694262548979E+29</v>
      </c>
      <c r="H1897" s="18">
        <f t="shared" si="358"/>
        <v>20848810.191345207</v>
      </c>
      <c r="I1897" s="18">
        <f t="shared" si="359"/>
        <v>1.7196865801689491E+20</v>
      </c>
      <c r="J1897" s="16">
        <v>1</v>
      </c>
      <c r="K1897" s="16">
        <v>11</v>
      </c>
      <c r="L1897" s="16">
        <v>5</v>
      </c>
      <c r="M1897" s="16">
        <v>10000</v>
      </c>
      <c r="N1897" s="16">
        <v>10000</v>
      </c>
      <c r="O1897" s="16">
        <v>30</v>
      </c>
      <c r="P1897" s="16" t="b">
        <v>1</v>
      </c>
      <c r="Q1897" s="16">
        <v>0</v>
      </c>
      <c r="R1897" s="16" t="b">
        <v>0</v>
      </c>
      <c r="S1897" s="16">
        <v>101.000000000008</v>
      </c>
      <c r="T1897" s="16" t="s">
        <v>59</v>
      </c>
      <c r="U1897" s="18">
        <v>1992</v>
      </c>
      <c r="V1897" s="16">
        <v>3383</v>
      </c>
      <c r="W1897" s="18">
        <v>1.07</v>
      </c>
    </row>
    <row r="1898" spans="1:23" s="15" customFormat="1" x14ac:dyDescent="0.3">
      <c r="A1898" s="19">
        <v>1896</v>
      </c>
      <c r="C1898" s="17" t="s">
        <v>144</v>
      </c>
      <c r="E1898" s="16">
        <f t="shared" si="360"/>
        <v>14486752767.723717</v>
      </c>
      <c r="F1898" s="16">
        <v>5</v>
      </c>
      <c r="G1898" s="22">
        <f t="shared" si="357"/>
        <v>1.4885422423720199E+29</v>
      </c>
      <c r="H1898" s="18">
        <f t="shared" si="358"/>
        <v>20872247.398915164</v>
      </c>
      <c r="I1898" s="18">
        <f t="shared" si="359"/>
        <v>1.7252133178674437E+20</v>
      </c>
      <c r="J1898" s="16">
        <v>1</v>
      </c>
      <c r="K1898" s="16">
        <v>11</v>
      </c>
      <c r="L1898" s="16">
        <v>5</v>
      </c>
      <c r="M1898" s="16">
        <v>10000</v>
      </c>
      <c r="N1898" s="16">
        <v>10000</v>
      </c>
      <c r="O1898" s="16">
        <v>30</v>
      </c>
      <c r="P1898" s="16" t="b">
        <v>1</v>
      </c>
      <c r="Q1898" s="16">
        <v>0</v>
      </c>
      <c r="R1898" s="16" t="b">
        <v>0</v>
      </c>
      <c r="S1898" s="16">
        <v>101.000000000008</v>
      </c>
      <c r="T1898" s="16" t="s">
        <v>59</v>
      </c>
      <c r="U1898" s="18">
        <v>1993</v>
      </c>
      <c r="V1898" s="16">
        <v>3385</v>
      </c>
      <c r="W1898" s="18">
        <v>1.07</v>
      </c>
    </row>
    <row r="1899" spans="1:23" s="15" customFormat="1" x14ac:dyDescent="0.3">
      <c r="A1899" s="19">
        <v>1897</v>
      </c>
      <c r="C1899" s="17" t="s">
        <v>144</v>
      </c>
      <c r="E1899" s="16">
        <f t="shared" si="360"/>
        <v>14510451268.873926</v>
      </c>
      <c r="F1899" s="16">
        <v>5</v>
      </c>
      <c r="G1899" s="22">
        <f t="shared" si="357"/>
        <v>1.4955441724977395E+29</v>
      </c>
      <c r="H1899" s="18">
        <f t="shared" si="358"/>
        <v>20895698.642570037</v>
      </c>
      <c r="I1899" s="18">
        <f t="shared" si="359"/>
        <v>1.730754889191077E+20</v>
      </c>
      <c r="J1899" s="16">
        <v>1</v>
      </c>
      <c r="K1899" s="16">
        <v>11</v>
      </c>
      <c r="L1899" s="16">
        <v>5</v>
      </c>
      <c r="M1899" s="16">
        <v>10000</v>
      </c>
      <c r="N1899" s="16">
        <v>10000</v>
      </c>
      <c r="O1899" s="16">
        <v>30</v>
      </c>
      <c r="P1899" s="16" t="b">
        <v>1</v>
      </c>
      <c r="Q1899" s="16">
        <v>0</v>
      </c>
      <c r="R1899" s="16" t="b">
        <v>0</v>
      </c>
      <c r="S1899" s="16">
        <v>101.000000000008</v>
      </c>
      <c r="T1899" s="16" t="s">
        <v>59</v>
      </c>
      <c r="U1899" s="18">
        <v>1994</v>
      </c>
      <c r="V1899" s="16">
        <v>3387</v>
      </c>
      <c r="W1899" s="18">
        <v>1.07</v>
      </c>
    </row>
    <row r="1900" spans="1:23" s="15" customFormat="1" x14ac:dyDescent="0.3">
      <c r="A1900" s="19">
        <v>1898</v>
      </c>
      <c r="C1900" s="17" t="s">
        <v>144</v>
      </c>
      <c r="E1900" s="16">
        <f t="shared" si="360"/>
        <v>14534176017.802824</v>
      </c>
      <c r="F1900" s="16">
        <v>5</v>
      </c>
      <c r="G1900" s="22">
        <f t="shared" si="357"/>
        <v>1.5025753227498369E+29</v>
      </c>
      <c r="H1900" s="18">
        <f t="shared" si="358"/>
        <v>20919163.923346009</v>
      </c>
      <c r="I1900" s="18">
        <f t="shared" si="359"/>
        <v>1.7363113261018972E+20</v>
      </c>
      <c r="J1900" s="16">
        <v>1</v>
      </c>
      <c r="K1900" s="16">
        <v>11</v>
      </c>
      <c r="L1900" s="16">
        <v>5</v>
      </c>
      <c r="M1900" s="16">
        <v>10000</v>
      </c>
      <c r="N1900" s="16">
        <v>10000</v>
      </c>
      <c r="O1900" s="16">
        <v>30</v>
      </c>
      <c r="P1900" s="16" t="b">
        <v>1</v>
      </c>
      <c r="Q1900" s="16">
        <v>0</v>
      </c>
      <c r="R1900" s="16" t="b">
        <v>0</v>
      </c>
      <c r="S1900" s="16">
        <v>101.000000000008</v>
      </c>
      <c r="T1900" s="16" t="s">
        <v>59</v>
      </c>
      <c r="U1900" s="18">
        <v>1995</v>
      </c>
      <c r="V1900" s="16">
        <v>3389</v>
      </c>
      <c r="W1900" s="18">
        <v>1.07</v>
      </c>
    </row>
    <row r="1901" spans="1:23" s="15" customFormat="1" x14ac:dyDescent="0.3">
      <c r="A1901" s="19">
        <v>1899</v>
      </c>
      <c r="C1901" s="17" t="s">
        <v>144</v>
      </c>
      <c r="E1901" s="16">
        <f t="shared" si="360"/>
        <v>14557927029.72958</v>
      </c>
      <c r="F1901" s="16">
        <v>5</v>
      </c>
      <c r="G1901" s="22">
        <f t="shared" si="357"/>
        <v>1.5096357995767817E+29</v>
      </c>
      <c r="H1901" s="18">
        <f t="shared" si="358"/>
        <v>20942643.242278721</v>
      </c>
      <c r="I1901" s="18">
        <f t="shared" si="359"/>
        <v>1.7418826606139549E+20</v>
      </c>
      <c r="J1901" s="16">
        <v>1</v>
      </c>
      <c r="K1901" s="16">
        <v>11</v>
      </c>
      <c r="L1901" s="16">
        <v>5</v>
      </c>
      <c r="M1901" s="16">
        <v>10000</v>
      </c>
      <c r="N1901" s="16">
        <v>10000</v>
      </c>
      <c r="O1901" s="16">
        <v>30</v>
      </c>
      <c r="P1901" s="16" t="b">
        <v>1</v>
      </c>
      <c r="Q1901" s="16">
        <v>0</v>
      </c>
      <c r="R1901" s="16" t="b">
        <v>0</v>
      </c>
      <c r="S1901" s="16">
        <v>101.000000000008</v>
      </c>
      <c r="T1901" s="16" t="s">
        <v>59</v>
      </c>
      <c r="U1901" s="18">
        <v>1996</v>
      </c>
      <c r="V1901" s="16">
        <v>3391</v>
      </c>
      <c r="W1901" s="18">
        <v>1.07</v>
      </c>
    </row>
    <row r="1902" spans="1:23" s="15" customFormat="1" x14ac:dyDescent="0.3">
      <c r="A1902" s="19">
        <v>1900</v>
      </c>
      <c r="C1902" s="17" t="s">
        <v>144</v>
      </c>
      <c r="E1902" s="16">
        <f t="shared" si="360"/>
        <v>14581704319.874136</v>
      </c>
      <c r="F1902" s="16">
        <v>5</v>
      </c>
      <c r="G1902" s="22">
        <f t="shared" si="357"/>
        <v>1.5167257097583409E+29</v>
      </c>
      <c r="H1902" s="18">
        <f t="shared" si="358"/>
        <v>20966136.600403462</v>
      </c>
      <c r="I1902" s="18">
        <f t="shared" si="359"/>
        <v>1.7474689247932996E+20</v>
      </c>
      <c r="J1902" s="16">
        <v>1</v>
      </c>
      <c r="K1902" s="16">
        <v>11</v>
      </c>
      <c r="L1902" s="16">
        <v>5</v>
      </c>
      <c r="M1902" s="16">
        <v>10000</v>
      </c>
      <c r="N1902" s="16">
        <v>10000</v>
      </c>
      <c r="O1902" s="16">
        <v>30</v>
      </c>
      <c r="P1902" s="16" t="b">
        <v>1</v>
      </c>
      <c r="Q1902" s="16">
        <v>0</v>
      </c>
      <c r="R1902" s="16" t="b">
        <v>0</v>
      </c>
      <c r="S1902" s="16">
        <v>101.000000000008</v>
      </c>
      <c r="T1902" s="16" t="s">
        <v>59</v>
      </c>
      <c r="U1902" s="18">
        <v>1997</v>
      </c>
      <c r="V1902" s="16">
        <v>3393</v>
      </c>
      <c r="W1902" s="18">
        <v>1.07</v>
      </c>
    </row>
    <row r="1903" spans="1:23" s="5" customFormat="1" x14ac:dyDescent="0.3">
      <c r="A1903" s="20">
        <v>1901</v>
      </c>
      <c r="C1903" s="11" t="s">
        <v>147</v>
      </c>
      <c r="E1903" s="10">
        <f t="shared" si="360"/>
        <v>14605507903.457159</v>
      </c>
      <c r="F1903" s="10">
        <v>5</v>
      </c>
      <c r="G1903" s="22">
        <f>A1903^8.905+A1903^4+100*A1903+100</f>
        <v>1.5824709661324153E+29</v>
      </c>
      <c r="H1903" s="22">
        <f t="shared" si="358"/>
        <v>20989643.998754967</v>
      </c>
      <c r="I1903" s="22">
        <f t="shared" si="359"/>
        <v>1.7530701507580894E+20</v>
      </c>
      <c r="J1903" s="10">
        <v>1</v>
      </c>
      <c r="K1903" s="10">
        <v>11</v>
      </c>
      <c r="L1903" s="10">
        <v>5</v>
      </c>
      <c r="M1903" s="10">
        <v>10000</v>
      </c>
      <c r="N1903" s="10">
        <v>10000</v>
      </c>
      <c r="O1903" s="10">
        <v>30</v>
      </c>
      <c r="P1903" s="10" t="b">
        <v>1</v>
      </c>
      <c r="Q1903" s="10">
        <v>0</v>
      </c>
      <c r="R1903" s="10" t="b">
        <v>0</v>
      </c>
      <c r="S1903" s="10">
        <v>101.000000000008</v>
      </c>
      <c r="T1903" s="10" t="s">
        <v>59</v>
      </c>
      <c r="U1903" s="22">
        <v>1998</v>
      </c>
      <c r="V1903" s="10">
        <v>3395</v>
      </c>
      <c r="W1903" s="22">
        <v>1.07</v>
      </c>
    </row>
    <row r="1904" spans="1:23" s="5" customFormat="1" x14ac:dyDescent="0.3">
      <c r="A1904" s="20">
        <v>1902</v>
      </c>
      <c r="C1904" s="11" t="s">
        <v>147</v>
      </c>
      <c r="E1904" s="10">
        <f t="shared" si="360"/>
        <v>14629337795.70026</v>
      </c>
      <c r="F1904" s="10">
        <v>5</v>
      </c>
      <c r="G1904" s="22">
        <f t="shared" ref="G1904:G1952" si="361">A1904^8.905+A1904^4+100*A1904+100</f>
        <v>1.5898992874914916E+29</v>
      </c>
      <c r="H1904" s="22">
        <f t="shared" si="358"/>
        <v>21013165.438367683</v>
      </c>
      <c r="I1904" s="22">
        <f t="shared" si="359"/>
        <v>1.7586863706786244E+20</v>
      </c>
      <c r="J1904" s="10">
        <v>1</v>
      </c>
      <c r="K1904" s="10">
        <v>11</v>
      </c>
      <c r="L1904" s="10">
        <v>5</v>
      </c>
      <c r="M1904" s="10">
        <v>10000</v>
      </c>
      <c r="N1904" s="10">
        <v>10000</v>
      </c>
      <c r="O1904" s="10">
        <v>30</v>
      </c>
      <c r="P1904" s="10" t="b">
        <v>1</v>
      </c>
      <c r="Q1904" s="10">
        <v>0</v>
      </c>
      <c r="R1904" s="10" t="b">
        <v>0</v>
      </c>
      <c r="S1904" s="10">
        <v>101.000000000008</v>
      </c>
      <c r="T1904" s="10" t="s">
        <v>59</v>
      </c>
      <c r="U1904" s="22">
        <v>1999</v>
      </c>
      <c r="V1904" s="10">
        <v>3397</v>
      </c>
      <c r="W1904" s="22">
        <v>1.07</v>
      </c>
    </row>
    <row r="1905" spans="1:23" s="5" customFormat="1" x14ac:dyDescent="0.3">
      <c r="A1905" s="20">
        <v>1903</v>
      </c>
      <c r="C1905" s="11" t="s">
        <v>146</v>
      </c>
      <c r="E1905" s="10">
        <f t="shared" si="360"/>
        <v>14653194011.825686</v>
      </c>
      <c r="F1905" s="10">
        <v>5</v>
      </c>
      <c r="G1905" s="22">
        <f t="shared" si="361"/>
        <v>1.5973585463205935E+29</v>
      </c>
      <c r="H1905" s="22">
        <f t="shared" si="358"/>
        <v>21036700.920275263</v>
      </c>
      <c r="I1905" s="22">
        <f t="shared" si="359"/>
        <v>1.7643176167773684E+20</v>
      </c>
      <c r="J1905" s="10">
        <v>1</v>
      </c>
      <c r="K1905" s="10">
        <v>11</v>
      </c>
      <c r="L1905" s="10">
        <v>5</v>
      </c>
      <c r="M1905" s="10">
        <v>10000</v>
      </c>
      <c r="N1905" s="10">
        <v>10000</v>
      </c>
      <c r="O1905" s="10">
        <v>30</v>
      </c>
      <c r="P1905" s="10" t="b">
        <v>1</v>
      </c>
      <c r="Q1905" s="10">
        <v>0</v>
      </c>
      <c r="R1905" s="10" t="b">
        <v>0</v>
      </c>
      <c r="S1905" s="10">
        <v>101.000000000008</v>
      </c>
      <c r="T1905" s="10" t="s">
        <v>59</v>
      </c>
      <c r="U1905" s="22">
        <v>2000</v>
      </c>
      <c r="V1905" s="10">
        <v>3399</v>
      </c>
      <c r="W1905" s="22">
        <v>1.07</v>
      </c>
    </row>
    <row r="1906" spans="1:23" s="5" customFormat="1" x14ac:dyDescent="0.3">
      <c r="A1906" s="20">
        <v>1904</v>
      </c>
      <c r="C1906" s="11" t="s">
        <v>146</v>
      </c>
      <c r="E1906" s="10">
        <f t="shared" si="360"/>
        <v>14677076567.056694</v>
      </c>
      <c r="F1906" s="10">
        <v>5</v>
      </c>
      <c r="G1906" s="22">
        <f t="shared" si="361"/>
        <v>1.6048488551092547E+29</v>
      </c>
      <c r="H1906" s="22">
        <f t="shared" si="358"/>
        <v>21060250.445511132</v>
      </c>
      <c r="I1906" s="22">
        <f t="shared" si="359"/>
        <v>1.7699639213290727E+20</v>
      </c>
      <c r="J1906" s="10">
        <v>1</v>
      </c>
      <c r="K1906" s="10">
        <v>11</v>
      </c>
      <c r="L1906" s="10">
        <v>5</v>
      </c>
      <c r="M1906" s="10">
        <v>10000</v>
      </c>
      <c r="N1906" s="10">
        <v>10000</v>
      </c>
      <c r="O1906" s="10">
        <v>30</v>
      </c>
      <c r="P1906" s="10" t="b">
        <v>1</v>
      </c>
      <c r="Q1906" s="10">
        <v>0</v>
      </c>
      <c r="R1906" s="10" t="b">
        <v>0</v>
      </c>
      <c r="S1906" s="10">
        <v>101.000000000008</v>
      </c>
      <c r="T1906" s="10" t="s">
        <v>59</v>
      </c>
      <c r="U1906" s="22">
        <v>2001</v>
      </c>
      <c r="V1906" s="10">
        <v>3401</v>
      </c>
      <c r="W1906" s="22">
        <v>1.07</v>
      </c>
    </row>
    <row r="1907" spans="1:23" s="5" customFormat="1" x14ac:dyDescent="0.3">
      <c r="A1907" s="20">
        <v>1905</v>
      </c>
      <c r="C1907" s="11" t="s">
        <v>146</v>
      </c>
      <c r="E1907" s="10">
        <f t="shared" si="360"/>
        <v>14700985476.617142</v>
      </c>
      <c r="F1907" s="10">
        <v>5</v>
      </c>
      <c r="G1907" s="22">
        <f t="shared" si="361"/>
        <v>1.6123703266965773E+29</v>
      </c>
      <c r="H1907" s="22">
        <f t="shared" si="358"/>
        <v>21083814.015108369</v>
      </c>
      <c r="I1907" s="22">
        <f t="shared" si="359"/>
        <v>1.7756253166608204E+20</v>
      </c>
      <c r="J1907" s="10">
        <v>1</v>
      </c>
      <c r="K1907" s="10">
        <v>11</v>
      </c>
      <c r="L1907" s="10">
        <v>5</v>
      </c>
      <c r="M1907" s="10">
        <v>10000</v>
      </c>
      <c r="N1907" s="10">
        <v>10000</v>
      </c>
      <c r="O1907" s="10">
        <v>30</v>
      </c>
      <c r="P1907" s="10" t="b">
        <v>1</v>
      </c>
      <c r="Q1907" s="10">
        <v>0</v>
      </c>
      <c r="R1907" s="10" t="b">
        <v>0</v>
      </c>
      <c r="S1907" s="10">
        <v>101.000000000008</v>
      </c>
      <c r="T1907" s="10" t="s">
        <v>59</v>
      </c>
      <c r="U1907" s="22">
        <v>2002</v>
      </c>
      <c r="V1907" s="10">
        <v>3403</v>
      </c>
      <c r="W1907" s="22">
        <v>1.07</v>
      </c>
    </row>
    <row r="1908" spans="1:23" s="5" customFormat="1" x14ac:dyDescent="0.3">
      <c r="A1908" s="20">
        <v>1906</v>
      </c>
      <c r="C1908" s="11" t="s">
        <v>146</v>
      </c>
      <c r="E1908" s="10">
        <f t="shared" si="360"/>
        <v>14724920755.731705</v>
      </c>
      <c r="F1908" s="10">
        <v>5</v>
      </c>
      <c r="G1908" s="22">
        <f t="shared" si="361"/>
        <v>1.6199230742721388E+29</v>
      </c>
      <c r="H1908" s="22">
        <f t="shared" si="358"/>
        <v>21107391.63009914</v>
      </c>
      <c r="I1908" s="22">
        <f t="shared" si="359"/>
        <v>1.7813018351519996E+20</v>
      </c>
      <c r="J1908" s="10">
        <v>1</v>
      </c>
      <c r="K1908" s="10">
        <v>11</v>
      </c>
      <c r="L1908" s="10">
        <v>5</v>
      </c>
      <c r="M1908" s="10">
        <v>10000</v>
      </c>
      <c r="N1908" s="10">
        <v>10000</v>
      </c>
      <c r="O1908" s="10">
        <v>30</v>
      </c>
      <c r="P1908" s="10" t="b">
        <v>1</v>
      </c>
      <c r="Q1908" s="10">
        <v>0</v>
      </c>
      <c r="R1908" s="10" t="b">
        <v>0</v>
      </c>
      <c r="S1908" s="10">
        <v>101.000000000008</v>
      </c>
      <c r="T1908" s="10" t="s">
        <v>59</v>
      </c>
      <c r="U1908" s="22">
        <v>2003</v>
      </c>
      <c r="V1908" s="10">
        <v>3405</v>
      </c>
      <c r="W1908" s="22">
        <v>1.07</v>
      </c>
    </row>
    <row r="1909" spans="1:23" s="5" customFormat="1" x14ac:dyDescent="0.3">
      <c r="A1909" s="20">
        <v>1907</v>
      </c>
      <c r="C1909" s="11" t="s">
        <v>146</v>
      </c>
      <c r="E1909" s="10">
        <f t="shared" si="360"/>
        <v>14748882419.625986</v>
      </c>
      <c r="F1909" s="10">
        <v>5</v>
      </c>
      <c r="G1909" s="22">
        <f t="shared" si="361"/>
        <v>1.6275072113770232E+29</v>
      </c>
      <c r="H1909" s="22">
        <f t="shared" si="358"/>
        <v>21130983.291515615</v>
      </c>
      <c r="I1909" s="22">
        <f t="shared" si="359"/>
        <v>1.7869935092344757E+20</v>
      </c>
      <c r="J1909" s="10">
        <v>1</v>
      </c>
      <c r="K1909" s="10">
        <v>11</v>
      </c>
      <c r="L1909" s="10">
        <v>5</v>
      </c>
      <c r="M1909" s="10">
        <v>10000</v>
      </c>
      <c r="N1909" s="10">
        <v>10000</v>
      </c>
      <c r="O1909" s="10">
        <v>30</v>
      </c>
      <c r="P1909" s="10" t="b">
        <v>1</v>
      </c>
      <c r="Q1909" s="10">
        <v>0</v>
      </c>
      <c r="R1909" s="10" t="b">
        <v>0</v>
      </c>
      <c r="S1909" s="10">
        <v>101.000000000008</v>
      </c>
      <c r="T1909" s="10" t="s">
        <v>59</v>
      </c>
      <c r="U1909" s="22">
        <v>2004</v>
      </c>
      <c r="V1909" s="10">
        <v>3407</v>
      </c>
      <c r="W1909" s="22">
        <v>1.07</v>
      </c>
    </row>
    <row r="1910" spans="1:23" s="5" customFormat="1" x14ac:dyDescent="0.3">
      <c r="A1910" s="20">
        <v>1908</v>
      </c>
      <c r="C1910" s="11" t="s">
        <v>146</v>
      </c>
      <c r="E1910" s="10">
        <f t="shared" si="360"/>
        <v>14772870483.52627</v>
      </c>
      <c r="F1910" s="10">
        <v>5</v>
      </c>
      <c r="G1910" s="22">
        <f t="shared" si="361"/>
        <v>1.635122851904528E+29</v>
      </c>
      <c r="H1910" s="22">
        <f t="shared" si="358"/>
        <v>21154589.00038927</v>
      </c>
      <c r="I1910" s="22">
        <f t="shared" si="359"/>
        <v>1.7927003713926005E+20</v>
      </c>
      <c r="J1910" s="10">
        <v>1</v>
      </c>
      <c r="K1910" s="10">
        <v>11</v>
      </c>
      <c r="L1910" s="10">
        <v>5</v>
      </c>
      <c r="M1910" s="10">
        <v>10000</v>
      </c>
      <c r="N1910" s="10">
        <v>10000</v>
      </c>
      <c r="O1910" s="10">
        <v>30</v>
      </c>
      <c r="P1910" s="10" t="b">
        <v>1</v>
      </c>
      <c r="Q1910" s="10">
        <v>0</v>
      </c>
      <c r="R1910" s="10" t="b">
        <v>0</v>
      </c>
      <c r="S1910" s="10">
        <v>101.000000000008</v>
      </c>
      <c r="T1910" s="10" t="s">
        <v>59</v>
      </c>
      <c r="U1910" s="22">
        <v>2005</v>
      </c>
      <c r="V1910" s="10">
        <v>3409</v>
      </c>
      <c r="W1910" s="22">
        <v>1.07</v>
      </c>
    </row>
    <row r="1911" spans="1:23" s="5" customFormat="1" x14ac:dyDescent="0.3">
      <c r="A1911" s="20">
        <v>1909</v>
      </c>
      <c r="C1911" s="11" t="s">
        <v>146</v>
      </c>
      <c r="E1911" s="10">
        <f t="shared" si="360"/>
        <v>14796884962.659784</v>
      </c>
      <c r="F1911" s="10">
        <v>5</v>
      </c>
      <c r="G1911" s="22">
        <f t="shared" si="361"/>
        <v>1.6427701101012192E+29</v>
      </c>
      <c r="H1911" s="22">
        <f t="shared" si="358"/>
        <v>21178208.757751144</v>
      </c>
      <c r="I1911" s="22">
        <f t="shared" si="359"/>
        <v>1.7984224541632473E+20</v>
      </c>
      <c r="J1911" s="10">
        <v>1</v>
      </c>
      <c r="K1911" s="10">
        <v>11</v>
      </c>
      <c r="L1911" s="10">
        <v>5</v>
      </c>
      <c r="M1911" s="10">
        <v>10000</v>
      </c>
      <c r="N1911" s="10">
        <v>10000</v>
      </c>
      <c r="O1911" s="10">
        <v>30</v>
      </c>
      <c r="P1911" s="10" t="b">
        <v>1</v>
      </c>
      <c r="Q1911" s="10">
        <v>0</v>
      </c>
      <c r="R1911" s="10" t="b">
        <v>0</v>
      </c>
      <c r="S1911" s="10">
        <v>101.000000000008</v>
      </c>
      <c r="T1911" s="10" t="s">
        <v>59</v>
      </c>
      <c r="U1911" s="22">
        <v>2006</v>
      </c>
      <c r="V1911" s="10">
        <v>3411</v>
      </c>
      <c r="W1911" s="22">
        <v>1.07</v>
      </c>
    </row>
    <row r="1912" spans="1:23" s="5" customFormat="1" x14ac:dyDescent="0.3">
      <c r="A1912" s="20">
        <v>1910</v>
      </c>
      <c r="C1912" s="11" t="s">
        <v>146</v>
      </c>
      <c r="E1912" s="10">
        <f t="shared" si="360"/>
        <v>14820925872.254349</v>
      </c>
      <c r="F1912" s="10">
        <v>5</v>
      </c>
      <c r="G1912" s="22">
        <f t="shared" si="361"/>
        <v>1.6504491005677109E+29</v>
      </c>
      <c r="H1912" s="22">
        <f t="shared" si="358"/>
        <v>21201842.564631697</v>
      </c>
      <c r="I1912" s="22">
        <f t="shared" si="359"/>
        <v>1.8041597901358947E+20</v>
      </c>
      <c r="J1912" s="10">
        <v>1</v>
      </c>
      <c r="K1912" s="10">
        <v>11</v>
      </c>
      <c r="L1912" s="10">
        <v>5</v>
      </c>
      <c r="M1912" s="10">
        <v>10000</v>
      </c>
      <c r="N1912" s="10">
        <v>10000</v>
      </c>
      <c r="O1912" s="10">
        <v>30</v>
      </c>
      <c r="P1912" s="10" t="b">
        <v>1</v>
      </c>
      <c r="Q1912" s="10">
        <v>0</v>
      </c>
      <c r="R1912" s="10" t="b">
        <v>0</v>
      </c>
      <c r="S1912" s="10">
        <v>101.000000000008</v>
      </c>
      <c r="T1912" s="10" t="s">
        <v>59</v>
      </c>
      <c r="U1912" s="22">
        <v>2007</v>
      </c>
      <c r="V1912" s="10">
        <v>3413</v>
      </c>
      <c r="W1912" s="22">
        <v>1.07</v>
      </c>
    </row>
    <row r="1913" spans="1:23" s="5" customFormat="1" x14ac:dyDescent="0.3">
      <c r="A1913" s="20">
        <v>1911</v>
      </c>
      <c r="C1913" s="11" t="s">
        <v>146</v>
      </c>
      <c r="E1913" s="10">
        <f t="shared" si="360"/>
        <v>14844993227.538694</v>
      </c>
      <c r="F1913" s="10">
        <v>5</v>
      </c>
      <c r="G1913" s="22">
        <f t="shared" si="361"/>
        <v>1.658159938259726E+29</v>
      </c>
      <c r="H1913" s="22">
        <f t="shared" si="358"/>
        <v>21225490.42206125</v>
      </c>
      <c r="I1913" s="22">
        <f t="shared" si="359"/>
        <v>1.8099124119526746E+20</v>
      </c>
      <c r="J1913" s="10">
        <v>1</v>
      </c>
      <c r="K1913" s="10">
        <v>11</v>
      </c>
      <c r="L1913" s="10">
        <v>5</v>
      </c>
      <c r="M1913" s="10">
        <v>10000</v>
      </c>
      <c r="N1913" s="10">
        <v>10000</v>
      </c>
      <c r="O1913" s="10">
        <v>30</v>
      </c>
      <c r="P1913" s="10" t="b">
        <v>1</v>
      </c>
      <c r="Q1913" s="10">
        <v>0</v>
      </c>
      <c r="R1913" s="10" t="b">
        <v>0</v>
      </c>
      <c r="S1913" s="10">
        <v>101.000000000008</v>
      </c>
      <c r="T1913" s="10" t="s">
        <v>59</v>
      </c>
      <c r="U1913" s="22">
        <v>2008</v>
      </c>
      <c r="V1913" s="10">
        <v>3415</v>
      </c>
      <c r="W1913" s="22">
        <v>1.07</v>
      </c>
    </row>
    <row r="1914" spans="1:23" s="5" customFormat="1" x14ac:dyDescent="0.3">
      <c r="A1914" s="20">
        <v>1912</v>
      </c>
      <c r="C1914" s="11" t="s">
        <v>146</v>
      </c>
      <c r="E1914" s="10">
        <f t="shared" si="360"/>
        <v>14869087043.742313</v>
      </c>
      <c r="F1914" s="10">
        <v>5</v>
      </c>
      <c r="G1914" s="22">
        <f t="shared" si="361"/>
        <v>1.6659027384889246E+29</v>
      </c>
      <c r="H1914" s="22">
        <f t="shared" si="358"/>
        <v>21249152.331069246</v>
      </c>
      <c r="I1914" s="22">
        <f t="shared" si="359"/>
        <v>1.8156803523084449E+20</v>
      </c>
      <c r="J1914" s="10">
        <v>1</v>
      </c>
      <c r="K1914" s="10">
        <v>11</v>
      </c>
      <c r="L1914" s="10">
        <v>5</v>
      </c>
      <c r="M1914" s="10">
        <v>10000</v>
      </c>
      <c r="N1914" s="10">
        <v>10000</v>
      </c>
      <c r="O1914" s="10">
        <v>30</v>
      </c>
      <c r="P1914" s="10" t="b">
        <v>1</v>
      </c>
      <c r="Q1914" s="10">
        <v>0</v>
      </c>
      <c r="R1914" s="10" t="b">
        <v>0</v>
      </c>
      <c r="S1914" s="10">
        <v>101.000000000008</v>
      </c>
      <c r="T1914" s="10" t="s">
        <v>59</v>
      </c>
      <c r="U1914" s="22">
        <v>2009</v>
      </c>
      <c r="V1914" s="10">
        <v>3417</v>
      </c>
      <c r="W1914" s="22">
        <v>1.07</v>
      </c>
    </row>
    <row r="1915" spans="1:23" s="5" customFormat="1" x14ac:dyDescent="0.3">
      <c r="A1915" s="20">
        <v>1913</v>
      </c>
      <c r="C1915" s="11" t="s">
        <v>146</v>
      </c>
      <c r="E1915" s="10">
        <f t="shared" si="360"/>
        <v>14893207336.095579</v>
      </c>
      <c r="F1915" s="10">
        <v>5</v>
      </c>
      <c r="G1915" s="22">
        <f t="shared" si="361"/>
        <v>1.6736776169238309E+29</v>
      </c>
      <c r="H1915" s="22">
        <f t="shared" si="358"/>
        <v>21272828.292685036</v>
      </c>
      <c r="I1915" s="22">
        <f t="shared" si="359"/>
        <v>1.8214636439508238E+20</v>
      </c>
      <c r="J1915" s="10">
        <v>1</v>
      </c>
      <c r="K1915" s="10">
        <v>11</v>
      </c>
      <c r="L1915" s="10">
        <v>5</v>
      </c>
      <c r="M1915" s="10">
        <v>10000</v>
      </c>
      <c r="N1915" s="10">
        <v>10000</v>
      </c>
      <c r="O1915" s="10">
        <v>30</v>
      </c>
      <c r="P1915" s="10" t="b">
        <v>1</v>
      </c>
      <c r="Q1915" s="10">
        <v>0</v>
      </c>
      <c r="R1915" s="10" t="b">
        <v>0</v>
      </c>
      <c r="S1915" s="10">
        <v>101.000000000008</v>
      </c>
      <c r="T1915" s="10" t="s">
        <v>59</v>
      </c>
      <c r="U1915" s="22">
        <v>2010</v>
      </c>
      <c r="V1915" s="10">
        <v>3419</v>
      </c>
      <c r="W1915" s="22">
        <v>1.07</v>
      </c>
    </row>
    <row r="1916" spans="1:23" s="5" customFormat="1" x14ac:dyDescent="0.3">
      <c r="A1916" s="20">
        <v>1914</v>
      </c>
      <c r="C1916" s="11" t="s">
        <v>146</v>
      </c>
      <c r="E1916" s="10">
        <f t="shared" si="360"/>
        <v>14917354119.829592</v>
      </c>
      <c r="F1916" s="10">
        <v>5</v>
      </c>
      <c r="G1916" s="22">
        <f t="shared" si="361"/>
        <v>1.6814846895907337E+29</v>
      </c>
      <c r="H1916" s="22">
        <f t="shared" si="358"/>
        <v>21296518.307937324</v>
      </c>
      <c r="I1916" s="22">
        <f t="shared" si="359"/>
        <v>1.8272623196802751E+20</v>
      </c>
      <c r="J1916" s="10">
        <v>1</v>
      </c>
      <c r="K1916" s="10">
        <v>11</v>
      </c>
      <c r="L1916" s="10">
        <v>5</v>
      </c>
      <c r="M1916" s="10">
        <v>10000</v>
      </c>
      <c r="N1916" s="10">
        <v>10000</v>
      </c>
      <c r="O1916" s="10">
        <v>30</v>
      </c>
      <c r="P1916" s="10" t="b">
        <v>1</v>
      </c>
      <c r="Q1916" s="10">
        <v>0</v>
      </c>
      <c r="R1916" s="10" t="b">
        <v>0</v>
      </c>
      <c r="S1916" s="10">
        <v>101.000000000008</v>
      </c>
      <c r="T1916" s="10" t="s">
        <v>59</v>
      </c>
      <c r="U1916" s="22">
        <v>2011</v>
      </c>
      <c r="V1916" s="10">
        <v>3421</v>
      </c>
      <c r="W1916" s="22">
        <v>1.07</v>
      </c>
    </row>
    <row r="1917" spans="1:23" s="5" customFormat="1" x14ac:dyDescent="0.3">
      <c r="A1917" s="20">
        <v>1915</v>
      </c>
      <c r="C1917" s="11" t="s">
        <v>146</v>
      </c>
      <c r="E1917" s="10">
        <f t="shared" si="360"/>
        <v>14941527410.176191</v>
      </c>
      <c r="F1917" s="10">
        <v>5</v>
      </c>
      <c r="G1917" s="22">
        <f t="shared" si="361"/>
        <v>1.6893240728746399E+29</v>
      </c>
      <c r="H1917" s="22">
        <f t="shared" si="358"/>
        <v>21320222.377854262</v>
      </c>
      <c r="I1917" s="22">
        <f t="shared" si="359"/>
        <v>1.8330764123501167E+20</v>
      </c>
      <c r="J1917" s="10">
        <v>1</v>
      </c>
      <c r="K1917" s="10">
        <v>11</v>
      </c>
      <c r="L1917" s="10">
        <v>5</v>
      </c>
      <c r="M1917" s="10">
        <v>10000</v>
      </c>
      <c r="N1917" s="10">
        <v>10000</v>
      </c>
      <c r="O1917" s="10">
        <v>30</v>
      </c>
      <c r="P1917" s="10" t="b">
        <v>1</v>
      </c>
      <c r="Q1917" s="10">
        <v>0</v>
      </c>
      <c r="R1917" s="10" t="b">
        <v>0</v>
      </c>
      <c r="S1917" s="10">
        <v>101.000000000008</v>
      </c>
      <c r="T1917" s="10" t="s">
        <v>59</v>
      </c>
      <c r="U1917" s="22">
        <v>2012</v>
      </c>
      <c r="V1917" s="10">
        <v>3423</v>
      </c>
      <c r="W1917" s="22">
        <v>1.07</v>
      </c>
    </row>
    <row r="1918" spans="1:23" s="5" customFormat="1" x14ac:dyDescent="0.3">
      <c r="A1918" s="20">
        <v>1916</v>
      </c>
      <c r="C1918" s="11" t="s">
        <v>146</v>
      </c>
      <c r="E1918" s="10">
        <f t="shared" si="360"/>
        <v>14965727222.368176</v>
      </c>
      <c r="F1918" s="10">
        <v>5</v>
      </c>
      <c r="G1918" s="22">
        <f t="shared" si="361"/>
        <v>1.6971958835201578E+29</v>
      </c>
      <c r="H1918" s="22">
        <f t="shared" si="358"/>
        <v>21343940.503463712</v>
      </c>
      <c r="I1918" s="22">
        <f t="shared" si="359"/>
        <v>1.8389059548666456E+20</v>
      </c>
      <c r="J1918" s="10">
        <v>1</v>
      </c>
      <c r="K1918" s="10">
        <v>11</v>
      </c>
      <c r="L1918" s="10">
        <v>5</v>
      </c>
      <c r="M1918" s="10">
        <v>10000</v>
      </c>
      <c r="N1918" s="10">
        <v>10000</v>
      </c>
      <c r="O1918" s="10">
        <v>30</v>
      </c>
      <c r="P1918" s="10" t="b">
        <v>1</v>
      </c>
      <c r="Q1918" s="10">
        <v>0</v>
      </c>
      <c r="R1918" s="10" t="b">
        <v>0</v>
      </c>
      <c r="S1918" s="10">
        <v>101.000000000008</v>
      </c>
      <c r="T1918" s="10" t="s">
        <v>59</v>
      </c>
      <c r="U1918" s="22">
        <v>2013</v>
      </c>
      <c r="V1918" s="10">
        <v>3425</v>
      </c>
      <c r="W1918" s="22">
        <v>1.07</v>
      </c>
    </row>
    <row r="1919" spans="1:23" s="5" customFormat="1" x14ac:dyDescent="0.3">
      <c r="A1919" s="20">
        <v>1917</v>
      </c>
      <c r="C1919" s="11" t="s">
        <v>146</v>
      </c>
      <c r="E1919" s="10">
        <f t="shared" si="360"/>
        <v>14989953571.638992</v>
      </c>
      <c r="F1919" s="10">
        <v>5</v>
      </c>
      <c r="G1919" s="22">
        <f t="shared" si="361"/>
        <v>1.7051002386324518E+29</v>
      </c>
      <c r="H1919" s="22">
        <f t="shared" si="358"/>
        <v>21367672.685793053</v>
      </c>
      <c r="I1919" s="22">
        <f t="shared" si="359"/>
        <v>1.8447509801891598E+20</v>
      </c>
      <c r="J1919" s="10">
        <v>1</v>
      </c>
      <c r="K1919" s="10">
        <v>11</v>
      </c>
      <c r="L1919" s="10">
        <v>5</v>
      </c>
      <c r="M1919" s="10">
        <v>10000</v>
      </c>
      <c r="N1919" s="10">
        <v>10000</v>
      </c>
      <c r="O1919" s="10">
        <v>30</v>
      </c>
      <c r="P1919" s="10" t="b">
        <v>1</v>
      </c>
      <c r="Q1919" s="10">
        <v>0</v>
      </c>
      <c r="R1919" s="10" t="b">
        <v>0</v>
      </c>
      <c r="S1919" s="10">
        <v>101.000000000008</v>
      </c>
      <c r="T1919" s="10" t="s">
        <v>59</v>
      </c>
      <c r="U1919" s="22">
        <v>2014</v>
      </c>
      <c r="V1919" s="10">
        <v>3427</v>
      </c>
      <c r="W1919" s="22">
        <v>1.07</v>
      </c>
    </row>
    <row r="1920" spans="1:23" s="5" customFormat="1" x14ac:dyDescent="0.3">
      <c r="A1920" s="20">
        <v>1918</v>
      </c>
      <c r="C1920" s="11" t="s">
        <v>146</v>
      </c>
      <c r="E1920" s="10">
        <f t="shared" si="360"/>
        <v>15014206473.222855</v>
      </c>
      <c r="F1920" s="10">
        <v>5</v>
      </c>
      <c r="G1920" s="22">
        <f t="shared" si="361"/>
        <v>1.713037255678154E+29</v>
      </c>
      <c r="H1920" s="22">
        <f t="shared" si="358"/>
        <v>21391418.925869223</v>
      </c>
      <c r="I1920" s="22">
        <f t="shared" si="359"/>
        <v>1.8506115213299791E+20</v>
      </c>
      <c r="J1920" s="10">
        <v>1</v>
      </c>
      <c r="K1920" s="10">
        <v>11</v>
      </c>
      <c r="L1920" s="10">
        <v>5</v>
      </c>
      <c r="M1920" s="10">
        <v>10000</v>
      </c>
      <c r="N1920" s="10">
        <v>10000</v>
      </c>
      <c r="O1920" s="10">
        <v>30</v>
      </c>
      <c r="P1920" s="10" t="b">
        <v>1</v>
      </c>
      <c r="Q1920" s="10">
        <v>0</v>
      </c>
      <c r="R1920" s="10" t="b">
        <v>0</v>
      </c>
      <c r="S1920" s="10">
        <v>101.000000000008</v>
      </c>
      <c r="T1920" s="10" t="s">
        <v>59</v>
      </c>
      <c r="U1920" s="22">
        <v>2015</v>
      </c>
      <c r="V1920" s="10">
        <v>3429</v>
      </c>
      <c r="W1920" s="22">
        <v>1.07</v>
      </c>
    </row>
    <row r="1921" spans="1:23" s="5" customFormat="1" x14ac:dyDescent="0.3">
      <c r="A1921" s="20">
        <v>1919</v>
      </c>
      <c r="C1921" s="11" t="s">
        <v>146</v>
      </c>
      <c r="E1921" s="10">
        <f t="shared" si="360"/>
        <v>15038485942.354916</v>
      </c>
      <c r="F1921" s="10">
        <v>5</v>
      </c>
      <c r="G1921" s="22">
        <f t="shared" si="361"/>
        <v>1.7210070524863015E+29</v>
      </c>
      <c r="H1921" s="22">
        <f t="shared" si="358"/>
        <v>21415179.224718437</v>
      </c>
      <c r="I1921" s="22">
        <f t="shared" si="359"/>
        <v>1.8564876113545694E+20</v>
      </c>
      <c r="J1921" s="10">
        <v>1</v>
      </c>
      <c r="K1921" s="10">
        <v>11</v>
      </c>
      <c r="L1921" s="10">
        <v>5</v>
      </c>
      <c r="M1921" s="10">
        <v>10000</v>
      </c>
      <c r="N1921" s="10">
        <v>10000</v>
      </c>
      <c r="O1921" s="10">
        <v>30</v>
      </c>
      <c r="P1921" s="10" t="b">
        <v>1</v>
      </c>
      <c r="Q1921" s="10">
        <v>0</v>
      </c>
      <c r="R1921" s="10" t="b">
        <v>0</v>
      </c>
      <c r="S1921" s="10">
        <v>101.000000000008</v>
      </c>
      <c r="T1921" s="10" t="s">
        <v>59</v>
      </c>
      <c r="U1921" s="22">
        <v>2016</v>
      </c>
      <c r="V1921" s="10">
        <v>3431</v>
      </c>
      <c r="W1921" s="22">
        <v>1.07</v>
      </c>
    </row>
    <row r="1922" spans="1:23" s="5" customFormat="1" x14ac:dyDescent="0.3">
      <c r="A1922" s="20">
        <v>1920</v>
      </c>
      <c r="C1922" s="11" t="s">
        <v>146</v>
      </c>
      <c r="E1922" s="10">
        <f t="shared" si="360"/>
        <v>15062791994.271109</v>
      </c>
      <c r="F1922" s="10">
        <v>5</v>
      </c>
      <c r="G1922" s="22">
        <f t="shared" si="361"/>
        <v>1.7290097472492237E+29</v>
      </c>
      <c r="H1922" s="22">
        <f t="shared" si="358"/>
        <v>21438953.583366763</v>
      </c>
      <c r="I1922" s="22">
        <f t="shared" si="359"/>
        <v>1.8623792833815793E+20</v>
      </c>
      <c r="J1922" s="10">
        <v>1</v>
      </c>
      <c r="K1922" s="10">
        <v>11</v>
      </c>
      <c r="L1922" s="10">
        <v>5</v>
      </c>
      <c r="M1922" s="10">
        <v>10000</v>
      </c>
      <c r="N1922" s="10">
        <v>10000</v>
      </c>
      <c r="O1922" s="10">
        <v>30</v>
      </c>
      <c r="P1922" s="10" t="b">
        <v>1</v>
      </c>
      <c r="Q1922" s="10">
        <v>0</v>
      </c>
      <c r="R1922" s="10" t="b">
        <v>0</v>
      </c>
      <c r="S1922" s="10">
        <v>101.000000000008</v>
      </c>
      <c r="T1922" s="10" t="s">
        <v>59</v>
      </c>
      <c r="U1922" s="22">
        <v>2017</v>
      </c>
      <c r="V1922" s="10">
        <v>3433</v>
      </c>
      <c r="W1922" s="22">
        <v>1.07</v>
      </c>
    </row>
    <row r="1923" spans="1:23" s="5" customFormat="1" x14ac:dyDescent="0.3">
      <c r="A1923" s="20">
        <v>1921</v>
      </c>
      <c r="C1923" s="11" t="s">
        <v>146</v>
      </c>
      <c r="E1923" s="10">
        <f t="shared" si="360"/>
        <v>15087124644.207951</v>
      </c>
      <c r="F1923" s="10">
        <v>5</v>
      </c>
      <c r="G1923" s="22">
        <f t="shared" si="361"/>
        <v>1.737045458523534E+29</v>
      </c>
      <c r="H1923" s="22">
        <f t="shared" si="358"/>
        <v>21462742.00283977</v>
      </c>
      <c r="I1923" s="22">
        <f t="shared" si="359"/>
        <v>1.868286570582886E+20</v>
      </c>
      <c r="J1923" s="10">
        <v>1</v>
      </c>
      <c r="K1923" s="10">
        <v>11</v>
      </c>
      <c r="L1923" s="10">
        <v>5</v>
      </c>
      <c r="M1923" s="10">
        <v>10000</v>
      </c>
      <c r="N1923" s="10">
        <v>10000</v>
      </c>
      <c r="O1923" s="10">
        <v>30</v>
      </c>
      <c r="P1923" s="10" t="b">
        <v>1</v>
      </c>
      <c r="Q1923" s="10">
        <v>0</v>
      </c>
      <c r="R1923" s="10" t="b">
        <v>0</v>
      </c>
      <c r="S1923" s="10">
        <v>101.000000000008</v>
      </c>
      <c r="T1923" s="10" t="s">
        <v>59</v>
      </c>
      <c r="U1923" s="22">
        <v>2018</v>
      </c>
      <c r="V1923" s="10">
        <v>3435</v>
      </c>
      <c r="W1923" s="22">
        <v>1.07</v>
      </c>
    </row>
    <row r="1924" spans="1:23" s="5" customFormat="1" x14ac:dyDescent="0.3">
      <c r="A1924" s="20">
        <v>1922</v>
      </c>
      <c r="C1924" s="11" t="s">
        <v>146</v>
      </c>
      <c r="E1924" s="10">
        <f t="shared" si="360"/>
        <v>15111483907.403034</v>
      </c>
      <c r="F1924" s="10">
        <v>5</v>
      </c>
      <c r="G1924" s="22">
        <f t="shared" si="361"/>
        <v>1.7451143052309975E+29</v>
      </c>
      <c r="H1924" s="22">
        <f t="shared" si="358"/>
        <v>21486544.484162405</v>
      </c>
      <c r="I1924" s="22">
        <f t="shared" si="359"/>
        <v>1.8742095061836307E+20</v>
      </c>
      <c r="J1924" s="10">
        <v>1</v>
      </c>
      <c r="K1924" s="10">
        <v>11</v>
      </c>
      <c r="L1924" s="10">
        <v>5</v>
      </c>
      <c r="M1924" s="10">
        <v>10000</v>
      </c>
      <c r="N1924" s="10">
        <v>10000</v>
      </c>
      <c r="O1924" s="10">
        <v>30</v>
      </c>
      <c r="P1924" s="10" t="b">
        <v>1</v>
      </c>
      <c r="Q1924" s="10">
        <v>0</v>
      </c>
      <c r="R1924" s="10" t="b">
        <v>0</v>
      </c>
      <c r="S1924" s="10">
        <v>101.000000000008</v>
      </c>
      <c r="T1924" s="10" t="s">
        <v>59</v>
      </c>
      <c r="U1924" s="22">
        <v>2019</v>
      </c>
      <c r="V1924" s="10">
        <v>3437</v>
      </c>
      <c r="W1924" s="22">
        <v>1.07</v>
      </c>
    </row>
    <row r="1925" spans="1:23" s="5" customFormat="1" x14ac:dyDescent="0.3">
      <c r="A1925" s="20">
        <v>1923</v>
      </c>
      <c r="C1925" s="11" t="s">
        <v>146</v>
      </c>
      <c r="E1925" s="10">
        <f t="shared" si="360"/>
        <v>15135869799.094551</v>
      </c>
      <c r="F1925" s="10">
        <v>5</v>
      </c>
      <c r="G1925" s="22">
        <f t="shared" si="361"/>
        <v>1.753216406659524E+29</v>
      </c>
      <c r="H1925" s="22">
        <f t="shared" si="358"/>
        <v>21510361.028359279</v>
      </c>
      <c r="I1925" s="22">
        <f t="shared" si="359"/>
        <v>1.880148123462329E+20</v>
      </c>
      <c r="J1925" s="10">
        <v>1</v>
      </c>
      <c r="K1925" s="10">
        <v>11</v>
      </c>
      <c r="L1925" s="10">
        <v>5</v>
      </c>
      <c r="M1925" s="10">
        <v>10000</v>
      </c>
      <c r="N1925" s="10">
        <v>10000</v>
      </c>
      <c r="O1925" s="10">
        <v>30</v>
      </c>
      <c r="P1925" s="10" t="b">
        <v>1</v>
      </c>
      <c r="Q1925" s="10">
        <v>0</v>
      </c>
      <c r="R1925" s="10" t="b">
        <v>0</v>
      </c>
      <c r="S1925" s="10">
        <v>101.000000000008</v>
      </c>
      <c r="T1925" s="10" t="s">
        <v>59</v>
      </c>
      <c r="U1925" s="22">
        <v>2020</v>
      </c>
      <c r="V1925" s="10">
        <v>3439</v>
      </c>
      <c r="W1925" s="22">
        <v>1.07</v>
      </c>
    </row>
    <row r="1926" spans="1:23" s="5" customFormat="1" x14ac:dyDescent="0.3">
      <c r="A1926" s="20">
        <v>1924</v>
      </c>
      <c r="C1926" s="11" t="s">
        <v>146</v>
      </c>
      <c r="E1926" s="10">
        <f t="shared" si="360"/>
        <v>15160282334.521574</v>
      </c>
      <c r="F1926" s="10">
        <v>5</v>
      </c>
      <c r="G1926" s="22">
        <f t="shared" si="361"/>
        <v>1.7613518824640908E+29</v>
      </c>
      <c r="H1926" s="22">
        <f t="shared" si="358"/>
        <v>21534191.636454515</v>
      </c>
      <c r="I1926" s="22">
        <f t="shared" si="359"/>
        <v>1.8861024557508959E+20</v>
      </c>
      <c r="J1926" s="10">
        <v>1</v>
      </c>
      <c r="K1926" s="10">
        <v>11</v>
      </c>
      <c r="L1926" s="10">
        <v>5</v>
      </c>
      <c r="M1926" s="10">
        <v>10000</v>
      </c>
      <c r="N1926" s="10">
        <v>10000</v>
      </c>
      <c r="O1926" s="10">
        <v>30</v>
      </c>
      <c r="P1926" s="10" t="b">
        <v>1</v>
      </c>
      <c r="Q1926" s="10">
        <v>0</v>
      </c>
      <c r="R1926" s="10" t="b">
        <v>0</v>
      </c>
      <c r="S1926" s="10">
        <v>101.000000000008</v>
      </c>
      <c r="T1926" s="10" t="s">
        <v>59</v>
      </c>
      <c r="U1926" s="22">
        <v>2021</v>
      </c>
      <c r="V1926" s="10">
        <v>3441</v>
      </c>
      <c r="W1926" s="22">
        <v>1.07</v>
      </c>
    </row>
    <row r="1927" spans="1:23" s="5" customFormat="1" x14ac:dyDescent="0.3">
      <c r="A1927" s="20">
        <v>1925</v>
      </c>
      <c r="C1927" s="11" t="s">
        <v>146</v>
      </c>
      <c r="E1927" s="10">
        <f t="shared" si="360"/>
        <v>15184721528.923851</v>
      </c>
      <c r="F1927" s="10">
        <v>5</v>
      </c>
      <c r="G1927" s="22">
        <f t="shared" si="361"/>
        <v>1.7695208526676152E+29</v>
      </c>
      <c r="H1927" s="22">
        <f t="shared" si="358"/>
        <v>21558036.309471734</v>
      </c>
      <c r="I1927" s="22">
        <f t="shared" si="359"/>
        <v>1.8920725364347041E+20</v>
      </c>
      <c r="J1927" s="10">
        <v>1</v>
      </c>
      <c r="K1927" s="10">
        <v>11</v>
      </c>
      <c r="L1927" s="10">
        <v>5</v>
      </c>
      <c r="M1927" s="10">
        <v>10000</v>
      </c>
      <c r="N1927" s="10">
        <v>10000</v>
      </c>
      <c r="O1927" s="10">
        <v>30</v>
      </c>
      <c r="P1927" s="10" t="b">
        <v>1</v>
      </c>
      <c r="Q1927" s="10">
        <v>0</v>
      </c>
      <c r="R1927" s="10" t="b">
        <v>0</v>
      </c>
      <c r="S1927" s="10">
        <v>101.000000000008</v>
      </c>
      <c r="T1927" s="10" t="s">
        <v>59</v>
      </c>
      <c r="U1927" s="22">
        <v>2022</v>
      </c>
      <c r="V1927" s="10">
        <v>3443</v>
      </c>
      <c r="W1927" s="22">
        <v>1.07</v>
      </c>
    </row>
    <row r="1928" spans="1:23" s="5" customFormat="1" x14ac:dyDescent="0.3">
      <c r="A1928" s="20">
        <v>1926</v>
      </c>
      <c r="C1928" s="11" t="s">
        <v>146</v>
      </c>
      <c r="E1928" s="10">
        <f t="shared" si="360"/>
        <v>15209187397.542194</v>
      </c>
      <c r="F1928" s="10">
        <v>5</v>
      </c>
      <c r="G1928" s="22">
        <f t="shared" si="361"/>
        <v>1.7777234376620318E+29</v>
      </c>
      <c r="H1928" s="22">
        <f t="shared" si="358"/>
        <v>21581895.048434228</v>
      </c>
      <c r="I1928" s="22">
        <f t="shared" si="359"/>
        <v>1.8980583989526725E+20</v>
      </c>
      <c r="J1928" s="10">
        <v>1</v>
      </c>
      <c r="K1928" s="10">
        <v>11</v>
      </c>
      <c r="L1928" s="10">
        <v>5</v>
      </c>
      <c r="M1928" s="10">
        <v>10000</v>
      </c>
      <c r="N1928" s="10">
        <v>10000</v>
      </c>
      <c r="O1928" s="10">
        <v>30</v>
      </c>
      <c r="P1928" s="10" t="b">
        <v>1</v>
      </c>
      <c r="Q1928" s="10">
        <v>0</v>
      </c>
      <c r="R1928" s="10" t="b">
        <v>0</v>
      </c>
      <c r="S1928" s="10">
        <v>101.000000000008</v>
      </c>
      <c r="T1928" s="10" t="s">
        <v>59</v>
      </c>
      <c r="U1928" s="22">
        <v>2023</v>
      </c>
      <c r="V1928" s="10">
        <v>3445</v>
      </c>
      <c r="W1928" s="22">
        <v>1.07</v>
      </c>
    </row>
    <row r="1929" spans="1:23" s="5" customFormat="1" x14ac:dyDescent="0.3">
      <c r="A1929" s="20">
        <v>1927</v>
      </c>
      <c r="C1929" s="11" t="s">
        <v>146</v>
      </c>
      <c r="E1929" s="10">
        <f t="shared" si="360"/>
        <v>15233679955.61779</v>
      </c>
      <c r="F1929" s="10">
        <v>5</v>
      </c>
      <c r="G1929" s="22">
        <f t="shared" si="361"/>
        <v>1.7859597582090163E+29</v>
      </c>
      <c r="H1929" s="22">
        <f t="shared" si="358"/>
        <v>21605767.854364626</v>
      </c>
      <c r="I1929" s="22">
        <f t="shared" si="359"/>
        <v>1.9040600767972727E+20</v>
      </c>
      <c r="J1929" s="10">
        <v>1</v>
      </c>
      <c r="K1929" s="10">
        <v>11</v>
      </c>
      <c r="L1929" s="10">
        <v>5</v>
      </c>
      <c r="M1929" s="10">
        <v>10000</v>
      </c>
      <c r="N1929" s="10">
        <v>10000</v>
      </c>
      <c r="O1929" s="10">
        <v>30</v>
      </c>
      <c r="P1929" s="10" t="b">
        <v>1</v>
      </c>
      <c r="Q1929" s="10">
        <v>0</v>
      </c>
      <c r="R1929" s="10" t="b">
        <v>0</v>
      </c>
      <c r="S1929" s="10">
        <v>101.000000000008</v>
      </c>
      <c r="T1929" s="10" t="s">
        <v>59</v>
      </c>
      <c r="U1929" s="22">
        <v>2024</v>
      </c>
      <c r="V1929" s="10">
        <v>3447</v>
      </c>
      <c r="W1929" s="22">
        <v>1.07</v>
      </c>
    </row>
    <row r="1930" spans="1:23" s="5" customFormat="1" x14ac:dyDescent="0.3">
      <c r="A1930" s="20">
        <v>1928</v>
      </c>
      <c r="C1930" s="11" t="s">
        <v>146</v>
      </c>
      <c r="E1930" s="10">
        <f t="shared" si="360"/>
        <v>15258199218.393068</v>
      </c>
      <c r="F1930" s="10">
        <v>5</v>
      </c>
      <c r="G1930" s="22">
        <f t="shared" si="361"/>
        <v>1.7942299354411931E+29</v>
      </c>
      <c r="H1930" s="22">
        <f t="shared" si="358"/>
        <v>21629654.728285369</v>
      </c>
      <c r="I1930" s="22">
        <f t="shared" si="359"/>
        <v>1.9100776035146174E+20</v>
      </c>
      <c r="J1930" s="10">
        <v>1</v>
      </c>
      <c r="K1930" s="10">
        <v>11</v>
      </c>
      <c r="L1930" s="10">
        <v>5</v>
      </c>
      <c r="M1930" s="10">
        <v>10000</v>
      </c>
      <c r="N1930" s="10">
        <v>10000</v>
      </c>
      <c r="O1930" s="10">
        <v>30</v>
      </c>
      <c r="P1930" s="10" t="b">
        <v>1</v>
      </c>
      <c r="Q1930" s="10">
        <v>0</v>
      </c>
      <c r="R1930" s="10" t="b">
        <v>0</v>
      </c>
      <c r="S1930" s="10">
        <v>101.000000000008</v>
      </c>
      <c r="T1930" s="10" t="s">
        <v>59</v>
      </c>
      <c r="U1930" s="22">
        <v>2025</v>
      </c>
      <c r="V1930" s="10">
        <v>3449</v>
      </c>
      <c r="W1930" s="22">
        <v>1.07</v>
      </c>
    </row>
    <row r="1931" spans="1:23" s="5" customFormat="1" x14ac:dyDescent="0.3">
      <c r="A1931" s="20">
        <v>1929</v>
      </c>
      <c r="C1931" s="11" t="s">
        <v>146</v>
      </c>
      <c r="E1931" s="10">
        <f t="shared" si="360"/>
        <v>15282745201.110859</v>
      </c>
      <c r="F1931" s="10">
        <v>5</v>
      </c>
      <c r="G1931" s="22">
        <f t="shared" si="361"/>
        <v>1.8025340908628898E+29</v>
      </c>
      <c r="H1931" s="22">
        <f t="shared" si="358"/>
        <v>21653555.671218153</v>
      </c>
      <c r="I1931" s="22">
        <f t="shared" si="359"/>
        <v>1.9161110127045214E+20</v>
      </c>
      <c r="J1931" s="10">
        <v>1</v>
      </c>
      <c r="K1931" s="10">
        <v>11</v>
      </c>
      <c r="L1931" s="10">
        <v>5</v>
      </c>
      <c r="M1931" s="10">
        <v>10000</v>
      </c>
      <c r="N1931" s="10">
        <v>10000</v>
      </c>
      <c r="O1931" s="10">
        <v>30</v>
      </c>
      <c r="P1931" s="10" t="b">
        <v>1</v>
      </c>
      <c r="Q1931" s="10">
        <v>0</v>
      </c>
      <c r="R1931" s="10" t="b">
        <v>0</v>
      </c>
      <c r="S1931" s="10">
        <v>101.000000000008</v>
      </c>
      <c r="T1931" s="10" t="s">
        <v>59</v>
      </c>
      <c r="U1931" s="22">
        <v>2026</v>
      </c>
      <c r="V1931" s="10">
        <v>3451</v>
      </c>
      <c r="W1931" s="22">
        <v>1.07</v>
      </c>
    </row>
    <row r="1932" spans="1:23" s="5" customFormat="1" x14ac:dyDescent="0.3">
      <c r="A1932" s="20">
        <v>1930</v>
      </c>
      <c r="C1932" s="11" t="s">
        <v>146</v>
      </c>
      <c r="E1932" s="10">
        <f t="shared" si="360"/>
        <v>15307317919.015095</v>
      </c>
      <c r="F1932" s="10">
        <v>5</v>
      </c>
      <c r="G1932" s="22">
        <f t="shared" si="361"/>
        <v>1.810872346351119E+29</v>
      </c>
      <c r="H1932" s="22">
        <f t="shared" si="358"/>
        <v>21677470.684184484</v>
      </c>
      <c r="I1932" s="22">
        <f t="shared" si="359"/>
        <v>1.9221603380205627E+20</v>
      </c>
      <c r="J1932" s="10">
        <v>1</v>
      </c>
      <c r="K1932" s="10">
        <v>11</v>
      </c>
      <c r="L1932" s="10">
        <v>5</v>
      </c>
      <c r="M1932" s="10">
        <v>10000</v>
      </c>
      <c r="N1932" s="10">
        <v>10000</v>
      </c>
      <c r="O1932" s="10">
        <v>30</v>
      </c>
      <c r="P1932" s="10" t="b">
        <v>1</v>
      </c>
      <c r="Q1932" s="10">
        <v>0</v>
      </c>
      <c r="R1932" s="10" t="b">
        <v>0</v>
      </c>
      <c r="S1932" s="10">
        <v>101.000000000008</v>
      </c>
      <c r="T1932" s="10" t="s">
        <v>59</v>
      </c>
      <c r="U1932" s="22">
        <v>2027</v>
      </c>
      <c r="V1932" s="10">
        <v>3453</v>
      </c>
      <c r="W1932" s="22">
        <v>1.07</v>
      </c>
    </row>
    <row r="1933" spans="1:23" s="5" customFormat="1" x14ac:dyDescent="0.3">
      <c r="A1933" s="20">
        <v>1931</v>
      </c>
      <c r="C1933" s="11" t="s">
        <v>146</v>
      </c>
      <c r="E1933" s="10">
        <f t="shared" si="360"/>
        <v>15331917387.350182</v>
      </c>
      <c r="F1933" s="10">
        <v>5</v>
      </c>
      <c r="G1933" s="22">
        <f t="shared" si="361"/>
        <v>1.8192448241565916E+29</v>
      </c>
      <c r="H1933" s="22">
        <f t="shared" si="358"/>
        <v>21701399.768205192</v>
      </c>
      <c r="I1933" s="22">
        <f t="shared" si="359"/>
        <v>1.9282256131701034E+20</v>
      </c>
      <c r="J1933" s="10">
        <v>1</v>
      </c>
      <c r="K1933" s="10">
        <v>11</v>
      </c>
      <c r="L1933" s="10">
        <v>5</v>
      </c>
      <c r="M1933" s="10">
        <v>10000</v>
      </c>
      <c r="N1933" s="10">
        <v>10000</v>
      </c>
      <c r="O1933" s="10">
        <v>30</v>
      </c>
      <c r="P1933" s="10" t="b">
        <v>1</v>
      </c>
      <c r="Q1933" s="10">
        <v>0</v>
      </c>
      <c r="R1933" s="10" t="b">
        <v>0</v>
      </c>
      <c r="S1933" s="10">
        <v>101.000000000008</v>
      </c>
      <c r="T1933" s="10" t="s">
        <v>59</v>
      </c>
      <c r="U1933" s="22">
        <v>2028</v>
      </c>
      <c r="V1933" s="10">
        <v>3455</v>
      </c>
      <c r="W1933" s="22">
        <v>1.07</v>
      </c>
    </row>
    <row r="1934" spans="1:23" s="5" customFormat="1" x14ac:dyDescent="0.3">
      <c r="A1934" s="20">
        <v>1932</v>
      </c>
      <c r="C1934" s="11" t="s">
        <v>146</v>
      </c>
      <c r="E1934" s="10">
        <f t="shared" si="360"/>
        <v>15356543621.361658</v>
      </c>
      <c r="F1934" s="10">
        <v>5</v>
      </c>
      <c r="G1934" s="22">
        <f t="shared" si="361"/>
        <v>1.8276516469046012E+29</v>
      </c>
      <c r="H1934" s="22">
        <f t="shared" si="358"/>
        <v>21725342.924300835</v>
      </c>
      <c r="I1934" s="22">
        <f t="shared" si="359"/>
        <v>1.9343068719144174E+20</v>
      </c>
      <c r="J1934" s="10">
        <v>1</v>
      </c>
      <c r="K1934" s="10">
        <v>11</v>
      </c>
      <c r="L1934" s="10">
        <v>5</v>
      </c>
      <c r="M1934" s="10">
        <v>10000</v>
      </c>
      <c r="N1934" s="10">
        <v>10000</v>
      </c>
      <c r="O1934" s="10">
        <v>30</v>
      </c>
      <c r="P1934" s="10" t="b">
        <v>1</v>
      </c>
      <c r="Q1934" s="10">
        <v>0</v>
      </c>
      <c r="R1934" s="10" t="b">
        <v>0</v>
      </c>
      <c r="S1934" s="10">
        <v>101.000000000008</v>
      </c>
      <c r="T1934" s="10" t="s">
        <v>59</v>
      </c>
      <c r="U1934" s="22">
        <v>2029</v>
      </c>
      <c r="V1934" s="10">
        <v>3457</v>
      </c>
      <c r="W1934" s="22">
        <v>1.07</v>
      </c>
    </row>
    <row r="1935" spans="1:23" s="5" customFormat="1" x14ac:dyDescent="0.3">
      <c r="A1935" s="20">
        <v>1933</v>
      </c>
      <c r="C1935" s="11" t="s">
        <v>146</v>
      </c>
      <c r="E1935" s="10">
        <f t="shared" si="360"/>
        <v>15381196636.295609</v>
      </c>
      <c r="F1935" s="10">
        <v>5</v>
      </c>
      <c r="G1935" s="22">
        <f t="shared" si="361"/>
        <v>1.8360929375960401E+29</v>
      </c>
      <c r="H1935" s="22">
        <f t="shared" si="358"/>
        <v>21749300.153491285</v>
      </c>
      <c r="I1935" s="22">
        <f t="shared" si="359"/>
        <v>1.9404041480686728E+20</v>
      </c>
      <c r="J1935" s="10">
        <v>1</v>
      </c>
      <c r="K1935" s="10">
        <v>11</v>
      </c>
      <c r="L1935" s="10">
        <v>5</v>
      </c>
      <c r="M1935" s="10">
        <v>10000</v>
      </c>
      <c r="N1935" s="10">
        <v>10000</v>
      </c>
      <c r="O1935" s="10">
        <v>30</v>
      </c>
      <c r="P1935" s="10" t="b">
        <v>1</v>
      </c>
      <c r="Q1935" s="10">
        <v>0</v>
      </c>
      <c r="R1935" s="10" t="b">
        <v>0</v>
      </c>
      <c r="S1935" s="10">
        <v>101.000000000008</v>
      </c>
      <c r="T1935" s="10" t="s">
        <v>59</v>
      </c>
      <c r="U1935" s="22">
        <v>2030</v>
      </c>
      <c r="V1935" s="10">
        <v>3459</v>
      </c>
      <c r="W1935" s="22">
        <v>1.07</v>
      </c>
    </row>
    <row r="1936" spans="1:23" s="5" customFormat="1" x14ac:dyDescent="0.3">
      <c r="A1936" s="20">
        <v>1934</v>
      </c>
      <c r="C1936" s="11" t="s">
        <v>146</v>
      </c>
      <c r="E1936" s="10">
        <f t="shared" si="360"/>
        <v>15405876447.398943</v>
      </c>
      <c r="F1936" s="10">
        <v>5</v>
      </c>
      <c r="G1936" s="22">
        <f t="shared" si="361"/>
        <v>1.8445688196082881E+29</v>
      </c>
      <c r="H1936" s="22">
        <f t="shared" si="358"/>
        <v>21773271.4567963</v>
      </c>
      <c r="I1936" s="22">
        <f t="shared" si="359"/>
        <v>1.9465174755020302E+20</v>
      </c>
      <c r="J1936" s="10">
        <v>1</v>
      </c>
      <c r="K1936" s="10">
        <v>11</v>
      </c>
      <c r="L1936" s="10">
        <v>5</v>
      </c>
      <c r="M1936" s="10">
        <v>10000</v>
      </c>
      <c r="N1936" s="10">
        <v>10000</v>
      </c>
      <c r="O1936" s="10">
        <v>30</v>
      </c>
      <c r="P1936" s="10" t="b">
        <v>1</v>
      </c>
      <c r="Q1936" s="10">
        <v>0</v>
      </c>
      <c r="R1936" s="10" t="b">
        <v>0</v>
      </c>
      <c r="S1936" s="10">
        <v>101.000000000008</v>
      </c>
      <c r="T1936" s="10" t="s">
        <v>59</v>
      </c>
      <c r="U1936" s="22">
        <v>2031</v>
      </c>
      <c r="V1936" s="10">
        <v>3461</v>
      </c>
      <c r="W1936" s="22">
        <v>1.07</v>
      </c>
    </row>
    <row r="1937" spans="1:23" s="5" customFormat="1" x14ac:dyDescent="0.3">
      <c r="A1937" s="20">
        <v>1935</v>
      </c>
      <c r="C1937" s="11" t="s">
        <v>146</v>
      </c>
      <c r="E1937" s="10">
        <f t="shared" si="360"/>
        <v>15430583069.919474</v>
      </c>
      <c r="F1937" s="10">
        <v>5</v>
      </c>
      <c r="G1937" s="22">
        <f t="shared" si="361"/>
        <v>1.8530794166962072E+29</v>
      </c>
      <c r="H1937" s="22">
        <f t="shared" si="358"/>
        <v>21797256.835234787</v>
      </c>
      <c r="I1937" s="22">
        <f t="shared" si="359"/>
        <v>1.9526468881376942E+20</v>
      </c>
      <c r="J1937" s="10">
        <v>1</v>
      </c>
      <c r="K1937" s="10">
        <v>11</v>
      </c>
      <c r="L1937" s="10">
        <v>5</v>
      </c>
      <c r="M1937" s="10">
        <v>10000</v>
      </c>
      <c r="N1937" s="10">
        <v>10000</v>
      </c>
      <c r="O1937" s="10">
        <v>30</v>
      </c>
      <c r="P1937" s="10" t="b">
        <v>1</v>
      </c>
      <c r="Q1937" s="10">
        <v>0</v>
      </c>
      <c r="R1937" s="10" t="b">
        <v>0</v>
      </c>
      <c r="S1937" s="10">
        <v>101.000000000008</v>
      </c>
      <c r="T1937" s="10" t="s">
        <v>59</v>
      </c>
      <c r="U1937" s="22">
        <v>2032</v>
      </c>
      <c r="V1937" s="10">
        <v>3463</v>
      </c>
      <c r="W1937" s="22">
        <v>1.07</v>
      </c>
    </row>
    <row r="1938" spans="1:23" s="5" customFormat="1" x14ac:dyDescent="0.3">
      <c r="A1938" s="20">
        <v>1936</v>
      </c>
      <c r="C1938" s="11" t="s">
        <v>146</v>
      </c>
      <c r="E1938" s="10">
        <f t="shared" si="360"/>
        <v>15455316519.105589</v>
      </c>
      <c r="F1938" s="10">
        <v>5</v>
      </c>
      <c r="G1938" s="22">
        <f t="shared" si="361"/>
        <v>1.8616248529930847E+29</v>
      </c>
      <c r="H1938" s="22">
        <f t="shared" si="358"/>
        <v>21821256.289825536</v>
      </c>
      <c r="I1938" s="22">
        <f t="shared" si="359"/>
        <v>1.9587924199529873E+20</v>
      </c>
      <c r="J1938" s="10">
        <v>1</v>
      </c>
      <c r="K1938" s="10">
        <v>11</v>
      </c>
      <c r="L1938" s="10">
        <v>5</v>
      </c>
      <c r="M1938" s="10">
        <v>10000</v>
      </c>
      <c r="N1938" s="10">
        <v>10000</v>
      </c>
      <c r="O1938" s="10">
        <v>30</v>
      </c>
      <c r="P1938" s="10" t="b">
        <v>1</v>
      </c>
      <c r="Q1938" s="10">
        <v>0</v>
      </c>
      <c r="R1938" s="10" t="b">
        <v>0</v>
      </c>
      <c r="S1938" s="10">
        <v>101.000000000008</v>
      </c>
      <c r="T1938" s="10" t="s">
        <v>59</v>
      </c>
      <c r="U1938" s="22">
        <v>2033</v>
      </c>
      <c r="V1938" s="10">
        <v>3465</v>
      </c>
      <c r="W1938" s="22">
        <v>1.07</v>
      </c>
    </row>
    <row r="1939" spans="1:23" s="5" customFormat="1" x14ac:dyDescent="0.3">
      <c r="A1939" s="20">
        <v>1937</v>
      </c>
      <c r="C1939" s="11" t="s">
        <v>146</v>
      </c>
      <c r="E1939" s="10">
        <f t="shared" si="360"/>
        <v>15480076810.206766</v>
      </c>
      <c r="F1939" s="10">
        <v>5</v>
      </c>
      <c r="G1939" s="22">
        <f t="shared" si="361"/>
        <v>1.8702052530115805E+29</v>
      </c>
      <c r="H1939" s="22">
        <f t="shared" si="358"/>
        <v>21845269.821586713</v>
      </c>
      <c r="I1939" s="22">
        <f t="shared" si="359"/>
        <v>1.9649541049793698E+20</v>
      </c>
      <c r="J1939" s="10">
        <v>1</v>
      </c>
      <c r="K1939" s="10">
        <v>11</v>
      </c>
      <c r="L1939" s="10">
        <v>5</v>
      </c>
      <c r="M1939" s="10">
        <v>10000</v>
      </c>
      <c r="N1939" s="10">
        <v>10000</v>
      </c>
      <c r="O1939" s="10">
        <v>30</v>
      </c>
      <c r="P1939" s="10" t="b">
        <v>1</v>
      </c>
      <c r="Q1939" s="10">
        <v>0</v>
      </c>
      <c r="R1939" s="10" t="b">
        <v>0</v>
      </c>
      <c r="S1939" s="10">
        <v>101.000000000008</v>
      </c>
      <c r="T1939" s="10" t="s">
        <v>59</v>
      </c>
      <c r="U1939" s="22">
        <v>2034</v>
      </c>
      <c r="V1939" s="10">
        <v>3467</v>
      </c>
      <c r="W1939" s="22">
        <v>1.07</v>
      </c>
    </row>
    <row r="1940" spans="1:23" s="5" customFormat="1" x14ac:dyDescent="0.3">
      <c r="A1940" s="20">
        <v>1938</v>
      </c>
      <c r="C1940" s="11" t="s">
        <v>146</v>
      </c>
      <c r="E1940" s="10">
        <f t="shared" si="360"/>
        <v>15504863958.473028</v>
      </c>
      <c r="F1940" s="10">
        <v>5</v>
      </c>
      <c r="G1940" s="22">
        <f t="shared" si="361"/>
        <v>1.8788207416448069E+29</v>
      </c>
      <c r="H1940" s="22">
        <f t="shared" si="358"/>
        <v>21869297.431536134</v>
      </c>
      <c r="I1940" s="22">
        <f t="shared" si="359"/>
        <v>1.971131977302557E+20</v>
      </c>
      <c r="J1940" s="10">
        <v>1</v>
      </c>
      <c r="K1940" s="10">
        <v>11</v>
      </c>
      <c r="L1940" s="10">
        <v>5</v>
      </c>
      <c r="M1940" s="10">
        <v>10000</v>
      </c>
      <c r="N1940" s="10">
        <v>10000</v>
      </c>
      <c r="O1940" s="10">
        <v>30</v>
      </c>
      <c r="P1940" s="10" t="b">
        <v>1</v>
      </c>
      <c r="Q1940" s="10">
        <v>0</v>
      </c>
      <c r="R1940" s="10" t="b">
        <v>0</v>
      </c>
      <c r="S1940" s="10">
        <v>101.000000000008</v>
      </c>
      <c r="T1940" s="10" t="s">
        <v>59</v>
      </c>
      <c r="U1940" s="22">
        <v>2035</v>
      </c>
      <c r="V1940" s="10">
        <v>3469</v>
      </c>
      <c r="W1940" s="22">
        <v>1.07</v>
      </c>
    </row>
    <row r="1941" spans="1:23" s="5" customFormat="1" x14ac:dyDescent="0.3">
      <c r="A1941" s="20">
        <v>1939</v>
      </c>
      <c r="C1941" s="11" t="s">
        <v>146</v>
      </c>
      <c r="E1941" s="10">
        <f t="shared" si="360"/>
        <v>15529677979.155231</v>
      </c>
      <c r="F1941" s="10">
        <v>5</v>
      </c>
      <c r="G1941" s="22">
        <f t="shared" si="361"/>
        <v>1.887471444167067E+29</v>
      </c>
      <c r="H1941" s="22">
        <f t="shared" si="358"/>
        <v>21893339.120690975</v>
      </c>
      <c r="I1941" s="22">
        <f t="shared" si="359"/>
        <v>1.9773260710624975E+20</v>
      </c>
      <c r="J1941" s="10">
        <v>1</v>
      </c>
      <c r="K1941" s="10">
        <v>11</v>
      </c>
      <c r="L1941" s="10">
        <v>5</v>
      </c>
      <c r="M1941" s="10">
        <v>10000</v>
      </c>
      <c r="N1941" s="10">
        <v>10000</v>
      </c>
      <c r="O1941" s="10">
        <v>30</v>
      </c>
      <c r="P1941" s="10" t="b">
        <v>1</v>
      </c>
      <c r="Q1941" s="10">
        <v>0</v>
      </c>
      <c r="R1941" s="10" t="b">
        <v>0</v>
      </c>
      <c r="S1941" s="10">
        <v>101.000000000008</v>
      </c>
      <c r="T1941" s="10" t="s">
        <v>59</v>
      </c>
      <c r="U1941" s="22">
        <v>2036</v>
      </c>
      <c r="V1941" s="10">
        <v>3471</v>
      </c>
      <c r="W1941" s="22">
        <v>1.07</v>
      </c>
    </row>
    <row r="1942" spans="1:23" s="5" customFormat="1" x14ac:dyDescent="0.3">
      <c r="A1942" s="20">
        <v>1940</v>
      </c>
      <c r="C1942" s="11" t="s">
        <v>146</v>
      </c>
      <c r="E1942" s="10">
        <f t="shared" si="360"/>
        <v>15554518887.505033</v>
      </c>
      <c r="F1942" s="10">
        <v>5</v>
      </c>
      <c r="G1942" s="22">
        <f t="shared" si="361"/>
        <v>1.8961574862350177E+29</v>
      </c>
      <c r="H1942" s="22">
        <f t="shared" si="358"/>
        <v>21917394.890068229</v>
      </c>
      <c r="I1942" s="22">
        <f t="shared" si="359"/>
        <v>1.9835364204535054E+20</v>
      </c>
      <c r="J1942" s="10">
        <v>1</v>
      </c>
      <c r="K1942" s="10">
        <v>11</v>
      </c>
      <c r="L1942" s="10">
        <v>5</v>
      </c>
      <c r="M1942" s="10">
        <v>10000</v>
      </c>
      <c r="N1942" s="10">
        <v>10000</v>
      </c>
      <c r="O1942" s="10">
        <v>30</v>
      </c>
      <c r="P1942" s="10" t="b">
        <v>1</v>
      </c>
      <c r="Q1942" s="10">
        <v>0</v>
      </c>
      <c r="R1942" s="10" t="b">
        <v>0</v>
      </c>
      <c r="S1942" s="10">
        <v>101.000000000008</v>
      </c>
      <c r="T1942" s="10" t="s">
        <v>59</v>
      </c>
      <c r="U1942" s="22">
        <v>2037</v>
      </c>
      <c r="V1942" s="10">
        <v>3473</v>
      </c>
      <c r="W1942" s="22">
        <v>1.07</v>
      </c>
    </row>
    <row r="1943" spans="1:23" s="5" customFormat="1" x14ac:dyDescent="0.3">
      <c r="A1943" s="20">
        <v>1941</v>
      </c>
      <c r="C1943" s="11" t="s">
        <v>146</v>
      </c>
      <c r="E1943" s="10">
        <f t="shared" si="360"/>
        <v>15579386698.774946</v>
      </c>
      <c r="F1943" s="10">
        <v>5</v>
      </c>
      <c r="G1943" s="22">
        <f t="shared" si="361"/>
        <v>1.9048789938885718E+29</v>
      </c>
      <c r="H1943" s="22">
        <f t="shared" si="358"/>
        <v>21941464.740684085</v>
      </c>
      <c r="I1943" s="22">
        <f t="shared" si="359"/>
        <v>1.9897630597242788E+20</v>
      </c>
      <c r="J1943" s="10">
        <v>1</v>
      </c>
      <c r="K1943" s="10">
        <v>11</v>
      </c>
      <c r="L1943" s="10">
        <v>5</v>
      </c>
      <c r="M1943" s="10">
        <v>10000</v>
      </c>
      <c r="N1943" s="10">
        <v>10000</v>
      </c>
      <c r="O1943" s="10">
        <v>30</v>
      </c>
      <c r="P1943" s="10" t="b">
        <v>1</v>
      </c>
      <c r="Q1943" s="10">
        <v>0</v>
      </c>
      <c r="R1943" s="10" t="b">
        <v>0</v>
      </c>
      <c r="S1943" s="10">
        <v>101.000000000008</v>
      </c>
      <c r="T1943" s="10" t="s">
        <v>59</v>
      </c>
      <c r="U1943" s="22">
        <v>2038</v>
      </c>
      <c r="V1943" s="10">
        <v>3475</v>
      </c>
      <c r="W1943" s="22">
        <v>1.07</v>
      </c>
    </row>
    <row r="1944" spans="1:23" s="5" customFormat="1" x14ac:dyDescent="0.3">
      <c r="A1944" s="20">
        <v>1942</v>
      </c>
      <c r="C1944" s="11" t="s">
        <v>146</v>
      </c>
      <c r="E1944" s="10">
        <f t="shared" si="360"/>
        <v>15604281428.218193</v>
      </c>
      <c r="F1944" s="10">
        <v>5</v>
      </c>
      <c r="G1944" s="22">
        <f t="shared" si="361"/>
        <v>1.9136360935519077E+29</v>
      </c>
      <c r="H1944" s="22">
        <f t="shared" si="358"/>
        <v>21965548.673554689</v>
      </c>
      <c r="I1944" s="22">
        <f t="shared" si="359"/>
        <v>1.9960060231779785E+20</v>
      </c>
      <c r="J1944" s="10">
        <v>1</v>
      </c>
      <c r="K1944" s="10">
        <v>11</v>
      </c>
      <c r="L1944" s="10">
        <v>5</v>
      </c>
      <c r="M1944" s="10">
        <v>10000</v>
      </c>
      <c r="N1944" s="10">
        <v>10000</v>
      </c>
      <c r="O1944" s="10">
        <v>30</v>
      </c>
      <c r="P1944" s="10" t="b">
        <v>1</v>
      </c>
      <c r="Q1944" s="10">
        <v>0</v>
      </c>
      <c r="R1944" s="10" t="b">
        <v>0</v>
      </c>
      <c r="S1944" s="10">
        <v>101.000000000008</v>
      </c>
      <c r="T1944" s="10" t="s">
        <v>59</v>
      </c>
      <c r="U1944" s="22">
        <v>2039</v>
      </c>
      <c r="V1944" s="10">
        <v>3477</v>
      </c>
      <c r="W1944" s="22">
        <v>1.07</v>
      </c>
    </row>
    <row r="1945" spans="1:23" s="5" customFormat="1" x14ac:dyDescent="0.3">
      <c r="A1945" s="20">
        <v>1943</v>
      </c>
      <c r="C1945" s="11" t="s">
        <v>146</v>
      </c>
      <c r="E1945" s="10">
        <f t="shared" si="360"/>
        <v>15629203091.088715</v>
      </c>
      <c r="F1945" s="10">
        <v>5</v>
      </c>
      <c r="G1945" s="22">
        <f t="shared" si="361"/>
        <v>1.9224289120342915E+29</v>
      </c>
      <c r="H1945" s="22">
        <f t="shared" si="358"/>
        <v>21989646.689695477</v>
      </c>
      <c r="I1945" s="22">
        <f t="shared" si="359"/>
        <v>2.0022653451722431E+20</v>
      </c>
      <c r="J1945" s="10">
        <v>1</v>
      </c>
      <c r="K1945" s="10">
        <v>11</v>
      </c>
      <c r="L1945" s="10">
        <v>5</v>
      </c>
      <c r="M1945" s="10">
        <v>10000</v>
      </c>
      <c r="N1945" s="10">
        <v>10000</v>
      </c>
      <c r="O1945" s="10">
        <v>30</v>
      </c>
      <c r="P1945" s="10" t="b">
        <v>1</v>
      </c>
      <c r="Q1945" s="10">
        <v>0</v>
      </c>
      <c r="R1945" s="10" t="b">
        <v>0</v>
      </c>
      <c r="S1945" s="10">
        <v>101.000000000008</v>
      </c>
      <c r="T1945" s="10" t="s">
        <v>59</v>
      </c>
      <c r="U1945" s="22">
        <v>2040</v>
      </c>
      <c r="V1945" s="10">
        <v>3479</v>
      </c>
      <c r="W1945" s="22">
        <v>1.07</v>
      </c>
    </row>
    <row r="1946" spans="1:23" s="5" customFormat="1" x14ac:dyDescent="0.3">
      <c r="A1946" s="20">
        <v>1944</v>
      </c>
      <c r="C1946" s="11" t="s">
        <v>146</v>
      </c>
      <c r="E1946" s="10">
        <f t="shared" si="360"/>
        <v>15654151702.641464</v>
      </c>
      <c r="F1946" s="10">
        <v>5</v>
      </c>
      <c r="G1946" s="22">
        <f t="shared" si="361"/>
        <v>1.9312575765312251E+29</v>
      </c>
      <c r="H1946" s="22">
        <f t="shared" si="358"/>
        <v>22013758.790121444</v>
      </c>
      <c r="I1946" s="22">
        <f t="shared" si="359"/>
        <v>2.008541060119341E+20</v>
      </c>
      <c r="J1946" s="10">
        <v>1</v>
      </c>
      <c r="K1946" s="10">
        <v>11</v>
      </c>
      <c r="L1946" s="10">
        <v>5</v>
      </c>
      <c r="M1946" s="10">
        <v>10000</v>
      </c>
      <c r="N1946" s="10">
        <v>10000</v>
      </c>
      <c r="O1946" s="10">
        <v>30</v>
      </c>
      <c r="P1946" s="10" t="b">
        <v>1</v>
      </c>
      <c r="Q1946" s="10">
        <v>0</v>
      </c>
      <c r="R1946" s="10" t="b">
        <v>0</v>
      </c>
      <c r="S1946" s="10">
        <v>101.000000000008</v>
      </c>
      <c r="T1946" s="10" t="s">
        <v>59</v>
      </c>
      <c r="U1946" s="22">
        <v>2041</v>
      </c>
      <c r="V1946" s="10">
        <v>3481</v>
      </c>
      <c r="W1946" s="22">
        <v>1.07</v>
      </c>
    </row>
    <row r="1947" spans="1:23" s="5" customFormat="1" x14ac:dyDescent="0.3">
      <c r="A1947" s="20">
        <v>1945</v>
      </c>
      <c r="C1947" s="11" t="s">
        <v>146</v>
      </c>
      <c r="E1947" s="10">
        <f t="shared" si="360"/>
        <v>15679127278.131868</v>
      </c>
      <c r="F1947" s="10">
        <v>5</v>
      </c>
      <c r="G1947" s="22">
        <f t="shared" si="361"/>
        <v>1.9401222146254373E+29</v>
      </c>
      <c r="H1947" s="22">
        <f t="shared" ref="H1947:H2010" si="362">(A1947^2.14+50+50*A1947)*2</f>
        <v>22037884.975847173</v>
      </c>
      <c r="I1947" s="22">
        <f t="shared" si="359"/>
        <v>2.0148332024861023E+20</v>
      </c>
      <c r="J1947" s="10">
        <v>1</v>
      </c>
      <c r="K1947" s="10">
        <v>11</v>
      </c>
      <c r="L1947" s="10">
        <v>5</v>
      </c>
      <c r="M1947" s="10">
        <v>10000</v>
      </c>
      <c r="N1947" s="10">
        <v>10000</v>
      </c>
      <c r="O1947" s="10">
        <v>30</v>
      </c>
      <c r="P1947" s="10" t="b">
        <v>1</v>
      </c>
      <c r="Q1947" s="10">
        <v>0</v>
      </c>
      <c r="R1947" s="10" t="b">
        <v>0</v>
      </c>
      <c r="S1947" s="10">
        <v>101.000000000008</v>
      </c>
      <c r="T1947" s="10" t="s">
        <v>59</v>
      </c>
      <c r="U1947" s="22">
        <v>2042</v>
      </c>
      <c r="V1947" s="10">
        <v>3483</v>
      </c>
      <c r="W1947" s="22">
        <v>1.07</v>
      </c>
    </row>
    <row r="1948" spans="1:23" s="5" customFormat="1" x14ac:dyDescent="0.3">
      <c r="A1948" s="20">
        <v>1946</v>
      </c>
      <c r="C1948" s="11" t="s">
        <v>146</v>
      </c>
      <c r="E1948" s="10">
        <f t="shared" si="360"/>
        <v>15704129832.816494</v>
      </c>
      <c r="F1948" s="10">
        <v>5</v>
      </c>
      <c r="G1948" s="22">
        <f t="shared" si="361"/>
        <v>1.9490229542876553E+29</v>
      </c>
      <c r="H1948" s="22">
        <f t="shared" si="362"/>
        <v>22062025.247886963</v>
      </c>
      <c r="I1948" s="22">
        <f t="shared" ref="I1948:I2011" si="363">(A1948^6.082+A1948^4+1000*A1948+100)*2</f>
        <v>2.021141806794095E+20</v>
      </c>
      <c r="J1948" s="10">
        <v>1</v>
      </c>
      <c r="K1948" s="10">
        <v>11</v>
      </c>
      <c r="L1948" s="10">
        <v>5</v>
      </c>
      <c r="M1948" s="10">
        <v>10000</v>
      </c>
      <c r="N1948" s="10">
        <v>10000</v>
      </c>
      <c r="O1948" s="10">
        <v>30</v>
      </c>
      <c r="P1948" s="10" t="b">
        <v>1</v>
      </c>
      <c r="Q1948" s="10">
        <v>0</v>
      </c>
      <c r="R1948" s="10" t="b">
        <v>0</v>
      </c>
      <c r="S1948" s="10">
        <v>101.000000000008</v>
      </c>
      <c r="T1948" s="10" t="s">
        <v>59</v>
      </c>
      <c r="U1948" s="22">
        <v>2043</v>
      </c>
      <c r="V1948" s="10">
        <v>3485</v>
      </c>
      <c r="W1948" s="22">
        <v>1.07</v>
      </c>
    </row>
    <row r="1949" spans="1:23" s="5" customFormat="1" x14ac:dyDescent="0.3">
      <c r="A1949" s="20">
        <v>1947</v>
      </c>
      <c r="C1949" s="11" t="s">
        <v>146</v>
      </c>
      <c r="E1949" s="10">
        <f t="shared" si="360"/>
        <v>15729159381.952301</v>
      </c>
      <c r="F1949" s="10">
        <v>5</v>
      </c>
      <c r="G1949" s="22">
        <f t="shared" si="361"/>
        <v>1.9579599238777606E+29</v>
      </c>
      <c r="H1949" s="22">
        <f t="shared" si="362"/>
        <v>22086179.607254397</v>
      </c>
      <c r="I1949" s="22">
        <f t="shared" si="363"/>
        <v>2.027466907619601E+20</v>
      </c>
      <c r="J1949" s="10">
        <v>1</v>
      </c>
      <c r="K1949" s="10">
        <v>11</v>
      </c>
      <c r="L1949" s="10">
        <v>5</v>
      </c>
      <c r="M1949" s="10">
        <v>10000</v>
      </c>
      <c r="N1949" s="10">
        <v>10000</v>
      </c>
      <c r="O1949" s="10">
        <v>30</v>
      </c>
      <c r="P1949" s="10" t="b">
        <v>1</v>
      </c>
      <c r="Q1949" s="10">
        <v>0</v>
      </c>
      <c r="R1949" s="10" t="b">
        <v>0</v>
      </c>
      <c r="S1949" s="10">
        <v>101.000000000008</v>
      </c>
      <c r="T1949" s="10" t="s">
        <v>59</v>
      </c>
      <c r="U1949" s="22">
        <v>2044</v>
      </c>
      <c r="V1949" s="10">
        <v>3487</v>
      </c>
      <c r="W1949" s="22">
        <v>1.07</v>
      </c>
    </row>
    <row r="1950" spans="1:23" s="5" customFormat="1" x14ac:dyDescent="0.3">
      <c r="A1950" s="20">
        <v>1948</v>
      </c>
      <c r="C1950" s="11" t="s">
        <v>146</v>
      </c>
      <c r="E1950" s="10">
        <f t="shared" si="360"/>
        <v>15754215940.797421</v>
      </c>
      <c r="F1950" s="10">
        <v>5</v>
      </c>
      <c r="G1950" s="22">
        <f t="shared" si="361"/>
        <v>1.966933252145786E+29</v>
      </c>
      <c r="H1950" s="22">
        <f t="shared" si="362"/>
        <v>22110348.054962765</v>
      </c>
      <c r="I1950" s="22">
        <f t="shared" si="363"/>
        <v>2.0338085395937385E+20</v>
      </c>
      <c r="J1950" s="10">
        <v>1</v>
      </c>
      <c r="K1950" s="10">
        <v>11</v>
      </c>
      <c r="L1950" s="10">
        <v>5</v>
      </c>
      <c r="M1950" s="10">
        <v>10000</v>
      </c>
      <c r="N1950" s="10">
        <v>10000</v>
      </c>
      <c r="O1950" s="10">
        <v>30</v>
      </c>
      <c r="P1950" s="10" t="b">
        <v>1</v>
      </c>
      <c r="Q1950" s="10">
        <v>0</v>
      </c>
      <c r="R1950" s="10" t="b">
        <v>0</v>
      </c>
      <c r="S1950" s="10">
        <v>101.000000000008</v>
      </c>
      <c r="T1950" s="10" t="s">
        <v>59</v>
      </c>
      <c r="U1950" s="22">
        <v>2045</v>
      </c>
      <c r="V1950" s="10">
        <v>3489</v>
      </c>
      <c r="W1950" s="22">
        <v>1.07</v>
      </c>
    </row>
    <row r="1951" spans="1:23" s="5" customFormat="1" x14ac:dyDescent="0.3">
      <c r="A1951" s="20">
        <v>1949</v>
      </c>
      <c r="C1951" s="11" t="s">
        <v>146</v>
      </c>
      <c r="E1951" s="10">
        <f t="shared" ref="E1951:E2014" si="364">A1951^3.0999</f>
        <v>15779299524.610451</v>
      </c>
      <c r="F1951" s="10">
        <v>5</v>
      </c>
      <c r="G1951" s="22">
        <f t="shared" si="361"/>
        <v>1.9759430682327183E+29</v>
      </c>
      <c r="H1951" s="22">
        <f t="shared" si="362"/>
        <v>22134530.592024796</v>
      </c>
      <c r="I1951" s="22">
        <f t="shared" si="363"/>
        <v>2.0401667374024491E+20</v>
      </c>
      <c r="J1951" s="10">
        <v>1</v>
      </c>
      <c r="K1951" s="10">
        <v>11</v>
      </c>
      <c r="L1951" s="10">
        <v>5</v>
      </c>
      <c r="M1951" s="10">
        <v>10000</v>
      </c>
      <c r="N1951" s="10">
        <v>10000</v>
      </c>
      <c r="O1951" s="10">
        <v>30</v>
      </c>
      <c r="P1951" s="10" t="b">
        <v>1</v>
      </c>
      <c r="Q1951" s="10">
        <v>0</v>
      </c>
      <c r="R1951" s="10" t="b">
        <v>0</v>
      </c>
      <c r="S1951" s="10">
        <v>101.000000000008</v>
      </c>
      <c r="T1951" s="10" t="s">
        <v>59</v>
      </c>
      <c r="U1951" s="22">
        <v>2046</v>
      </c>
      <c r="V1951" s="10">
        <v>3491</v>
      </c>
      <c r="W1951" s="22">
        <v>1.07</v>
      </c>
    </row>
    <row r="1952" spans="1:23" s="5" customFormat="1" x14ac:dyDescent="0.3">
      <c r="A1952" s="20">
        <v>1950</v>
      </c>
      <c r="C1952" s="11" t="s">
        <v>146</v>
      </c>
      <c r="E1952" s="10">
        <f t="shared" si="364"/>
        <v>15804410148.65097</v>
      </c>
      <c r="F1952" s="10">
        <v>5</v>
      </c>
      <c r="G1952" s="22">
        <f t="shared" si="361"/>
        <v>1.9849895016717465E+29</v>
      </c>
      <c r="H1952" s="22">
        <f t="shared" si="362"/>
        <v>22158727.219452921</v>
      </c>
      <c r="I1952" s="22">
        <f t="shared" si="363"/>
        <v>2.046541535786621E+20</v>
      </c>
      <c r="J1952" s="10">
        <v>1</v>
      </c>
      <c r="K1952" s="10">
        <v>11</v>
      </c>
      <c r="L1952" s="10">
        <v>5</v>
      </c>
      <c r="M1952" s="10">
        <v>10000</v>
      </c>
      <c r="N1952" s="10">
        <v>10000</v>
      </c>
      <c r="O1952" s="10">
        <v>30</v>
      </c>
      <c r="P1952" s="10" t="b">
        <v>1</v>
      </c>
      <c r="Q1952" s="10">
        <v>0</v>
      </c>
      <c r="R1952" s="10" t="b">
        <v>0</v>
      </c>
      <c r="S1952" s="10">
        <v>101.000000000008</v>
      </c>
      <c r="T1952" s="10" t="s">
        <v>59</v>
      </c>
      <c r="U1952" s="22">
        <v>2047</v>
      </c>
      <c r="V1952" s="10">
        <v>3493</v>
      </c>
      <c r="W1952" s="22">
        <v>1.07</v>
      </c>
    </row>
    <row r="1953" spans="1:23" s="15" customFormat="1" x14ac:dyDescent="0.3">
      <c r="A1953" s="19">
        <v>1951</v>
      </c>
      <c r="C1953" s="17" t="s">
        <v>146</v>
      </c>
      <c r="E1953" s="16">
        <f t="shared" si="364"/>
        <v>15829547828.179165</v>
      </c>
      <c r="F1953" s="16">
        <v>5</v>
      </c>
      <c r="G1953" s="22">
        <f>A1953^8.91+A1953^4+100*A1953+100</f>
        <v>2.0710580420611061E+29</v>
      </c>
      <c r="H1953" s="18">
        <f t="shared" si="362"/>
        <v>22182937.938259088</v>
      </c>
      <c r="I1953" s="18">
        <f t="shared" si="363"/>
        <v>2.0529329695421202E+20</v>
      </c>
      <c r="J1953" s="16">
        <v>1</v>
      </c>
      <c r="K1953" s="16">
        <v>11</v>
      </c>
      <c r="L1953" s="16">
        <v>5</v>
      </c>
      <c r="M1953" s="16">
        <v>10000</v>
      </c>
      <c r="N1953" s="16">
        <v>10000</v>
      </c>
      <c r="O1953" s="16">
        <v>30</v>
      </c>
      <c r="P1953" s="16" t="b">
        <v>1</v>
      </c>
      <c r="Q1953" s="16">
        <v>0</v>
      </c>
      <c r="R1953" s="16" t="b">
        <v>0</v>
      </c>
      <c r="S1953" s="16">
        <v>101.000000000008</v>
      </c>
      <c r="T1953" s="16" t="s">
        <v>59</v>
      </c>
      <c r="U1953" s="18">
        <v>2048</v>
      </c>
      <c r="V1953" s="16">
        <v>3495</v>
      </c>
      <c r="W1953" s="18">
        <v>1.07</v>
      </c>
    </row>
    <row r="1954" spans="1:23" s="15" customFormat="1" x14ac:dyDescent="0.3">
      <c r="A1954" s="19">
        <v>1952</v>
      </c>
      <c r="C1954" s="17" t="s">
        <v>146</v>
      </c>
      <c r="E1954" s="16">
        <f t="shared" si="364"/>
        <v>15854712578.456228</v>
      </c>
      <c r="F1954" s="16">
        <v>5</v>
      </c>
      <c r="G1954" s="22">
        <f t="shared" ref="G1954:G2002" si="365">A1954^8.91+A1954^4+100*A1954+100</f>
        <v>2.0805355299622067E+29</v>
      </c>
      <c r="H1954" s="18">
        <f t="shared" si="362"/>
        <v>22207162.74945464</v>
      </c>
      <c r="I1954" s="18">
        <f t="shared" si="363"/>
        <v>2.0593410735198267E+20</v>
      </c>
      <c r="J1954" s="16">
        <v>1</v>
      </c>
      <c r="K1954" s="16">
        <v>11</v>
      </c>
      <c r="L1954" s="16">
        <v>5</v>
      </c>
      <c r="M1954" s="16">
        <v>10000</v>
      </c>
      <c r="N1954" s="16">
        <v>10000</v>
      </c>
      <c r="O1954" s="16">
        <v>30</v>
      </c>
      <c r="P1954" s="16" t="b">
        <v>1</v>
      </c>
      <c r="Q1954" s="16">
        <v>0</v>
      </c>
      <c r="R1954" s="16" t="b">
        <v>0</v>
      </c>
      <c r="S1954" s="16">
        <v>101.000000000008</v>
      </c>
      <c r="T1954" s="16" t="s">
        <v>59</v>
      </c>
      <c r="U1954" s="18">
        <v>2049</v>
      </c>
      <c r="V1954" s="16">
        <v>3497</v>
      </c>
      <c r="W1954" s="18">
        <v>1.07</v>
      </c>
    </row>
    <row r="1955" spans="1:23" s="15" customFormat="1" x14ac:dyDescent="0.3">
      <c r="A1955" s="19">
        <v>1953</v>
      </c>
      <c r="C1955" s="17" t="s">
        <v>146</v>
      </c>
      <c r="E1955" s="16">
        <f t="shared" si="364"/>
        <v>15879904414.743986</v>
      </c>
      <c r="F1955" s="16">
        <v>5</v>
      </c>
      <c r="G1955" s="22">
        <f t="shared" si="365"/>
        <v>2.0900515009664978E+29</v>
      </c>
      <c r="H1955" s="18">
        <f t="shared" si="362"/>
        <v>22231401.654050738</v>
      </c>
      <c r="I1955" s="18">
        <f t="shared" si="363"/>
        <v>2.0657658826257816E+20</v>
      </c>
      <c r="J1955" s="16">
        <v>1</v>
      </c>
      <c r="K1955" s="16">
        <v>11</v>
      </c>
      <c r="L1955" s="16">
        <v>5</v>
      </c>
      <c r="M1955" s="16">
        <v>10000</v>
      </c>
      <c r="N1955" s="16">
        <v>10000</v>
      </c>
      <c r="O1955" s="16">
        <v>30</v>
      </c>
      <c r="P1955" s="16" t="b">
        <v>1</v>
      </c>
      <c r="Q1955" s="16">
        <v>0</v>
      </c>
      <c r="R1955" s="16" t="b">
        <v>0</v>
      </c>
      <c r="S1955" s="16">
        <v>101.000000000008</v>
      </c>
      <c r="T1955" s="16" t="s">
        <v>59</v>
      </c>
      <c r="U1955" s="18">
        <v>2050</v>
      </c>
      <c r="V1955" s="16">
        <v>3499</v>
      </c>
      <c r="W1955" s="18">
        <v>1.07</v>
      </c>
    </row>
    <row r="1956" spans="1:23" s="15" customFormat="1" x14ac:dyDescent="0.3">
      <c r="A1956" s="19">
        <v>1954</v>
      </c>
      <c r="C1956" s="17" t="s">
        <v>146</v>
      </c>
      <c r="E1956" s="16">
        <f t="shared" si="364"/>
        <v>15905123352.305082</v>
      </c>
      <c r="F1956" s="16">
        <v>5</v>
      </c>
      <c r="G1956" s="22">
        <f t="shared" si="365"/>
        <v>2.0996060915089854E+29</v>
      </c>
      <c r="H1956" s="18">
        <f t="shared" si="362"/>
        <v>22255654.653057858</v>
      </c>
      <c r="I1956" s="18">
        <f t="shared" si="363"/>
        <v>2.0722074318210918E+20</v>
      </c>
      <c r="J1956" s="16">
        <v>1</v>
      </c>
      <c r="K1956" s="16">
        <v>11</v>
      </c>
      <c r="L1956" s="16">
        <v>5</v>
      </c>
      <c r="M1956" s="16">
        <v>10000</v>
      </c>
      <c r="N1956" s="16">
        <v>10000</v>
      </c>
      <c r="O1956" s="16">
        <v>30</v>
      </c>
      <c r="P1956" s="16" t="b">
        <v>1</v>
      </c>
      <c r="Q1956" s="16">
        <v>0</v>
      </c>
      <c r="R1956" s="16" t="b">
        <v>0</v>
      </c>
      <c r="S1956" s="16">
        <v>101.000000000008</v>
      </c>
      <c r="T1956" s="16" t="s">
        <v>59</v>
      </c>
      <c r="U1956" s="18">
        <v>2051</v>
      </c>
      <c r="V1956" s="16">
        <v>3501</v>
      </c>
      <c r="W1956" s="18">
        <v>1.07</v>
      </c>
    </row>
    <row r="1957" spans="1:23" s="15" customFormat="1" x14ac:dyDescent="0.3">
      <c r="A1957" s="19">
        <v>1955</v>
      </c>
      <c r="C1957" s="17" t="s">
        <v>146</v>
      </c>
      <c r="E1957" s="16">
        <f t="shared" si="364"/>
        <v>15930369406.402927</v>
      </c>
      <c r="F1957" s="16">
        <v>5</v>
      </c>
      <c r="G1957" s="22">
        <f t="shared" si="365"/>
        <v>2.1091994384380971E+29</v>
      </c>
      <c r="H1957" s="18">
        <f t="shared" si="362"/>
        <v>22279921.747486234</v>
      </c>
      <c r="I1957" s="18">
        <f t="shared" si="363"/>
        <v>2.078665756122168E+20</v>
      </c>
      <c r="J1957" s="16">
        <v>1</v>
      </c>
      <c r="K1957" s="16">
        <v>11</v>
      </c>
      <c r="L1957" s="16">
        <v>5</v>
      </c>
      <c r="M1957" s="16">
        <v>10000</v>
      </c>
      <c r="N1957" s="16">
        <v>10000</v>
      </c>
      <c r="O1957" s="16">
        <v>30</v>
      </c>
      <c r="P1957" s="16" t="b">
        <v>1</v>
      </c>
      <c r="Q1957" s="16">
        <v>0</v>
      </c>
      <c r="R1957" s="16" t="b">
        <v>0</v>
      </c>
      <c r="S1957" s="16">
        <v>101.000000000008</v>
      </c>
      <c r="T1957" s="16" t="s">
        <v>59</v>
      </c>
      <c r="U1957" s="18">
        <v>2052</v>
      </c>
      <c r="V1957" s="16">
        <v>3503</v>
      </c>
      <c r="W1957" s="18">
        <v>1.07</v>
      </c>
    </row>
    <row r="1958" spans="1:23" s="15" customFormat="1" x14ac:dyDescent="0.3">
      <c r="A1958" s="19">
        <v>1956</v>
      </c>
      <c r="C1958" s="17" t="s">
        <v>146</v>
      </c>
      <c r="E1958" s="16">
        <f t="shared" si="364"/>
        <v>15955642592.301609</v>
      </c>
      <c r="F1958" s="16">
        <v>5</v>
      </c>
      <c r="G1958" s="22">
        <f t="shared" si="365"/>
        <v>2.1188316790168847E+29</v>
      </c>
      <c r="H1958" s="18">
        <f t="shared" si="362"/>
        <v>22304202.938345399</v>
      </c>
      <c r="I1958" s="18">
        <f t="shared" si="363"/>
        <v>2.0851408906006109E+20</v>
      </c>
      <c r="J1958" s="16">
        <v>1</v>
      </c>
      <c r="K1958" s="16">
        <v>11</v>
      </c>
      <c r="L1958" s="16">
        <v>5</v>
      </c>
      <c r="M1958" s="16">
        <v>10000</v>
      </c>
      <c r="N1958" s="16">
        <v>10000</v>
      </c>
      <c r="O1958" s="16">
        <v>30</v>
      </c>
      <c r="P1958" s="16" t="b">
        <v>1</v>
      </c>
      <c r="Q1958" s="16">
        <v>0</v>
      </c>
      <c r="R1958" s="16" t="b">
        <v>0</v>
      </c>
      <c r="S1958" s="16">
        <v>101.000000000008</v>
      </c>
      <c r="T1958" s="16" t="s">
        <v>59</v>
      </c>
      <c r="U1958" s="18">
        <v>2053</v>
      </c>
      <c r="V1958" s="16">
        <v>3505</v>
      </c>
      <c r="W1958" s="18">
        <v>1.07</v>
      </c>
    </row>
    <row r="1959" spans="1:23" s="15" customFormat="1" x14ac:dyDescent="0.3">
      <c r="A1959" s="19">
        <v>1957</v>
      </c>
      <c r="C1959" s="17" t="s">
        <v>146</v>
      </c>
      <c r="E1959" s="16">
        <f t="shared" si="364"/>
        <v>15980942925.266245</v>
      </c>
      <c r="F1959" s="16">
        <v>5</v>
      </c>
      <c r="G1959" s="22">
        <f t="shared" si="365"/>
        <v>2.1285029509239022E+29</v>
      </c>
      <c r="H1959" s="18">
        <f t="shared" si="362"/>
        <v>22328498.226644713</v>
      </c>
      <c r="I1959" s="18">
        <f t="shared" si="363"/>
        <v>2.0916328703834499E+20</v>
      </c>
      <c r="J1959" s="16">
        <v>1</v>
      </c>
      <c r="K1959" s="16">
        <v>11</v>
      </c>
      <c r="L1959" s="16">
        <v>5</v>
      </c>
      <c r="M1959" s="16">
        <v>10000</v>
      </c>
      <c r="N1959" s="16">
        <v>10000</v>
      </c>
      <c r="O1959" s="16">
        <v>30</v>
      </c>
      <c r="P1959" s="16" t="b">
        <v>1</v>
      </c>
      <c r="Q1959" s="16">
        <v>0</v>
      </c>
      <c r="R1959" s="16" t="b">
        <v>0</v>
      </c>
      <c r="S1959" s="16">
        <v>101.000000000008</v>
      </c>
      <c r="T1959" s="16" t="s">
        <v>59</v>
      </c>
      <c r="U1959" s="18">
        <v>2054</v>
      </c>
      <c r="V1959" s="16">
        <v>3507</v>
      </c>
      <c r="W1959" s="18">
        <v>1.07</v>
      </c>
    </row>
    <row r="1960" spans="1:23" s="15" customFormat="1" x14ac:dyDescent="0.3">
      <c r="A1960" s="19">
        <v>1958</v>
      </c>
      <c r="C1960" s="17" t="s">
        <v>146</v>
      </c>
      <c r="E1960" s="16">
        <f t="shared" si="364"/>
        <v>16006270420.562595</v>
      </c>
      <c r="F1960" s="16">
        <v>5</v>
      </c>
      <c r="G1960" s="22">
        <f t="shared" si="365"/>
        <v>2.1382133922543249E+29</v>
      </c>
      <c r="H1960" s="18">
        <f t="shared" si="362"/>
        <v>22352807.61339293</v>
      </c>
      <c r="I1960" s="18">
        <f t="shared" si="363"/>
        <v>2.0981417306530179E+20</v>
      </c>
      <c r="J1960" s="16">
        <v>1</v>
      </c>
      <c r="K1960" s="16">
        <v>11</v>
      </c>
      <c r="L1960" s="16">
        <v>5</v>
      </c>
      <c r="M1960" s="16">
        <v>10000</v>
      </c>
      <c r="N1960" s="16">
        <v>10000</v>
      </c>
      <c r="O1960" s="16">
        <v>30</v>
      </c>
      <c r="P1960" s="16" t="b">
        <v>1</v>
      </c>
      <c r="Q1960" s="16">
        <v>0</v>
      </c>
      <c r="R1960" s="16" t="b">
        <v>0</v>
      </c>
      <c r="S1960" s="16">
        <v>101.000000000008</v>
      </c>
      <c r="T1960" s="16" t="s">
        <v>59</v>
      </c>
      <c r="U1960" s="18">
        <v>2055</v>
      </c>
      <c r="V1960" s="16">
        <v>3509</v>
      </c>
      <c r="W1960" s="18">
        <v>1.07</v>
      </c>
    </row>
    <row r="1961" spans="1:23" s="15" customFormat="1" x14ac:dyDescent="0.3">
      <c r="A1961" s="19">
        <v>1959</v>
      </c>
      <c r="C1961" s="17" t="s">
        <v>146</v>
      </c>
      <c r="E1961" s="16">
        <f t="shared" si="364"/>
        <v>16031625093.457088</v>
      </c>
      <c r="F1961" s="16">
        <v>5</v>
      </c>
      <c r="G1961" s="22">
        <f t="shared" si="365"/>
        <v>2.1479631415210403E+29</v>
      </c>
      <c r="H1961" s="18">
        <f t="shared" si="362"/>
        <v>22377131.099598397</v>
      </c>
      <c r="I1961" s="18">
        <f t="shared" si="363"/>
        <v>2.1046675066471281E+20</v>
      </c>
      <c r="J1961" s="16">
        <v>1</v>
      </c>
      <c r="K1961" s="16">
        <v>11</v>
      </c>
      <c r="L1961" s="16">
        <v>5</v>
      </c>
      <c r="M1961" s="16">
        <v>10000</v>
      </c>
      <c r="N1961" s="16">
        <v>10000</v>
      </c>
      <c r="O1961" s="16">
        <v>30</v>
      </c>
      <c r="P1961" s="16" t="b">
        <v>1</v>
      </c>
      <c r="Q1961" s="16">
        <v>0</v>
      </c>
      <c r="R1961" s="16" t="b">
        <v>0</v>
      </c>
      <c r="S1961" s="16">
        <v>101.000000000008</v>
      </c>
      <c r="T1961" s="16" t="s">
        <v>59</v>
      </c>
      <c r="U1961" s="18">
        <v>2056</v>
      </c>
      <c r="V1961" s="16">
        <v>3511</v>
      </c>
      <c r="W1961" s="18">
        <v>1.07</v>
      </c>
    </row>
    <row r="1962" spans="1:23" s="15" customFormat="1" x14ac:dyDescent="0.3">
      <c r="A1962" s="19">
        <v>1960</v>
      </c>
      <c r="C1962" s="17" t="s">
        <v>146</v>
      </c>
      <c r="E1962" s="16">
        <f t="shared" si="364"/>
        <v>16057006959.217106</v>
      </c>
      <c r="F1962" s="16">
        <v>5</v>
      </c>
      <c r="G1962" s="22">
        <f t="shared" si="365"/>
        <v>2.1577523376556208E+29</v>
      </c>
      <c r="H1962" s="18">
        <f t="shared" si="362"/>
        <v>22401468.686268996</v>
      </c>
      <c r="I1962" s="18">
        <f t="shared" si="363"/>
        <v>2.1112102336591413E+20</v>
      </c>
      <c r="J1962" s="16">
        <v>1</v>
      </c>
      <c r="K1962" s="16">
        <v>11</v>
      </c>
      <c r="L1962" s="16">
        <v>5</v>
      </c>
      <c r="M1962" s="16">
        <v>10000</v>
      </c>
      <c r="N1962" s="16">
        <v>10000</v>
      </c>
      <c r="O1962" s="16">
        <v>30</v>
      </c>
      <c r="P1962" s="16" t="b">
        <v>1</v>
      </c>
      <c r="Q1962" s="16">
        <v>0</v>
      </c>
      <c r="R1962" s="16" t="b">
        <v>0</v>
      </c>
      <c r="S1962" s="16">
        <v>101.000000000008</v>
      </c>
      <c r="T1962" s="16" t="s">
        <v>59</v>
      </c>
      <c r="U1962" s="18">
        <v>2057</v>
      </c>
      <c r="V1962" s="16">
        <v>3513</v>
      </c>
      <c r="W1962" s="18">
        <v>1.07</v>
      </c>
    </row>
    <row r="1963" spans="1:23" s="15" customFormat="1" x14ac:dyDescent="0.3">
      <c r="A1963" s="19">
        <v>1961</v>
      </c>
      <c r="C1963" s="17" t="s">
        <v>146</v>
      </c>
      <c r="E1963" s="16">
        <f t="shared" si="364"/>
        <v>16082416033.110725</v>
      </c>
      <c r="F1963" s="16">
        <v>5</v>
      </c>
      <c r="G1963" s="22">
        <f t="shared" si="365"/>
        <v>2.1675811200094195E+29</v>
      </c>
      <c r="H1963" s="18">
        <f t="shared" si="362"/>
        <v>22425820.374412294</v>
      </c>
      <c r="I1963" s="18">
        <f t="shared" si="363"/>
        <v>2.1177699470379385E+20</v>
      </c>
      <c r="J1963" s="16">
        <v>1</v>
      </c>
      <c r="K1963" s="16">
        <v>11</v>
      </c>
      <c r="L1963" s="16">
        <v>5</v>
      </c>
      <c r="M1963" s="16">
        <v>10000</v>
      </c>
      <c r="N1963" s="16">
        <v>10000</v>
      </c>
      <c r="O1963" s="16">
        <v>30</v>
      </c>
      <c r="P1963" s="16" t="b">
        <v>1</v>
      </c>
      <c r="Q1963" s="16">
        <v>0</v>
      </c>
      <c r="R1963" s="16" t="b">
        <v>0</v>
      </c>
      <c r="S1963" s="16">
        <v>101.000000000008</v>
      </c>
      <c r="T1963" s="16" t="s">
        <v>59</v>
      </c>
      <c r="U1963" s="18">
        <v>2058</v>
      </c>
      <c r="V1963" s="16">
        <v>3515</v>
      </c>
      <c r="W1963" s="18">
        <v>1.07</v>
      </c>
    </row>
    <row r="1964" spans="1:23" s="15" customFormat="1" x14ac:dyDescent="0.3">
      <c r="A1964" s="19">
        <v>1962</v>
      </c>
      <c r="C1964" s="17" t="s">
        <v>146</v>
      </c>
      <c r="E1964" s="16">
        <f t="shared" si="364"/>
        <v>16107852330.406843</v>
      </c>
      <c r="F1964" s="16">
        <v>5</v>
      </c>
      <c r="G1964" s="22">
        <f t="shared" si="365"/>
        <v>2.1774496283546086E+29</v>
      </c>
      <c r="H1964" s="18">
        <f t="shared" si="362"/>
        <v>22450186.16503524</v>
      </c>
      <c r="I1964" s="18">
        <f t="shared" si="363"/>
        <v>2.1243466821880277E+20</v>
      </c>
      <c r="J1964" s="16">
        <v>1</v>
      </c>
      <c r="K1964" s="16">
        <v>11</v>
      </c>
      <c r="L1964" s="16">
        <v>5</v>
      </c>
      <c r="M1964" s="16">
        <v>10000</v>
      </c>
      <c r="N1964" s="16">
        <v>10000</v>
      </c>
      <c r="O1964" s="16">
        <v>30</v>
      </c>
      <c r="P1964" s="16" t="b">
        <v>1</v>
      </c>
      <c r="Q1964" s="16">
        <v>0</v>
      </c>
      <c r="R1964" s="16" t="b">
        <v>0</v>
      </c>
      <c r="S1964" s="16">
        <v>101.000000000008</v>
      </c>
      <c r="T1964" s="16" t="s">
        <v>59</v>
      </c>
      <c r="U1964" s="18">
        <v>2059</v>
      </c>
      <c r="V1964" s="16">
        <v>3517</v>
      </c>
      <c r="W1964" s="18">
        <v>1.07</v>
      </c>
    </row>
    <row r="1965" spans="1:23" s="15" customFormat="1" x14ac:dyDescent="0.3">
      <c r="A1965" s="19">
        <v>1963</v>
      </c>
      <c r="C1965" s="17" t="s">
        <v>146</v>
      </c>
      <c r="E1965" s="16">
        <f t="shared" si="364"/>
        <v>16133315866.375135</v>
      </c>
      <c r="F1965" s="16">
        <v>5</v>
      </c>
      <c r="G1965" s="22">
        <f t="shared" si="365"/>
        <v>2.1873580028852477E+29</v>
      </c>
      <c r="H1965" s="18">
        <f t="shared" si="362"/>
        <v>22474566.059144448</v>
      </c>
      <c r="I1965" s="18">
        <f t="shared" si="363"/>
        <v>2.1309404745696841E+20</v>
      </c>
      <c r="J1965" s="16">
        <v>1</v>
      </c>
      <c r="K1965" s="16">
        <v>11</v>
      </c>
      <c r="L1965" s="16">
        <v>5</v>
      </c>
      <c r="M1965" s="16">
        <v>10000</v>
      </c>
      <c r="N1965" s="16">
        <v>10000</v>
      </c>
      <c r="O1965" s="16">
        <v>30</v>
      </c>
      <c r="P1965" s="16" t="b">
        <v>1</v>
      </c>
      <c r="Q1965" s="16">
        <v>0</v>
      </c>
      <c r="R1965" s="16" t="b">
        <v>0</v>
      </c>
      <c r="S1965" s="16">
        <v>101.000000000008</v>
      </c>
      <c r="T1965" s="16" t="s">
        <v>59</v>
      </c>
      <c r="U1965" s="18">
        <v>2060</v>
      </c>
      <c r="V1965" s="16">
        <v>3519</v>
      </c>
      <c r="W1965" s="18">
        <v>1.07</v>
      </c>
    </row>
    <row r="1966" spans="1:23" s="15" customFormat="1" x14ac:dyDescent="0.3">
      <c r="A1966" s="19">
        <v>1964</v>
      </c>
      <c r="C1966" s="17" t="s">
        <v>146</v>
      </c>
      <c r="E1966" s="16">
        <f t="shared" si="364"/>
        <v>16158806656.285902</v>
      </c>
      <c r="F1966" s="16">
        <v>5</v>
      </c>
      <c r="G1966" s="22">
        <f t="shared" si="365"/>
        <v>2.1973063842182638E+29</v>
      </c>
      <c r="H1966" s="18">
        <f t="shared" si="362"/>
        <v>22498960.057746094</v>
      </c>
      <c r="I1966" s="18">
        <f t="shared" si="363"/>
        <v>2.137551359698787E+20</v>
      </c>
      <c r="J1966" s="16">
        <v>1</v>
      </c>
      <c r="K1966" s="16">
        <v>11</v>
      </c>
      <c r="L1966" s="16">
        <v>5</v>
      </c>
      <c r="M1966" s="16">
        <v>10000</v>
      </c>
      <c r="N1966" s="16">
        <v>10000</v>
      </c>
      <c r="O1966" s="16">
        <v>30</v>
      </c>
      <c r="P1966" s="16" t="b">
        <v>1</v>
      </c>
      <c r="Q1966" s="16">
        <v>0</v>
      </c>
      <c r="R1966" s="16" t="b">
        <v>0</v>
      </c>
      <c r="S1966" s="16">
        <v>101.000000000008</v>
      </c>
      <c r="T1966" s="16" t="s">
        <v>59</v>
      </c>
      <c r="U1966" s="18">
        <v>2061</v>
      </c>
      <c r="V1966" s="16">
        <v>3521</v>
      </c>
      <c r="W1966" s="18">
        <v>1.07</v>
      </c>
    </row>
    <row r="1967" spans="1:23" s="15" customFormat="1" x14ac:dyDescent="0.3">
      <c r="A1967" s="19">
        <v>1965</v>
      </c>
      <c r="C1967" s="17" t="s">
        <v>146</v>
      </c>
      <c r="E1967" s="16">
        <f t="shared" si="364"/>
        <v>16184324715.410479</v>
      </c>
      <c r="F1967" s="16">
        <v>5</v>
      </c>
      <c r="G1967" s="22">
        <f t="shared" si="365"/>
        <v>2.2072949133947137E+29</v>
      </c>
      <c r="H1967" s="18">
        <f t="shared" si="362"/>
        <v>22523368.161845781</v>
      </c>
      <c r="I1967" s="18">
        <f t="shared" si="363"/>
        <v>2.1441793731471711E+20</v>
      </c>
      <c r="J1967" s="16">
        <v>1</v>
      </c>
      <c r="K1967" s="16">
        <v>11</v>
      </c>
      <c r="L1967" s="16">
        <v>5</v>
      </c>
      <c r="M1967" s="16">
        <v>10000</v>
      </c>
      <c r="N1967" s="16">
        <v>10000</v>
      </c>
      <c r="O1967" s="16">
        <v>30</v>
      </c>
      <c r="P1967" s="16" t="b">
        <v>1</v>
      </c>
      <c r="Q1967" s="16">
        <v>0</v>
      </c>
      <c r="R1967" s="16" t="b">
        <v>0</v>
      </c>
      <c r="S1967" s="16">
        <v>101.000000000008</v>
      </c>
      <c r="T1967" s="16" t="s">
        <v>59</v>
      </c>
      <c r="U1967" s="18">
        <v>2062</v>
      </c>
      <c r="V1967" s="16">
        <v>3523</v>
      </c>
      <c r="W1967" s="18">
        <v>1.07</v>
      </c>
    </row>
    <row r="1968" spans="1:23" s="15" customFormat="1" x14ac:dyDescent="0.3">
      <c r="A1968" s="19">
        <v>1966</v>
      </c>
      <c r="C1968" s="17" t="s">
        <v>146</v>
      </c>
      <c r="E1968" s="16">
        <f t="shared" si="364"/>
        <v>16209870059.020744</v>
      </c>
      <c r="F1968" s="16">
        <v>5</v>
      </c>
      <c r="G1968" s="22">
        <f t="shared" si="365"/>
        <v>2.2173237318805467E+29</v>
      </c>
      <c r="H1968" s="18">
        <f t="shared" si="362"/>
        <v>22547790.372448899</v>
      </c>
      <c r="I1968" s="18">
        <f t="shared" si="363"/>
        <v>2.1508245505424323E+20</v>
      </c>
      <c r="J1968" s="16">
        <v>1</v>
      </c>
      <c r="K1968" s="16">
        <v>11</v>
      </c>
      <c r="L1968" s="16">
        <v>5</v>
      </c>
      <c r="M1968" s="16">
        <v>10000</v>
      </c>
      <c r="N1968" s="16">
        <v>10000</v>
      </c>
      <c r="O1968" s="16">
        <v>30</v>
      </c>
      <c r="P1968" s="16" t="b">
        <v>1</v>
      </c>
      <c r="Q1968" s="16">
        <v>0</v>
      </c>
      <c r="R1968" s="16" t="b">
        <v>0</v>
      </c>
      <c r="S1968" s="16">
        <v>101.000000000008</v>
      </c>
      <c r="T1968" s="16" t="s">
        <v>59</v>
      </c>
      <c r="U1968" s="18">
        <v>2063</v>
      </c>
      <c r="V1968" s="16">
        <v>3525</v>
      </c>
      <c r="W1968" s="18">
        <v>1.07</v>
      </c>
    </row>
    <row r="1969" spans="1:23" s="15" customFormat="1" x14ac:dyDescent="0.3">
      <c r="A1969" s="19">
        <v>1967</v>
      </c>
      <c r="C1969" s="17" t="s">
        <v>146</v>
      </c>
      <c r="E1969" s="16">
        <f t="shared" si="364"/>
        <v>16235442702.389536</v>
      </c>
      <c r="F1969" s="16">
        <v>5</v>
      </c>
      <c r="G1969" s="22">
        <f t="shared" si="365"/>
        <v>2.227392981567934E+29</v>
      </c>
      <c r="H1969" s="18">
        <f t="shared" si="362"/>
        <v>22572226.690560117</v>
      </c>
      <c r="I1969" s="18">
        <f t="shared" si="363"/>
        <v>2.1574869275681276E+20</v>
      </c>
      <c r="J1969" s="16">
        <v>1</v>
      </c>
      <c r="K1969" s="16">
        <v>11</v>
      </c>
      <c r="L1969" s="16">
        <v>5</v>
      </c>
      <c r="M1969" s="16">
        <v>10000</v>
      </c>
      <c r="N1969" s="16">
        <v>10000</v>
      </c>
      <c r="O1969" s="16">
        <v>30</v>
      </c>
      <c r="P1969" s="16" t="b">
        <v>1</v>
      </c>
      <c r="Q1969" s="16">
        <v>0</v>
      </c>
      <c r="R1969" s="16" t="b">
        <v>0</v>
      </c>
      <c r="S1969" s="16">
        <v>101.000000000008</v>
      </c>
      <c r="T1969" s="16" t="s">
        <v>59</v>
      </c>
      <c r="U1969" s="18">
        <v>2064</v>
      </c>
      <c r="V1969" s="16">
        <v>3527</v>
      </c>
      <c r="W1969" s="18">
        <v>1.07</v>
      </c>
    </row>
    <row r="1970" spans="1:23" s="15" customFormat="1" x14ac:dyDescent="0.3">
      <c r="A1970" s="19">
        <v>1968</v>
      </c>
      <c r="C1970" s="17" t="s">
        <v>146</v>
      </c>
      <c r="E1970" s="16">
        <f t="shared" si="364"/>
        <v>16261042660.790375</v>
      </c>
      <c r="F1970" s="16">
        <v>5</v>
      </c>
      <c r="G1970" s="22">
        <f t="shared" si="365"/>
        <v>2.2375028047762264E+29</v>
      </c>
      <c r="H1970" s="18">
        <f t="shared" si="362"/>
        <v>22596677.117183976</v>
      </c>
      <c r="I1970" s="18">
        <f t="shared" si="363"/>
        <v>2.1641665399637937E+20</v>
      </c>
      <c r="J1970" s="16">
        <v>1</v>
      </c>
      <c r="K1970" s="16">
        <v>11</v>
      </c>
      <c r="L1970" s="16">
        <v>5</v>
      </c>
      <c r="M1970" s="16">
        <v>10000</v>
      </c>
      <c r="N1970" s="16">
        <v>10000</v>
      </c>
      <c r="O1970" s="16">
        <v>30</v>
      </c>
      <c r="P1970" s="16" t="b">
        <v>1</v>
      </c>
      <c r="Q1970" s="16">
        <v>0</v>
      </c>
      <c r="R1970" s="16" t="b">
        <v>0</v>
      </c>
      <c r="S1970" s="16">
        <v>101.000000000008</v>
      </c>
      <c r="T1970" s="16" t="s">
        <v>59</v>
      </c>
      <c r="U1970" s="18">
        <v>2065</v>
      </c>
      <c r="V1970" s="16">
        <v>3529</v>
      </c>
      <c r="W1970" s="18">
        <v>1.07</v>
      </c>
    </row>
    <row r="1971" spans="1:23" s="15" customFormat="1" x14ac:dyDescent="0.3">
      <c r="A1971" s="19">
        <v>1969</v>
      </c>
      <c r="C1971" s="17" t="s">
        <v>146</v>
      </c>
      <c r="E1971" s="16">
        <f t="shared" si="364"/>
        <v>16286669949.497597</v>
      </c>
      <c r="F1971" s="16">
        <v>5</v>
      </c>
      <c r="G1971" s="22">
        <f t="shared" si="365"/>
        <v>2.247653344253004E+29</v>
      </c>
      <c r="H1971" s="18">
        <f t="shared" si="362"/>
        <v>22621141.653324373</v>
      </c>
      <c r="I1971" s="18">
        <f t="shared" si="363"/>
        <v>2.1708634235250275E+20</v>
      </c>
      <c r="J1971" s="16">
        <v>1</v>
      </c>
      <c r="K1971" s="16">
        <v>11</v>
      </c>
      <c r="L1971" s="16">
        <v>5</v>
      </c>
      <c r="M1971" s="16">
        <v>10000</v>
      </c>
      <c r="N1971" s="16">
        <v>10000</v>
      </c>
      <c r="O1971" s="16">
        <v>30</v>
      </c>
      <c r="P1971" s="16" t="b">
        <v>1</v>
      </c>
      <c r="Q1971" s="16">
        <v>0</v>
      </c>
      <c r="R1971" s="16" t="b">
        <v>0</v>
      </c>
      <c r="S1971" s="16">
        <v>101.000000000008</v>
      </c>
      <c r="T1971" s="16" t="s">
        <v>59</v>
      </c>
      <c r="U1971" s="18">
        <v>2066</v>
      </c>
      <c r="V1971" s="16">
        <v>3531</v>
      </c>
      <c r="W1971" s="18">
        <v>1.07</v>
      </c>
    </row>
    <row r="1972" spans="1:23" s="15" customFormat="1" x14ac:dyDescent="0.3">
      <c r="A1972" s="19">
        <v>1970</v>
      </c>
      <c r="C1972" s="17" t="s">
        <v>146</v>
      </c>
      <c r="E1972" s="16">
        <f t="shared" si="364"/>
        <v>16312324583.786201</v>
      </c>
      <c r="F1972" s="16">
        <v>5</v>
      </c>
      <c r="G1972" s="22">
        <f t="shared" si="365"/>
        <v>2.2578447431751628E+29</v>
      </c>
      <c r="H1972" s="18">
        <f t="shared" si="362"/>
        <v>22645620.299984764</v>
      </c>
      <c r="I1972" s="18">
        <f t="shared" si="363"/>
        <v>2.1775776141035009E+20</v>
      </c>
      <c r="J1972" s="16">
        <v>1</v>
      </c>
      <c r="K1972" s="16">
        <v>11</v>
      </c>
      <c r="L1972" s="16">
        <v>5</v>
      </c>
      <c r="M1972" s="16">
        <v>10000</v>
      </c>
      <c r="N1972" s="16">
        <v>10000</v>
      </c>
      <c r="O1972" s="16">
        <v>30</v>
      </c>
      <c r="P1972" s="16" t="b">
        <v>1</v>
      </c>
      <c r="Q1972" s="16">
        <v>0</v>
      </c>
      <c r="R1972" s="16" t="b">
        <v>0</v>
      </c>
      <c r="S1972" s="16">
        <v>101.000000000008</v>
      </c>
      <c r="T1972" s="16" t="s">
        <v>59</v>
      </c>
      <c r="U1972" s="18">
        <v>2067</v>
      </c>
      <c r="V1972" s="16">
        <v>3533</v>
      </c>
      <c r="W1972" s="18">
        <v>1.07</v>
      </c>
    </row>
    <row r="1973" spans="1:23" s="15" customFormat="1" x14ac:dyDescent="0.3">
      <c r="A1973" s="19">
        <v>1971</v>
      </c>
      <c r="C1973" s="17" t="s">
        <v>146</v>
      </c>
      <c r="E1973" s="16">
        <f t="shared" si="364"/>
        <v>16338006578.932039</v>
      </c>
      <c r="F1973" s="16">
        <v>5</v>
      </c>
      <c r="G1973" s="22">
        <f t="shared" si="365"/>
        <v>2.2680771451499693E+29</v>
      </c>
      <c r="H1973" s="18">
        <f t="shared" si="362"/>
        <v>22670113.058168277</v>
      </c>
      <c r="I1973" s="18">
        <f t="shared" si="363"/>
        <v>2.1843091476070436E+20</v>
      </c>
      <c r="J1973" s="16">
        <v>1</v>
      </c>
      <c r="K1973" s="16">
        <v>11</v>
      </c>
      <c r="L1973" s="16">
        <v>5</v>
      </c>
      <c r="M1973" s="16">
        <v>10000</v>
      </c>
      <c r="N1973" s="16">
        <v>10000</v>
      </c>
      <c r="O1973" s="16">
        <v>30</v>
      </c>
      <c r="P1973" s="16" t="b">
        <v>1</v>
      </c>
      <c r="Q1973" s="16">
        <v>0</v>
      </c>
      <c r="R1973" s="16" t="b">
        <v>0</v>
      </c>
      <c r="S1973" s="16">
        <v>101.000000000008</v>
      </c>
      <c r="T1973" s="16" t="s">
        <v>59</v>
      </c>
      <c r="U1973" s="18">
        <v>2068</v>
      </c>
      <c r="V1973" s="16">
        <v>3535</v>
      </c>
      <c r="W1973" s="18">
        <v>1.07</v>
      </c>
    </row>
    <row r="1974" spans="1:23" s="15" customFormat="1" x14ac:dyDescent="0.3">
      <c r="A1974" s="19">
        <v>1972</v>
      </c>
      <c r="C1974" s="17" t="s">
        <v>146</v>
      </c>
      <c r="E1974" s="16">
        <f t="shared" si="364"/>
        <v>16363715950.211884</v>
      </c>
      <c r="F1974" s="16">
        <v>5</v>
      </c>
      <c r="G1974" s="22">
        <f t="shared" si="365"/>
        <v>2.2783506942162479E+29</v>
      </c>
      <c r="H1974" s="18">
        <f t="shared" si="362"/>
        <v>22694619.928877521</v>
      </c>
      <c r="I1974" s="18">
        <f t="shared" si="363"/>
        <v>2.191058059999736E+20</v>
      </c>
      <c r="J1974" s="16">
        <v>1</v>
      </c>
      <c r="K1974" s="16">
        <v>11</v>
      </c>
      <c r="L1974" s="16">
        <v>5</v>
      </c>
      <c r="M1974" s="16">
        <v>10000</v>
      </c>
      <c r="N1974" s="16">
        <v>10000</v>
      </c>
      <c r="O1974" s="16">
        <v>30</v>
      </c>
      <c r="P1974" s="16" t="b">
        <v>1</v>
      </c>
      <c r="Q1974" s="16">
        <v>0</v>
      </c>
      <c r="R1974" s="16" t="b">
        <v>0</v>
      </c>
      <c r="S1974" s="16">
        <v>101.000000000008</v>
      </c>
      <c r="T1974" s="16" t="s">
        <v>59</v>
      </c>
      <c r="U1974" s="18">
        <v>2069</v>
      </c>
      <c r="V1974" s="16">
        <v>3537</v>
      </c>
      <c r="W1974" s="18">
        <v>1.07</v>
      </c>
    </row>
    <row r="1975" spans="1:23" s="15" customFormat="1" x14ac:dyDescent="0.3">
      <c r="A1975" s="19">
        <v>1973</v>
      </c>
      <c r="C1975" s="17" t="s">
        <v>146</v>
      </c>
      <c r="E1975" s="16">
        <f t="shared" si="364"/>
        <v>16389452712.903046</v>
      </c>
      <c r="F1975" s="16">
        <v>5</v>
      </c>
      <c r="G1975" s="22">
        <f t="shared" si="365"/>
        <v>2.2886655348452801E+29</v>
      </c>
      <c r="H1975" s="18">
        <f t="shared" si="362"/>
        <v>22719140.913114626</v>
      </c>
      <c r="I1975" s="18">
        <f t="shared" si="363"/>
        <v>2.1978243873019281E+20</v>
      </c>
      <c r="J1975" s="16">
        <v>1</v>
      </c>
      <c r="K1975" s="16">
        <v>11</v>
      </c>
      <c r="L1975" s="16">
        <v>5</v>
      </c>
      <c r="M1975" s="16">
        <v>10000</v>
      </c>
      <c r="N1975" s="16">
        <v>10000</v>
      </c>
      <c r="O1975" s="16">
        <v>30</v>
      </c>
      <c r="P1975" s="16" t="b">
        <v>1</v>
      </c>
      <c r="Q1975" s="16">
        <v>0</v>
      </c>
      <c r="R1975" s="16" t="b">
        <v>0</v>
      </c>
      <c r="S1975" s="16">
        <v>101.000000000008</v>
      </c>
      <c r="T1975" s="16" t="s">
        <v>59</v>
      </c>
      <c r="U1975" s="18">
        <v>2070</v>
      </c>
      <c r="V1975" s="16">
        <v>3539</v>
      </c>
      <c r="W1975" s="18">
        <v>1.07</v>
      </c>
    </row>
    <row r="1976" spans="1:23" s="15" customFormat="1" x14ac:dyDescent="0.3">
      <c r="A1976" s="19">
        <v>1974</v>
      </c>
      <c r="C1976" s="17" t="s">
        <v>146</v>
      </c>
      <c r="E1976" s="16">
        <f t="shared" si="364"/>
        <v>16415216882.283676</v>
      </c>
      <c r="F1976" s="16">
        <v>5</v>
      </c>
      <c r="G1976" s="22">
        <f t="shared" si="365"/>
        <v>2.2990218119419958E+29</v>
      </c>
      <c r="H1976" s="18">
        <f t="shared" si="362"/>
        <v>22743676.011881448</v>
      </c>
      <c r="I1976" s="18">
        <f t="shared" si="363"/>
        <v>2.204608165590287E+20</v>
      </c>
      <c r="J1976" s="16">
        <v>1</v>
      </c>
      <c r="K1976" s="16">
        <v>11</v>
      </c>
      <c r="L1976" s="16">
        <v>5</v>
      </c>
      <c r="M1976" s="16">
        <v>10000</v>
      </c>
      <c r="N1976" s="16">
        <v>10000</v>
      </c>
      <c r="O1976" s="16">
        <v>30</v>
      </c>
      <c r="P1976" s="16" t="b">
        <v>1</v>
      </c>
      <c r="Q1976" s="16">
        <v>0</v>
      </c>
      <c r="R1976" s="16" t="b">
        <v>0</v>
      </c>
      <c r="S1976" s="16">
        <v>101.000000000008</v>
      </c>
      <c r="T1976" s="16" t="s">
        <v>59</v>
      </c>
      <c r="U1976" s="18">
        <v>2071</v>
      </c>
      <c r="V1976" s="16">
        <v>3541</v>
      </c>
      <c r="W1976" s="18">
        <v>1.07</v>
      </c>
    </row>
    <row r="1977" spans="1:23" s="15" customFormat="1" x14ac:dyDescent="0.3">
      <c r="A1977" s="19">
        <v>1975</v>
      </c>
      <c r="C1977" s="17" t="s">
        <v>146</v>
      </c>
      <c r="E1977" s="16">
        <f t="shared" si="364"/>
        <v>16441008473.632849</v>
      </c>
      <c r="F1977" s="16">
        <v>5</v>
      </c>
      <c r="G1977" s="22">
        <f t="shared" si="365"/>
        <v>2.3094196708460378E+29</v>
      </c>
      <c r="H1977" s="18">
        <f t="shared" si="362"/>
        <v>22768225.226179283</v>
      </c>
      <c r="I1977" s="18">
        <f t="shared" si="363"/>
        <v>2.2114094309978948E+20</v>
      </c>
      <c r="J1977" s="16">
        <v>1</v>
      </c>
      <c r="K1977" s="16">
        <v>11</v>
      </c>
      <c r="L1977" s="16">
        <v>5</v>
      </c>
      <c r="M1977" s="16">
        <v>10000</v>
      </c>
      <c r="N1977" s="16">
        <v>10000</v>
      </c>
      <c r="O1977" s="16">
        <v>30</v>
      </c>
      <c r="P1977" s="16" t="b">
        <v>1</v>
      </c>
      <c r="Q1977" s="16">
        <v>0</v>
      </c>
      <c r="R1977" s="16" t="b">
        <v>0</v>
      </c>
      <c r="S1977" s="16">
        <v>101.000000000008</v>
      </c>
      <c r="T1977" s="16" t="s">
        <v>59</v>
      </c>
      <c r="U1977" s="18">
        <v>2072</v>
      </c>
      <c r="V1977" s="16">
        <v>3543</v>
      </c>
      <c r="W1977" s="18">
        <v>1.07</v>
      </c>
    </row>
    <row r="1978" spans="1:23" s="15" customFormat="1" x14ac:dyDescent="0.3">
      <c r="A1978" s="19">
        <v>1976</v>
      </c>
      <c r="C1978" s="17" t="s">
        <v>146</v>
      </c>
      <c r="E1978" s="16">
        <f t="shared" si="364"/>
        <v>16466827502.230104</v>
      </c>
      <c r="F1978" s="16">
        <v>5</v>
      </c>
      <c r="G1978" s="22">
        <f t="shared" si="365"/>
        <v>2.3198592573328602E+29</v>
      </c>
      <c r="H1978" s="18">
        <f t="shared" si="362"/>
        <v>22792788.557008911</v>
      </c>
      <c r="I1978" s="18">
        <f t="shared" si="363"/>
        <v>2.218228219714309E+20</v>
      </c>
      <c r="J1978" s="16">
        <v>1</v>
      </c>
      <c r="K1978" s="16">
        <v>11</v>
      </c>
      <c r="L1978" s="16">
        <v>5</v>
      </c>
      <c r="M1978" s="16">
        <v>10000</v>
      </c>
      <c r="N1978" s="16">
        <v>10000</v>
      </c>
      <c r="O1978" s="16">
        <v>30</v>
      </c>
      <c r="P1978" s="16" t="b">
        <v>1</v>
      </c>
      <c r="Q1978" s="16">
        <v>0</v>
      </c>
      <c r="R1978" s="16" t="b">
        <v>0</v>
      </c>
      <c r="S1978" s="16">
        <v>101.000000000008</v>
      </c>
      <c r="T1978" s="16" t="s">
        <v>59</v>
      </c>
      <c r="U1978" s="18">
        <v>2073</v>
      </c>
      <c r="V1978" s="16">
        <v>3545</v>
      </c>
      <c r="W1978" s="18">
        <v>1.07</v>
      </c>
    </row>
    <row r="1979" spans="1:23" s="15" customFormat="1" x14ac:dyDescent="0.3">
      <c r="A1979" s="19">
        <v>1977</v>
      </c>
      <c r="C1979" s="17" t="s">
        <v>146</v>
      </c>
      <c r="E1979" s="16">
        <f t="shared" si="364"/>
        <v>16492673983.356169</v>
      </c>
      <c r="F1979" s="16">
        <v>5</v>
      </c>
      <c r="G1979" s="22">
        <f t="shared" si="365"/>
        <v>2.3303407176147323E+29</v>
      </c>
      <c r="H1979" s="18">
        <f t="shared" si="362"/>
        <v>22817366.005370963</v>
      </c>
      <c r="I1979" s="18">
        <f t="shared" si="363"/>
        <v>2.2250645679855691E+20</v>
      </c>
      <c r="J1979" s="16">
        <v>1</v>
      </c>
      <c r="K1979" s="16">
        <v>11</v>
      </c>
      <c r="L1979" s="16">
        <v>5</v>
      </c>
      <c r="M1979" s="16">
        <v>10000</v>
      </c>
      <c r="N1979" s="16">
        <v>10000</v>
      </c>
      <c r="O1979" s="16">
        <v>30</v>
      </c>
      <c r="P1979" s="16" t="b">
        <v>1</v>
      </c>
      <c r="Q1979" s="16">
        <v>0</v>
      </c>
      <c r="R1979" s="16" t="b">
        <v>0</v>
      </c>
      <c r="S1979" s="16">
        <v>101.000000000008</v>
      </c>
      <c r="T1979" s="16" t="s">
        <v>59</v>
      </c>
      <c r="U1979" s="18">
        <v>2074</v>
      </c>
      <c r="V1979" s="16">
        <v>3547</v>
      </c>
      <c r="W1979" s="18">
        <v>1.07</v>
      </c>
    </row>
    <row r="1980" spans="1:23" s="15" customFormat="1" x14ac:dyDescent="0.3">
      <c r="A1980" s="19">
        <v>1978</v>
      </c>
      <c r="C1980" s="17" t="s">
        <v>146</v>
      </c>
      <c r="E1980" s="16">
        <f t="shared" si="364"/>
        <v>16518547932.292156</v>
      </c>
      <c r="F1980" s="16">
        <v>5</v>
      </c>
      <c r="G1980" s="22">
        <f t="shared" si="365"/>
        <v>2.3408641983419082E+29</v>
      </c>
      <c r="H1980" s="18">
        <f t="shared" si="362"/>
        <v>22841957.572265316</v>
      </c>
      <c r="I1980" s="18">
        <f t="shared" si="363"/>
        <v>2.2319185121143197E+20</v>
      </c>
      <c r="J1980" s="16">
        <v>1</v>
      </c>
      <c r="K1980" s="16">
        <v>11</v>
      </c>
      <c r="L1980" s="16">
        <v>5</v>
      </c>
      <c r="M1980" s="16">
        <v>10000</v>
      </c>
      <c r="N1980" s="16">
        <v>10000</v>
      </c>
      <c r="O1980" s="16">
        <v>30</v>
      </c>
      <c r="P1980" s="16" t="b">
        <v>1</v>
      </c>
      <c r="Q1980" s="16">
        <v>0</v>
      </c>
      <c r="R1980" s="16" t="b">
        <v>0</v>
      </c>
      <c r="S1980" s="16">
        <v>101.000000000008</v>
      </c>
      <c r="T1980" s="16" t="s">
        <v>59</v>
      </c>
      <c r="U1980" s="18">
        <v>2075</v>
      </c>
      <c r="V1980" s="16">
        <v>3549</v>
      </c>
      <c r="W1980" s="18">
        <v>1.07</v>
      </c>
    </row>
    <row r="1981" spans="1:23" s="15" customFormat="1" x14ac:dyDescent="0.3">
      <c r="A1981" s="19">
        <v>1979</v>
      </c>
      <c r="C1981" s="17" t="s">
        <v>146</v>
      </c>
      <c r="E1981" s="16">
        <f t="shared" si="364"/>
        <v>16544449364.320171</v>
      </c>
      <c r="F1981" s="16">
        <v>5</v>
      </c>
      <c r="G1981" s="22">
        <f t="shared" si="365"/>
        <v>2.3514298466037655E+29</v>
      </c>
      <c r="H1981" s="18">
        <f t="shared" si="362"/>
        <v>22866563.258691624</v>
      </c>
      <c r="I1981" s="18">
        <f t="shared" si="363"/>
        <v>2.2387900884598322E+20</v>
      </c>
      <c r="J1981" s="16">
        <v>1</v>
      </c>
      <c r="K1981" s="16">
        <v>11</v>
      </c>
      <c r="L1981" s="16">
        <v>5</v>
      </c>
      <c r="M1981" s="16">
        <v>10000</v>
      </c>
      <c r="N1981" s="16">
        <v>10000</v>
      </c>
      <c r="O1981" s="16">
        <v>30</v>
      </c>
      <c r="P1981" s="16" t="b">
        <v>1</v>
      </c>
      <c r="Q1981" s="16">
        <v>0</v>
      </c>
      <c r="R1981" s="16" t="b">
        <v>0</v>
      </c>
      <c r="S1981" s="16">
        <v>101.000000000008</v>
      </c>
      <c r="T1981" s="16" t="s">
        <v>59</v>
      </c>
      <c r="U1981" s="18">
        <v>2076</v>
      </c>
      <c r="V1981" s="16">
        <v>3551</v>
      </c>
      <c r="W1981" s="18">
        <v>1.07</v>
      </c>
    </row>
    <row r="1982" spans="1:23" s="15" customFormat="1" x14ac:dyDescent="0.3">
      <c r="A1982" s="19">
        <v>1980</v>
      </c>
      <c r="C1982" s="17" t="s">
        <v>146</v>
      </c>
      <c r="E1982" s="16">
        <f t="shared" si="364"/>
        <v>16570378294.723087</v>
      </c>
      <c r="F1982" s="16">
        <v>5</v>
      </c>
      <c r="G1982" s="22">
        <f t="shared" si="365"/>
        <v>2.3620378099296798E+29</v>
      </c>
      <c r="H1982" s="18">
        <f t="shared" si="362"/>
        <v>22891183.065648943</v>
      </c>
      <c r="I1982" s="18">
        <f t="shared" si="363"/>
        <v>2.2456793334380963E+20</v>
      </c>
      <c r="J1982" s="16">
        <v>1</v>
      </c>
      <c r="K1982" s="16">
        <v>11</v>
      </c>
      <c r="L1982" s="16">
        <v>5</v>
      </c>
      <c r="M1982" s="16">
        <v>10000</v>
      </c>
      <c r="N1982" s="16">
        <v>10000</v>
      </c>
      <c r="O1982" s="16">
        <v>30</v>
      </c>
      <c r="P1982" s="16" t="b">
        <v>1</v>
      </c>
      <c r="Q1982" s="16">
        <v>0</v>
      </c>
      <c r="R1982" s="16" t="b">
        <v>0</v>
      </c>
      <c r="S1982" s="16">
        <v>101.000000000008</v>
      </c>
      <c r="T1982" s="16" t="s">
        <v>59</v>
      </c>
      <c r="U1982" s="18">
        <v>2077</v>
      </c>
      <c r="V1982" s="16">
        <v>3553</v>
      </c>
      <c r="W1982" s="18">
        <v>1.07</v>
      </c>
    </row>
    <row r="1983" spans="1:23" s="15" customFormat="1" x14ac:dyDescent="0.3">
      <c r="A1983" s="19">
        <v>1981</v>
      </c>
      <c r="C1983" s="17" t="s">
        <v>146</v>
      </c>
      <c r="E1983" s="16">
        <f t="shared" si="364"/>
        <v>16596334738.784332</v>
      </c>
      <c r="F1983" s="16">
        <v>5</v>
      </c>
      <c r="G1983" s="22">
        <f t="shared" si="365"/>
        <v>2.3726882362903376E+29</v>
      </c>
      <c r="H1983" s="18">
        <f t="shared" si="362"/>
        <v>22915816.994136043</v>
      </c>
      <c r="I1983" s="18">
        <f t="shared" si="363"/>
        <v>2.2525862835218258E+20</v>
      </c>
      <c r="J1983" s="16">
        <v>1</v>
      </c>
      <c r="K1983" s="16">
        <v>11</v>
      </c>
      <c r="L1983" s="16">
        <v>5</v>
      </c>
      <c r="M1983" s="16">
        <v>10000</v>
      </c>
      <c r="N1983" s="16">
        <v>10000</v>
      </c>
      <c r="O1983" s="16">
        <v>30</v>
      </c>
      <c r="P1983" s="16" t="b">
        <v>1</v>
      </c>
      <c r="Q1983" s="16">
        <v>0</v>
      </c>
      <c r="R1983" s="16" t="b">
        <v>0</v>
      </c>
      <c r="S1983" s="16">
        <v>101.000000000008</v>
      </c>
      <c r="T1983" s="16" t="s">
        <v>59</v>
      </c>
      <c r="U1983" s="18">
        <v>2078</v>
      </c>
      <c r="V1983" s="16">
        <v>3555</v>
      </c>
      <c r="W1983" s="18">
        <v>1.07</v>
      </c>
    </row>
    <row r="1984" spans="1:23" s="15" customFormat="1" x14ac:dyDescent="0.3">
      <c r="A1984" s="19">
        <v>1982</v>
      </c>
      <c r="C1984" s="17" t="s">
        <v>146</v>
      </c>
      <c r="E1984" s="16">
        <f t="shared" si="364"/>
        <v>16622318711.788443</v>
      </c>
      <c r="F1984" s="16">
        <v>5</v>
      </c>
      <c r="G1984" s="22">
        <f t="shared" si="365"/>
        <v>2.3833812740987799E+29</v>
      </c>
      <c r="H1984" s="18">
        <f t="shared" si="362"/>
        <v>22940465.045151178</v>
      </c>
      <c r="I1984" s="18">
        <f t="shared" si="363"/>
        <v>2.2595109752405531E+20</v>
      </c>
      <c r="J1984" s="16">
        <v>1</v>
      </c>
      <c r="K1984" s="16">
        <v>11</v>
      </c>
      <c r="L1984" s="16">
        <v>5</v>
      </c>
      <c r="M1984" s="16">
        <v>10000</v>
      </c>
      <c r="N1984" s="16">
        <v>10000</v>
      </c>
      <c r="O1984" s="16">
        <v>30</v>
      </c>
      <c r="P1984" s="16" t="b">
        <v>1</v>
      </c>
      <c r="Q1984" s="16">
        <v>0</v>
      </c>
      <c r="R1984" s="16" t="b">
        <v>0</v>
      </c>
      <c r="S1984" s="16">
        <v>101.000000000008</v>
      </c>
      <c r="T1984" s="16" t="s">
        <v>59</v>
      </c>
      <c r="U1984" s="18">
        <v>2079</v>
      </c>
      <c r="V1984" s="16">
        <v>3557</v>
      </c>
      <c r="W1984" s="18">
        <v>1.07</v>
      </c>
    </row>
    <row r="1985" spans="1:23" s="15" customFormat="1" x14ac:dyDescent="0.3">
      <c r="A1985" s="19">
        <v>1983</v>
      </c>
      <c r="C1985" s="17" t="s">
        <v>146</v>
      </c>
      <c r="E1985" s="16">
        <f t="shared" si="364"/>
        <v>16648330229.020477</v>
      </c>
      <c r="F1985" s="16">
        <v>5</v>
      </c>
      <c r="G1985" s="22">
        <f t="shared" si="365"/>
        <v>2.3941170722114166E+29</v>
      </c>
      <c r="H1985" s="18">
        <f t="shared" si="362"/>
        <v>22965127.219692223</v>
      </c>
      <c r="I1985" s="18">
        <f t="shared" si="363"/>
        <v>2.2664534451806929E+20</v>
      </c>
      <c r="J1985" s="16">
        <v>1</v>
      </c>
      <c r="K1985" s="16">
        <v>11</v>
      </c>
      <c r="L1985" s="16">
        <v>5</v>
      </c>
      <c r="M1985" s="16">
        <v>10000</v>
      </c>
      <c r="N1985" s="16">
        <v>10000</v>
      </c>
      <c r="O1985" s="16">
        <v>30</v>
      </c>
      <c r="P1985" s="16" t="b">
        <v>1</v>
      </c>
      <c r="Q1985" s="16">
        <v>0</v>
      </c>
      <c r="R1985" s="16" t="b">
        <v>0</v>
      </c>
      <c r="S1985" s="16">
        <v>101.000000000008</v>
      </c>
      <c r="T1985" s="16" t="s">
        <v>59</v>
      </c>
      <c r="U1985" s="18">
        <v>2080</v>
      </c>
      <c r="V1985" s="16">
        <v>3559</v>
      </c>
      <c r="W1985" s="18">
        <v>1.07</v>
      </c>
    </row>
    <row r="1986" spans="1:23" s="15" customFormat="1" x14ac:dyDescent="0.3">
      <c r="A1986" s="19">
        <v>1984</v>
      </c>
      <c r="C1986" s="17" t="s">
        <v>146</v>
      </c>
      <c r="E1986" s="16">
        <f t="shared" si="364"/>
        <v>16674369305.766289</v>
      </c>
      <c r="F1986" s="16">
        <v>5</v>
      </c>
      <c r="G1986" s="22">
        <f t="shared" si="365"/>
        <v>2.4048957799292811E+29</v>
      </c>
      <c r="H1986" s="18">
        <f t="shared" si="362"/>
        <v>22989803.518756568</v>
      </c>
      <c r="I1986" s="18">
        <f t="shared" si="363"/>
        <v>2.2734137299856268E+20</v>
      </c>
      <c r="J1986" s="16">
        <v>1</v>
      </c>
      <c r="K1986" s="16">
        <v>11</v>
      </c>
      <c r="L1986" s="16">
        <v>5</v>
      </c>
      <c r="M1986" s="16">
        <v>10000</v>
      </c>
      <c r="N1986" s="16">
        <v>10000</v>
      </c>
      <c r="O1986" s="16">
        <v>30</v>
      </c>
      <c r="P1986" s="16" t="b">
        <v>1</v>
      </c>
      <c r="Q1986" s="16">
        <v>0</v>
      </c>
      <c r="R1986" s="16" t="b">
        <v>0</v>
      </c>
      <c r="S1986" s="16">
        <v>101.000000000008</v>
      </c>
      <c r="T1986" s="16" t="s">
        <v>59</v>
      </c>
      <c r="U1986" s="18">
        <v>2081</v>
      </c>
      <c r="V1986" s="16">
        <v>3561</v>
      </c>
      <c r="W1986" s="18">
        <v>1.07</v>
      </c>
    </row>
    <row r="1987" spans="1:23" s="15" customFormat="1" x14ac:dyDescent="0.3">
      <c r="A1987" s="19">
        <v>1985</v>
      </c>
      <c r="C1987" s="17" t="s">
        <v>146</v>
      </c>
      <c r="E1987" s="16">
        <f t="shared" si="364"/>
        <v>16700435957.312645</v>
      </c>
      <c r="F1987" s="16">
        <v>5</v>
      </c>
      <c r="G1987" s="22">
        <f t="shared" si="365"/>
        <v>2.4157175469988753E+29</v>
      </c>
      <c r="H1987" s="18">
        <f t="shared" si="362"/>
        <v>23014493.943341136</v>
      </c>
      <c r="I1987" s="18">
        <f t="shared" si="363"/>
        <v>2.2803918663557005E+20</v>
      </c>
      <c r="J1987" s="16">
        <v>1</v>
      </c>
      <c r="K1987" s="16">
        <v>11</v>
      </c>
      <c r="L1987" s="16">
        <v>5</v>
      </c>
      <c r="M1987" s="16">
        <v>10000</v>
      </c>
      <c r="N1987" s="16">
        <v>10000</v>
      </c>
      <c r="O1987" s="16">
        <v>30</v>
      </c>
      <c r="P1987" s="16" t="b">
        <v>1</v>
      </c>
      <c r="Q1987" s="16">
        <v>0</v>
      </c>
      <c r="R1987" s="16" t="b">
        <v>0</v>
      </c>
      <c r="S1987" s="16">
        <v>101.000000000008</v>
      </c>
      <c r="T1987" s="16" t="s">
        <v>59</v>
      </c>
      <c r="U1987" s="18">
        <v>2082</v>
      </c>
      <c r="V1987" s="16">
        <v>3563</v>
      </c>
      <c r="W1987" s="18">
        <v>1.07</v>
      </c>
    </row>
    <row r="1988" spans="1:23" s="15" customFormat="1" x14ac:dyDescent="0.3">
      <c r="A1988" s="19">
        <v>1986</v>
      </c>
      <c r="C1988" s="17" t="s">
        <v>146</v>
      </c>
      <c r="E1988" s="16">
        <f t="shared" si="364"/>
        <v>16726530198.946964</v>
      </c>
      <c r="F1988" s="16">
        <v>5</v>
      </c>
      <c r="G1988" s="22">
        <f t="shared" si="365"/>
        <v>2.4265825236136348E+29</v>
      </c>
      <c r="H1988" s="18">
        <f t="shared" si="362"/>
        <v>23039198.494442604</v>
      </c>
      <c r="I1988" s="18">
        <f t="shared" si="363"/>
        <v>2.2873878910483248E+20</v>
      </c>
      <c r="J1988" s="16">
        <v>1</v>
      </c>
      <c r="K1988" s="16">
        <v>11</v>
      </c>
      <c r="L1988" s="16">
        <v>5</v>
      </c>
      <c r="M1988" s="16">
        <v>10000</v>
      </c>
      <c r="N1988" s="16">
        <v>10000</v>
      </c>
      <c r="O1988" s="16">
        <v>30</v>
      </c>
      <c r="P1988" s="16" t="b">
        <v>1</v>
      </c>
      <c r="Q1988" s="16">
        <v>0</v>
      </c>
      <c r="R1988" s="16" t="b">
        <v>0</v>
      </c>
      <c r="S1988" s="16">
        <v>101.000000000008</v>
      </c>
      <c r="T1988" s="16" t="s">
        <v>59</v>
      </c>
      <c r="U1988" s="18">
        <v>2083</v>
      </c>
      <c r="V1988" s="16">
        <v>3565</v>
      </c>
      <c r="W1988" s="18">
        <v>1.07</v>
      </c>
    </row>
    <row r="1989" spans="1:23" s="15" customFormat="1" x14ac:dyDescent="0.3">
      <c r="A1989" s="19">
        <v>1987</v>
      </c>
      <c r="C1989" s="17" t="s">
        <v>146</v>
      </c>
      <c r="E1989" s="16">
        <f t="shared" si="364"/>
        <v>16752652045.957441</v>
      </c>
      <c r="F1989" s="16">
        <v>5</v>
      </c>
      <c r="G1989" s="22">
        <f t="shared" si="365"/>
        <v>2.4374908604146751E+29</v>
      </c>
      <c r="H1989" s="18">
        <f t="shared" si="362"/>
        <v>23063917.173056882</v>
      </c>
      <c r="I1989" s="18">
        <f t="shared" si="363"/>
        <v>2.2944018408780051E+20</v>
      </c>
      <c r="J1989" s="16">
        <v>1</v>
      </c>
      <c r="K1989" s="16">
        <v>11</v>
      </c>
      <c r="L1989" s="16">
        <v>5</v>
      </c>
      <c r="M1989" s="16">
        <v>10000</v>
      </c>
      <c r="N1989" s="16">
        <v>10000</v>
      </c>
      <c r="O1989" s="16">
        <v>30</v>
      </c>
      <c r="P1989" s="16" t="b">
        <v>1</v>
      </c>
      <c r="Q1989" s="16">
        <v>0</v>
      </c>
      <c r="R1989" s="16" t="b">
        <v>0</v>
      </c>
      <c r="S1989" s="16">
        <v>101.000000000008</v>
      </c>
      <c r="T1989" s="16" t="s">
        <v>59</v>
      </c>
      <c r="U1989" s="18">
        <v>2084</v>
      </c>
      <c r="V1989" s="16">
        <v>3567</v>
      </c>
      <c r="W1989" s="18">
        <v>1.07</v>
      </c>
    </row>
    <row r="1990" spans="1:23" s="15" customFormat="1" x14ac:dyDescent="0.3">
      <c r="A1990" s="19">
        <v>1988</v>
      </c>
      <c r="C1990" s="17" t="s">
        <v>146</v>
      </c>
      <c r="E1990" s="16">
        <f t="shared" si="364"/>
        <v>16778801513.633018</v>
      </c>
      <c r="F1990" s="16">
        <v>5</v>
      </c>
      <c r="G1990" s="22">
        <f t="shared" si="365"/>
        <v>2.4484427084921247E+29</v>
      </c>
      <c r="H1990" s="18">
        <f t="shared" si="362"/>
        <v>23088649.980179876</v>
      </c>
      <c r="I1990" s="18">
        <f t="shared" si="363"/>
        <v>2.3014337527164568E+20</v>
      </c>
      <c r="J1990" s="16">
        <v>1</v>
      </c>
      <c r="K1990" s="16">
        <v>11</v>
      </c>
      <c r="L1990" s="16">
        <v>5</v>
      </c>
      <c r="M1990" s="16">
        <v>10000</v>
      </c>
      <c r="N1990" s="16">
        <v>10000</v>
      </c>
      <c r="O1990" s="16">
        <v>30</v>
      </c>
      <c r="P1990" s="16" t="b">
        <v>1</v>
      </c>
      <c r="Q1990" s="16">
        <v>0</v>
      </c>
      <c r="R1990" s="16" t="b">
        <v>0</v>
      </c>
      <c r="S1990" s="16">
        <v>101.000000000008</v>
      </c>
      <c r="T1990" s="16" t="s">
        <v>59</v>
      </c>
      <c r="U1990" s="18">
        <v>2085</v>
      </c>
      <c r="V1990" s="16">
        <v>3569</v>
      </c>
      <c r="W1990" s="18">
        <v>1.07</v>
      </c>
    </row>
    <row r="1991" spans="1:23" s="15" customFormat="1" x14ac:dyDescent="0.3">
      <c r="A1991" s="19">
        <v>1989</v>
      </c>
      <c r="C1991" s="17" t="s">
        <v>146</v>
      </c>
      <c r="E1991" s="16">
        <f t="shared" si="364"/>
        <v>16804978617.263508</v>
      </c>
      <c r="F1991" s="16">
        <v>5</v>
      </c>
      <c r="G1991" s="22">
        <f t="shared" si="365"/>
        <v>2.4594382193861497E+29</v>
      </c>
      <c r="H1991" s="18">
        <f t="shared" si="362"/>
        <v>23113396.91680672</v>
      </c>
      <c r="I1991" s="18">
        <f t="shared" si="363"/>
        <v>2.3084836634925908E+20</v>
      </c>
      <c r="J1991" s="16">
        <v>1</v>
      </c>
      <c r="K1991" s="16">
        <v>11</v>
      </c>
      <c r="L1991" s="16">
        <v>5</v>
      </c>
      <c r="M1991" s="16">
        <v>10000</v>
      </c>
      <c r="N1991" s="16">
        <v>10000</v>
      </c>
      <c r="O1991" s="16">
        <v>30</v>
      </c>
      <c r="P1991" s="16" t="b">
        <v>1</v>
      </c>
      <c r="Q1991" s="16">
        <v>0</v>
      </c>
      <c r="R1991" s="16" t="b">
        <v>0</v>
      </c>
      <c r="S1991" s="16">
        <v>101.000000000008</v>
      </c>
      <c r="T1991" s="16" t="s">
        <v>59</v>
      </c>
      <c r="U1991" s="18">
        <v>2086</v>
      </c>
      <c r="V1991" s="16">
        <v>3571</v>
      </c>
      <c r="W1991" s="18">
        <v>1.07</v>
      </c>
    </row>
    <row r="1992" spans="1:23" s="15" customFormat="1" x14ac:dyDescent="0.3">
      <c r="A1992" s="19">
        <v>1990</v>
      </c>
      <c r="C1992" s="17" t="s">
        <v>146</v>
      </c>
      <c r="E1992" s="16">
        <f t="shared" si="364"/>
        <v>16831183372.139391</v>
      </c>
      <c r="F1992" s="16">
        <v>5</v>
      </c>
      <c r="G1992" s="22">
        <f t="shared" si="365"/>
        <v>2.4704775450881555E+29</v>
      </c>
      <c r="H1992" s="18">
        <f t="shared" si="362"/>
        <v>23138157.983932156</v>
      </c>
      <c r="I1992" s="18">
        <f t="shared" si="363"/>
        <v>2.3155516101926581E+20</v>
      </c>
      <c r="J1992" s="16">
        <v>1</v>
      </c>
      <c r="K1992" s="16">
        <v>11</v>
      </c>
      <c r="L1992" s="16">
        <v>5</v>
      </c>
      <c r="M1992" s="16">
        <v>10000</v>
      </c>
      <c r="N1992" s="16">
        <v>10000</v>
      </c>
      <c r="O1992" s="16">
        <v>30</v>
      </c>
      <c r="P1992" s="16" t="b">
        <v>1</v>
      </c>
      <c r="Q1992" s="16">
        <v>0</v>
      </c>
      <c r="R1992" s="16" t="b">
        <v>0</v>
      </c>
      <c r="S1992" s="16">
        <v>101.000000000008</v>
      </c>
      <c r="T1992" s="16" t="s">
        <v>59</v>
      </c>
      <c r="U1992" s="18">
        <v>2087</v>
      </c>
      <c r="V1992" s="16">
        <v>3573</v>
      </c>
      <c r="W1992" s="18">
        <v>1.07</v>
      </c>
    </row>
    <row r="1993" spans="1:23" s="15" customFormat="1" x14ac:dyDescent="0.3">
      <c r="A1993" s="19">
        <v>1991</v>
      </c>
      <c r="C1993" s="17" t="s">
        <v>146</v>
      </c>
      <c r="E1993" s="16">
        <f t="shared" si="364"/>
        <v>16857415793.551939</v>
      </c>
      <c r="F1993" s="16">
        <v>5</v>
      </c>
      <c r="G1993" s="22">
        <f t="shared" si="365"/>
        <v>2.4815608380417448E+29</v>
      </c>
      <c r="H1993" s="18">
        <f t="shared" si="362"/>
        <v>23162933.182550732</v>
      </c>
      <c r="I1993" s="18">
        <f t="shared" si="363"/>
        <v>2.3226376298602352E+20</v>
      </c>
      <c r="J1993" s="16">
        <v>1</v>
      </c>
      <c r="K1993" s="16">
        <v>11</v>
      </c>
      <c r="L1993" s="16">
        <v>5</v>
      </c>
      <c r="M1993" s="16">
        <v>10000</v>
      </c>
      <c r="N1993" s="16">
        <v>10000</v>
      </c>
      <c r="O1993" s="16">
        <v>30</v>
      </c>
      <c r="P1993" s="16" t="b">
        <v>1</v>
      </c>
      <c r="Q1993" s="16">
        <v>0</v>
      </c>
      <c r="R1993" s="16" t="b">
        <v>0</v>
      </c>
      <c r="S1993" s="16">
        <v>101.000000000008</v>
      </c>
      <c r="T1993" s="16" t="s">
        <v>59</v>
      </c>
      <c r="U1993" s="18">
        <v>2088</v>
      </c>
      <c r="V1993" s="16">
        <v>3575</v>
      </c>
      <c r="W1993" s="18">
        <v>1.07</v>
      </c>
    </row>
    <row r="1994" spans="1:23" s="15" customFormat="1" x14ac:dyDescent="0.3">
      <c r="A1994" s="19">
        <v>1992</v>
      </c>
      <c r="C1994" s="17" t="s">
        <v>146</v>
      </c>
      <c r="E1994" s="16">
        <f t="shared" si="364"/>
        <v>16883675896.793306</v>
      </c>
      <c r="F1994" s="16">
        <v>5</v>
      </c>
      <c r="G1994" s="22">
        <f t="shared" si="365"/>
        <v>2.4926882511440296E+29</v>
      </c>
      <c r="H1994" s="18">
        <f t="shared" si="362"/>
        <v>23187722.513656359</v>
      </c>
      <c r="I1994" s="18">
        <f t="shared" si="363"/>
        <v>2.3297417595963379E+20</v>
      </c>
      <c r="J1994" s="16">
        <v>1</v>
      </c>
      <c r="K1994" s="16">
        <v>11</v>
      </c>
      <c r="L1994" s="16">
        <v>5</v>
      </c>
      <c r="M1994" s="16">
        <v>10000</v>
      </c>
      <c r="N1994" s="16">
        <v>10000</v>
      </c>
      <c r="O1994" s="16">
        <v>30</v>
      </c>
      <c r="P1994" s="16" t="b">
        <v>1</v>
      </c>
      <c r="Q1994" s="16">
        <v>0</v>
      </c>
      <c r="R1994" s="16" t="b">
        <v>0</v>
      </c>
      <c r="S1994" s="16">
        <v>101.000000000008</v>
      </c>
      <c r="T1994" s="16" t="s">
        <v>59</v>
      </c>
      <c r="U1994" s="18">
        <v>2089</v>
      </c>
      <c r="V1994" s="16">
        <v>3577</v>
      </c>
      <c r="W1994" s="18">
        <v>1.07</v>
      </c>
    </row>
    <row r="1995" spans="1:23" s="15" customFormat="1" x14ac:dyDescent="0.3">
      <c r="A1995" s="19">
        <v>1993</v>
      </c>
      <c r="C1995" s="17" t="s">
        <v>146</v>
      </c>
      <c r="E1995" s="16">
        <f t="shared" si="364"/>
        <v>16909963697.156183</v>
      </c>
      <c r="F1995" s="16">
        <v>5</v>
      </c>
      <c r="G1995" s="22">
        <f t="shared" si="365"/>
        <v>2.503859937746557E+29</v>
      </c>
      <c r="H1995" s="18">
        <f t="shared" si="362"/>
        <v>23212525.978242517</v>
      </c>
      <c r="I1995" s="18">
        <f t="shared" si="363"/>
        <v>2.3368640365594234E+20</v>
      </c>
      <c r="J1995" s="16">
        <v>1</v>
      </c>
      <c r="K1995" s="16">
        <v>11</v>
      </c>
      <c r="L1995" s="16">
        <v>5</v>
      </c>
      <c r="M1995" s="16">
        <v>10000</v>
      </c>
      <c r="N1995" s="16">
        <v>10000</v>
      </c>
      <c r="O1995" s="16">
        <v>30</v>
      </c>
      <c r="P1995" s="16" t="b">
        <v>1</v>
      </c>
      <c r="Q1995" s="16">
        <v>0</v>
      </c>
      <c r="R1995" s="16" t="b">
        <v>0</v>
      </c>
      <c r="S1995" s="16">
        <v>101.000000000008</v>
      </c>
      <c r="T1995" s="16" t="s">
        <v>59</v>
      </c>
      <c r="U1995" s="18">
        <v>2090</v>
      </c>
      <c r="V1995" s="16">
        <v>3579</v>
      </c>
      <c r="W1995" s="18">
        <v>1.07</v>
      </c>
    </row>
    <row r="1996" spans="1:23" s="15" customFormat="1" x14ac:dyDescent="0.3">
      <c r="A1996" s="19">
        <v>1994</v>
      </c>
      <c r="C1996" s="17" t="s">
        <v>146</v>
      </c>
      <c r="E1996" s="16">
        <f t="shared" si="364"/>
        <v>16936279209.934233</v>
      </c>
      <c r="F1996" s="16">
        <v>5</v>
      </c>
      <c r="G1996" s="22">
        <f t="shared" si="365"/>
        <v>2.5150760516565559E+29</v>
      </c>
      <c r="H1996" s="18">
        <f t="shared" si="362"/>
        <v>23237343.577302381</v>
      </c>
      <c r="I1996" s="18">
        <f t="shared" si="363"/>
        <v>2.3440044979655023E+20</v>
      </c>
      <c r="J1996" s="16">
        <v>1</v>
      </c>
      <c r="K1996" s="16">
        <v>11</v>
      </c>
      <c r="L1996" s="16">
        <v>5</v>
      </c>
      <c r="M1996" s="16">
        <v>10000</v>
      </c>
      <c r="N1996" s="16">
        <v>10000</v>
      </c>
      <c r="O1996" s="16">
        <v>30</v>
      </c>
      <c r="P1996" s="16" t="b">
        <v>1</v>
      </c>
      <c r="Q1996" s="16">
        <v>0</v>
      </c>
      <c r="R1996" s="16" t="b">
        <v>0</v>
      </c>
      <c r="S1996" s="16">
        <v>101.000000000008</v>
      </c>
      <c r="T1996" s="16" t="s">
        <v>59</v>
      </c>
      <c r="U1996" s="18">
        <v>2091</v>
      </c>
      <c r="V1996" s="16">
        <v>3581</v>
      </c>
      <c r="W1996" s="18">
        <v>1.07</v>
      </c>
    </row>
    <row r="1997" spans="1:23" s="15" customFormat="1" x14ac:dyDescent="0.3">
      <c r="A1997" s="19">
        <v>1995</v>
      </c>
      <c r="C1997" s="17" t="s">
        <v>146</v>
      </c>
      <c r="E1997" s="16">
        <f t="shared" si="364"/>
        <v>16962622450.42182</v>
      </c>
      <c r="F1997" s="16">
        <v>5</v>
      </c>
      <c r="G1997" s="22">
        <f t="shared" si="365"/>
        <v>2.5263367471380806E+29</v>
      </c>
      <c r="H1997" s="18">
        <f t="shared" si="362"/>
        <v>23262175.31182855</v>
      </c>
      <c r="I1997" s="18">
        <f t="shared" si="363"/>
        <v>2.3511631810882067E+20</v>
      </c>
      <c r="J1997" s="16">
        <v>1</v>
      </c>
      <c r="K1997" s="16">
        <v>11</v>
      </c>
      <c r="L1997" s="16">
        <v>5</v>
      </c>
      <c r="M1997" s="16">
        <v>10000</v>
      </c>
      <c r="N1997" s="16">
        <v>10000</v>
      </c>
      <c r="O1997" s="16">
        <v>30</v>
      </c>
      <c r="P1997" s="16" t="b">
        <v>1</v>
      </c>
      <c r="Q1997" s="16">
        <v>0</v>
      </c>
      <c r="R1997" s="16" t="b">
        <v>0</v>
      </c>
      <c r="S1997" s="16">
        <v>101.000000000008</v>
      </c>
      <c r="T1997" s="16" t="s">
        <v>59</v>
      </c>
      <c r="U1997" s="18">
        <v>2092</v>
      </c>
      <c r="V1997" s="16">
        <v>3583</v>
      </c>
      <c r="W1997" s="18">
        <v>1.07</v>
      </c>
    </row>
    <row r="1998" spans="1:23" s="15" customFormat="1" x14ac:dyDescent="0.3">
      <c r="A1998" s="19">
        <v>1996</v>
      </c>
      <c r="C1998" s="17" t="s">
        <v>146</v>
      </c>
      <c r="E1998" s="16">
        <f t="shared" si="364"/>
        <v>16988993433.914021</v>
      </c>
      <c r="F1998" s="16">
        <v>5</v>
      </c>
      <c r="G1998" s="22">
        <f t="shared" si="365"/>
        <v>2.5376421789129762E+29</v>
      </c>
      <c r="H1998" s="18">
        <f t="shared" si="362"/>
        <v>23287021.182813309</v>
      </c>
      <c r="I1998" s="18">
        <f t="shared" si="363"/>
        <v>2.3583401232587568E+20</v>
      </c>
      <c r="J1998" s="16">
        <v>1</v>
      </c>
      <c r="K1998" s="16">
        <v>11</v>
      </c>
      <c r="L1998" s="16">
        <v>5</v>
      </c>
      <c r="M1998" s="16">
        <v>10000</v>
      </c>
      <c r="N1998" s="16">
        <v>10000</v>
      </c>
      <c r="O1998" s="16">
        <v>30</v>
      </c>
      <c r="P1998" s="16" t="b">
        <v>1</v>
      </c>
      <c r="Q1998" s="16">
        <v>0</v>
      </c>
      <c r="R1998" s="16" t="b">
        <v>0</v>
      </c>
      <c r="S1998" s="16">
        <v>101.000000000008</v>
      </c>
      <c r="T1998" s="16" t="s">
        <v>59</v>
      </c>
      <c r="U1998" s="18">
        <v>2093</v>
      </c>
      <c r="V1998" s="16">
        <v>3585</v>
      </c>
      <c r="W1998" s="18">
        <v>1.07</v>
      </c>
    </row>
    <row r="1999" spans="1:23" s="15" customFormat="1" x14ac:dyDescent="0.3">
      <c r="A1999" s="19">
        <v>1997</v>
      </c>
      <c r="C1999" s="17" t="s">
        <v>146</v>
      </c>
      <c r="E1999" s="16">
        <f t="shared" si="364"/>
        <v>17015392175.70677</v>
      </c>
      <c r="F1999" s="16">
        <v>5</v>
      </c>
      <c r="G1999" s="22">
        <f t="shared" si="365"/>
        <v>2.5489925021622416E+29</v>
      </c>
      <c r="H1999" s="18">
        <f t="shared" si="362"/>
        <v>23311881.191248465</v>
      </c>
      <c r="I1999" s="18">
        <f t="shared" si="363"/>
        <v>2.3655353618661579E+20</v>
      </c>
      <c r="J1999" s="16">
        <v>1</v>
      </c>
      <c r="K1999" s="16">
        <v>11</v>
      </c>
      <c r="L1999" s="16">
        <v>5</v>
      </c>
      <c r="M1999" s="16">
        <v>10000</v>
      </c>
      <c r="N1999" s="16">
        <v>10000</v>
      </c>
      <c r="O1999" s="16">
        <v>30</v>
      </c>
      <c r="P1999" s="16" t="b">
        <v>1</v>
      </c>
      <c r="Q1999" s="16">
        <v>0</v>
      </c>
      <c r="R1999" s="16" t="b">
        <v>0</v>
      </c>
      <c r="S1999" s="16">
        <v>101.000000000008</v>
      </c>
      <c r="T1999" s="16" t="s">
        <v>59</v>
      </c>
      <c r="U1999" s="18">
        <v>2094</v>
      </c>
      <c r="V1999" s="16">
        <v>3587</v>
      </c>
      <c r="W1999" s="18">
        <v>1.07</v>
      </c>
    </row>
    <row r="2000" spans="1:23" s="15" customFormat="1" x14ac:dyDescent="0.3">
      <c r="A2000" s="19">
        <v>1998</v>
      </c>
      <c r="C2000" s="17" t="s">
        <v>146</v>
      </c>
      <c r="E2000" s="16">
        <f t="shared" si="364"/>
        <v>17041818691.096636</v>
      </c>
      <c r="F2000" s="16">
        <v>5</v>
      </c>
      <c r="G2000" s="22">
        <f t="shared" si="365"/>
        <v>2.5603878725268909E+29</v>
      </c>
      <c r="H2000" s="18">
        <f t="shared" si="362"/>
        <v>23336755.338125445</v>
      </c>
      <c r="I2000" s="18">
        <f t="shared" si="363"/>
        <v>2.3727489343571693E+20</v>
      </c>
      <c r="J2000" s="16">
        <v>1</v>
      </c>
      <c r="K2000" s="16">
        <v>11</v>
      </c>
      <c r="L2000" s="16">
        <v>5</v>
      </c>
      <c r="M2000" s="16">
        <v>10000</v>
      </c>
      <c r="N2000" s="16">
        <v>10000</v>
      </c>
      <c r="O2000" s="16">
        <v>30</v>
      </c>
      <c r="P2000" s="16" t="b">
        <v>1</v>
      </c>
      <c r="Q2000" s="16">
        <v>0</v>
      </c>
      <c r="R2000" s="16" t="b">
        <v>0</v>
      </c>
      <c r="S2000" s="16">
        <v>101.000000000008</v>
      </c>
      <c r="T2000" s="16" t="s">
        <v>59</v>
      </c>
      <c r="U2000" s="18">
        <v>2095</v>
      </c>
      <c r="V2000" s="16">
        <v>3589</v>
      </c>
      <c r="W2000" s="18">
        <v>1.07</v>
      </c>
    </row>
    <row r="2001" spans="1:23" s="15" customFormat="1" x14ac:dyDescent="0.3">
      <c r="A2001" s="19">
        <v>1999</v>
      </c>
      <c r="C2001" s="17" t="s">
        <v>146</v>
      </c>
      <c r="E2001" s="16">
        <f t="shared" si="364"/>
        <v>17068272995.381083</v>
      </c>
      <c r="F2001" s="16">
        <v>5</v>
      </c>
      <c r="G2001" s="22">
        <f t="shared" si="365"/>
        <v>2.5718284461093958E+29</v>
      </c>
      <c r="H2001" s="18">
        <f t="shared" si="362"/>
        <v>23361643.624435108</v>
      </c>
      <c r="I2001" s="18">
        <f t="shared" si="363"/>
        <v>2.3799808782363676E+20</v>
      </c>
      <c r="J2001" s="16">
        <v>1</v>
      </c>
      <c r="K2001" s="16">
        <v>11</v>
      </c>
      <c r="L2001" s="16">
        <v>5</v>
      </c>
      <c r="M2001" s="16">
        <v>10000</v>
      </c>
      <c r="N2001" s="16">
        <v>10000</v>
      </c>
      <c r="O2001" s="16">
        <v>30</v>
      </c>
      <c r="P2001" s="16" t="b">
        <v>1</v>
      </c>
      <c r="Q2001" s="16">
        <v>0</v>
      </c>
      <c r="R2001" s="16" t="b">
        <v>0</v>
      </c>
      <c r="S2001" s="16">
        <v>101.000000000008</v>
      </c>
      <c r="T2001" s="16" t="s">
        <v>59</v>
      </c>
      <c r="U2001" s="18">
        <v>2096</v>
      </c>
      <c r="V2001" s="16">
        <v>3591</v>
      </c>
      <c r="W2001" s="18">
        <v>1.07</v>
      </c>
    </row>
    <row r="2002" spans="1:23" s="15" customFormat="1" x14ac:dyDescent="0.3">
      <c r="A2002" s="19">
        <v>2000</v>
      </c>
      <c r="C2002" s="17" t="s">
        <v>149</v>
      </c>
      <c r="E2002" s="16">
        <f t="shared" si="364"/>
        <v>17094755103.858376</v>
      </c>
      <c r="F2002" s="16">
        <v>5</v>
      </c>
      <c r="G2002" s="22">
        <f t="shared" si="365"/>
        <v>2.5833143794745481E+29</v>
      </c>
      <c r="H2002" s="18">
        <f t="shared" si="362"/>
        <v>23386546.051168196</v>
      </c>
      <c r="I2002" s="18">
        <f t="shared" si="363"/>
        <v>2.3872312310662663E+20</v>
      </c>
      <c r="J2002" s="16">
        <v>1</v>
      </c>
      <c r="K2002" s="16">
        <v>11</v>
      </c>
      <c r="L2002" s="16">
        <v>5</v>
      </c>
      <c r="M2002" s="16">
        <v>10000</v>
      </c>
      <c r="N2002" s="16">
        <v>10000</v>
      </c>
      <c r="O2002" s="16">
        <v>30</v>
      </c>
      <c r="P2002" s="16" t="b">
        <v>1</v>
      </c>
      <c r="Q2002" s="16">
        <v>0</v>
      </c>
      <c r="R2002" s="16" t="b">
        <v>0</v>
      </c>
      <c r="S2002" s="16">
        <v>101.000000000008</v>
      </c>
      <c r="T2002" s="16" t="s">
        <v>59</v>
      </c>
      <c r="U2002" s="18">
        <v>2097</v>
      </c>
      <c r="V2002" s="16">
        <v>3593</v>
      </c>
      <c r="W2002" s="18">
        <v>1.07</v>
      </c>
    </row>
    <row r="2003" spans="1:23" s="5" customFormat="1" x14ac:dyDescent="0.3">
      <c r="A2003" s="20">
        <v>2001</v>
      </c>
      <c r="C2003" s="11" t="s">
        <v>149</v>
      </c>
      <c r="E2003" s="10">
        <f t="shared" si="364"/>
        <v>17121265031.827347</v>
      </c>
      <c r="F2003" s="10">
        <v>5</v>
      </c>
      <c r="G2003" s="22">
        <f>A2003^8.915+A2003^4+100*A2003+100</f>
        <v>2.6953663067233293E+29</v>
      </c>
      <c r="H2003" s="22">
        <f t="shared" si="362"/>
        <v>23411462.619314641</v>
      </c>
      <c r="I2003" s="22">
        <f t="shared" si="363"/>
        <v>2.3945000304672945E+20</v>
      </c>
      <c r="J2003" s="10">
        <v>1</v>
      </c>
      <c r="K2003" s="10">
        <v>11</v>
      </c>
      <c r="L2003" s="10">
        <v>5</v>
      </c>
      <c r="M2003" s="10">
        <v>10000</v>
      </c>
      <c r="N2003" s="10">
        <v>10000</v>
      </c>
      <c r="O2003" s="10">
        <v>30</v>
      </c>
      <c r="P2003" s="10" t="b">
        <v>1</v>
      </c>
      <c r="Q2003" s="10">
        <v>0</v>
      </c>
      <c r="R2003" s="10" t="b">
        <v>0</v>
      </c>
      <c r="S2003" s="10">
        <v>101.000000000008</v>
      </c>
      <c r="T2003" s="10" t="s">
        <v>59</v>
      </c>
      <c r="U2003" s="22">
        <v>2098</v>
      </c>
      <c r="V2003" s="10">
        <v>3595</v>
      </c>
      <c r="W2003" s="22">
        <v>1.07</v>
      </c>
    </row>
    <row r="2004" spans="1:23" s="5" customFormat="1" x14ac:dyDescent="0.3">
      <c r="A2004" s="20">
        <v>2002</v>
      </c>
      <c r="C2004" s="11" t="s">
        <v>148</v>
      </c>
      <c r="E2004" s="10">
        <f t="shared" si="364"/>
        <v>17147802794.587732</v>
      </c>
      <c r="F2004" s="10">
        <v>5</v>
      </c>
      <c r="G2004" s="22">
        <f t="shared" ref="G2004:G2052" si="366">A2004^8.915+A2004^4+100*A2004+100</f>
        <v>2.7073986752430369E+29</v>
      </c>
      <c r="H2004" s="22">
        <f t="shared" si="362"/>
        <v>23436393.329864193</v>
      </c>
      <c r="I2004" s="22">
        <f t="shared" si="363"/>
        <v>2.4017873141179171E+20</v>
      </c>
      <c r="J2004" s="10">
        <v>1</v>
      </c>
      <c r="K2004" s="10">
        <v>11</v>
      </c>
      <c r="L2004" s="10">
        <v>5</v>
      </c>
      <c r="M2004" s="10">
        <v>10000</v>
      </c>
      <c r="N2004" s="10">
        <v>10000</v>
      </c>
      <c r="O2004" s="10">
        <v>30</v>
      </c>
      <c r="P2004" s="10" t="b">
        <v>1</v>
      </c>
      <c r="Q2004" s="10">
        <v>0</v>
      </c>
      <c r="R2004" s="10" t="b">
        <v>0</v>
      </c>
      <c r="S2004" s="10">
        <v>101.000000000008</v>
      </c>
      <c r="T2004" s="10" t="s">
        <v>59</v>
      </c>
      <c r="U2004" s="22">
        <v>2099</v>
      </c>
      <c r="V2004" s="10">
        <v>3597</v>
      </c>
      <c r="W2004" s="22">
        <v>1.07</v>
      </c>
    </row>
    <row r="2005" spans="1:23" s="5" customFormat="1" x14ac:dyDescent="0.3">
      <c r="A2005" s="20">
        <v>2003</v>
      </c>
      <c r="C2005" s="11" t="s">
        <v>148</v>
      </c>
      <c r="E2005" s="10">
        <f t="shared" si="364"/>
        <v>17174368407.440062</v>
      </c>
      <c r="F2005" s="10">
        <v>5</v>
      </c>
      <c r="G2005" s="22">
        <f t="shared" si="366"/>
        <v>2.7194787084449273E+29</v>
      </c>
      <c r="H2005" s="22">
        <f t="shared" si="362"/>
        <v>23461338.183806036</v>
      </c>
      <c r="I2005" s="22">
        <f t="shared" si="363"/>
        <v>2.409093119754683E+20</v>
      </c>
      <c r="J2005" s="10">
        <v>1</v>
      </c>
      <c r="K2005" s="10">
        <v>11</v>
      </c>
      <c r="L2005" s="10">
        <v>5</v>
      </c>
      <c r="M2005" s="10">
        <v>10000</v>
      </c>
      <c r="N2005" s="10">
        <v>10000</v>
      </c>
      <c r="O2005" s="10">
        <v>30</v>
      </c>
      <c r="P2005" s="10" t="b">
        <v>1</v>
      </c>
      <c r="Q2005" s="10">
        <v>0</v>
      </c>
      <c r="R2005" s="10" t="b">
        <v>0</v>
      </c>
      <c r="S2005" s="10">
        <v>101.000000000008</v>
      </c>
      <c r="T2005" s="10" t="s">
        <v>59</v>
      </c>
      <c r="U2005" s="22">
        <v>2100</v>
      </c>
      <c r="V2005" s="10">
        <v>3599</v>
      </c>
      <c r="W2005" s="22">
        <v>1.07</v>
      </c>
    </row>
    <row r="2006" spans="1:23" s="5" customFormat="1" x14ac:dyDescent="0.3">
      <c r="A2006" s="20">
        <v>2004</v>
      </c>
      <c r="C2006" s="11" t="s">
        <v>148</v>
      </c>
      <c r="E2006" s="10">
        <f t="shared" si="364"/>
        <v>17200961885.685505</v>
      </c>
      <c r="F2006" s="10">
        <v>5</v>
      </c>
      <c r="G2006" s="22">
        <f t="shared" si="366"/>
        <v>2.7316065712084229E+29</v>
      </c>
      <c r="H2006" s="22">
        <f t="shared" si="362"/>
        <v>23486297.182129107</v>
      </c>
      <c r="I2006" s="22">
        <f t="shared" si="363"/>
        <v>2.4164174851722743E+20</v>
      </c>
      <c r="J2006" s="10">
        <v>1</v>
      </c>
      <c r="K2006" s="10">
        <v>11</v>
      </c>
      <c r="L2006" s="10">
        <v>5</v>
      </c>
      <c r="M2006" s="10">
        <v>10000</v>
      </c>
      <c r="N2006" s="10">
        <v>10000</v>
      </c>
      <c r="O2006" s="10">
        <v>30</v>
      </c>
      <c r="P2006" s="10" t="b">
        <v>1</v>
      </c>
      <c r="Q2006" s="10">
        <v>0</v>
      </c>
      <c r="R2006" s="10" t="b">
        <v>0</v>
      </c>
      <c r="S2006" s="10">
        <v>101.000000000008</v>
      </c>
      <c r="T2006" s="10" t="s">
        <v>59</v>
      </c>
      <c r="U2006" s="22">
        <v>2101</v>
      </c>
      <c r="V2006" s="10">
        <v>3601</v>
      </c>
      <c r="W2006" s="22">
        <v>1.07</v>
      </c>
    </row>
    <row r="2007" spans="1:23" s="5" customFormat="1" x14ac:dyDescent="0.3">
      <c r="A2007" s="20">
        <v>2005</v>
      </c>
      <c r="C2007" s="11" t="s">
        <v>148</v>
      </c>
      <c r="E2007" s="10">
        <f t="shared" si="364"/>
        <v>17227583244.626125</v>
      </c>
      <c r="F2007" s="10">
        <v>5</v>
      </c>
      <c r="G2007" s="22">
        <f t="shared" si="366"/>
        <v>2.7437824289004823E+29</v>
      </c>
      <c r="H2007" s="22">
        <f t="shared" si="362"/>
        <v>23511270.325821865</v>
      </c>
      <c r="I2007" s="22">
        <f t="shared" si="363"/>
        <v>2.4237604482235731E+20</v>
      </c>
      <c r="J2007" s="10">
        <v>1</v>
      </c>
      <c r="K2007" s="10">
        <v>11</v>
      </c>
      <c r="L2007" s="10">
        <v>5</v>
      </c>
      <c r="M2007" s="10">
        <v>10000</v>
      </c>
      <c r="N2007" s="10">
        <v>10000</v>
      </c>
      <c r="O2007" s="10">
        <v>30</v>
      </c>
      <c r="P2007" s="10" t="b">
        <v>1</v>
      </c>
      <c r="Q2007" s="10">
        <v>0</v>
      </c>
      <c r="R2007" s="10" t="b">
        <v>0</v>
      </c>
      <c r="S2007" s="10">
        <v>101.000000000008</v>
      </c>
      <c r="T2007" s="10" t="s">
        <v>59</v>
      </c>
      <c r="U2007" s="22">
        <v>2102</v>
      </c>
      <c r="V2007" s="10">
        <v>3603</v>
      </c>
      <c r="W2007" s="22">
        <v>1.07</v>
      </c>
    </row>
    <row r="2008" spans="1:23" s="5" customFormat="1" x14ac:dyDescent="0.3">
      <c r="A2008" s="20">
        <v>2006</v>
      </c>
      <c r="C2008" s="11" t="s">
        <v>148</v>
      </c>
      <c r="E2008" s="10">
        <f t="shared" si="364"/>
        <v>17254232499.564671</v>
      </c>
      <c r="F2008" s="10">
        <v>5</v>
      </c>
      <c r="G2008" s="22">
        <f t="shared" si="366"/>
        <v>2.7560064473769357E+29</v>
      </c>
      <c r="H2008" s="22">
        <f t="shared" si="362"/>
        <v>23536257.615872119</v>
      </c>
      <c r="I2008" s="22">
        <f t="shared" si="363"/>
        <v>2.4311220468197124E+20</v>
      </c>
      <c r="J2008" s="10">
        <v>1</v>
      </c>
      <c r="K2008" s="10">
        <v>11</v>
      </c>
      <c r="L2008" s="10">
        <v>5</v>
      </c>
      <c r="M2008" s="10">
        <v>10000</v>
      </c>
      <c r="N2008" s="10">
        <v>10000</v>
      </c>
      <c r="O2008" s="10">
        <v>30</v>
      </c>
      <c r="P2008" s="10" t="b">
        <v>1</v>
      </c>
      <c r="Q2008" s="10">
        <v>0</v>
      </c>
      <c r="R2008" s="10" t="b">
        <v>0</v>
      </c>
      <c r="S2008" s="10">
        <v>101.000000000008</v>
      </c>
      <c r="T2008" s="10" t="s">
        <v>59</v>
      </c>
      <c r="U2008" s="22">
        <v>2103</v>
      </c>
      <c r="V2008" s="10">
        <v>3605</v>
      </c>
      <c r="W2008" s="22">
        <v>1.07</v>
      </c>
    </row>
    <row r="2009" spans="1:23" s="5" customFormat="1" x14ac:dyDescent="0.3">
      <c r="A2009" s="20">
        <v>2007</v>
      </c>
      <c r="C2009" s="11" t="s">
        <v>148</v>
      </c>
      <c r="E2009" s="10">
        <f t="shared" si="364"/>
        <v>17280909665.804581</v>
      </c>
      <c r="F2009" s="10">
        <v>5</v>
      </c>
      <c r="G2009" s="22">
        <f t="shared" si="366"/>
        <v>2.7682787929835881E+29</v>
      </c>
      <c r="H2009" s="22">
        <f t="shared" si="362"/>
        <v>23561259.053267542</v>
      </c>
      <c r="I2009" s="22">
        <f t="shared" si="363"/>
        <v>2.4385023189301409E+20</v>
      </c>
      <c r="J2009" s="10">
        <v>1</v>
      </c>
      <c r="K2009" s="10">
        <v>11</v>
      </c>
      <c r="L2009" s="10">
        <v>5</v>
      </c>
      <c r="M2009" s="10">
        <v>10000</v>
      </c>
      <c r="N2009" s="10">
        <v>10000</v>
      </c>
      <c r="O2009" s="10">
        <v>30</v>
      </c>
      <c r="P2009" s="10" t="b">
        <v>1</v>
      </c>
      <c r="Q2009" s="10">
        <v>0</v>
      </c>
      <c r="R2009" s="10" t="b">
        <v>0</v>
      </c>
      <c r="S2009" s="10">
        <v>101.000000000008</v>
      </c>
      <c r="T2009" s="10" t="s">
        <v>59</v>
      </c>
      <c r="U2009" s="22">
        <v>2104</v>
      </c>
      <c r="V2009" s="10">
        <v>3607</v>
      </c>
      <c r="W2009" s="22">
        <v>1.07</v>
      </c>
    </row>
    <row r="2010" spans="1:23" s="5" customFormat="1" x14ac:dyDescent="0.3">
      <c r="A2010" s="20">
        <v>2008</v>
      </c>
      <c r="C2010" s="11" t="s">
        <v>148</v>
      </c>
      <c r="E2010" s="10">
        <f t="shared" si="364"/>
        <v>17307614758.650265</v>
      </c>
      <c r="F2010" s="10">
        <v>5</v>
      </c>
      <c r="G2010" s="22">
        <f t="shared" si="366"/>
        <v>2.7805996325575223E+29</v>
      </c>
      <c r="H2010" s="22">
        <f t="shared" si="362"/>
        <v>23586274.638995327</v>
      </c>
      <c r="I2010" s="22">
        <f t="shared" si="363"/>
        <v>2.4459013025827265E+20</v>
      </c>
      <c r="J2010" s="10">
        <v>1</v>
      </c>
      <c r="K2010" s="10">
        <v>11</v>
      </c>
      <c r="L2010" s="10">
        <v>5</v>
      </c>
      <c r="M2010" s="10">
        <v>10000</v>
      </c>
      <c r="N2010" s="10">
        <v>10000</v>
      </c>
      <c r="O2010" s="10">
        <v>30</v>
      </c>
      <c r="P2010" s="10" t="b">
        <v>1</v>
      </c>
      <c r="Q2010" s="10">
        <v>0</v>
      </c>
      <c r="R2010" s="10" t="b">
        <v>0</v>
      </c>
      <c r="S2010" s="10">
        <v>101.000000000008</v>
      </c>
      <c r="T2010" s="10" t="s">
        <v>59</v>
      </c>
      <c r="U2010" s="22">
        <v>2105</v>
      </c>
      <c r="V2010" s="10">
        <v>3609</v>
      </c>
      <c r="W2010" s="22">
        <v>1.07</v>
      </c>
    </row>
    <row r="2011" spans="1:23" s="5" customFormat="1" x14ac:dyDescent="0.3">
      <c r="A2011" s="20">
        <v>2009</v>
      </c>
      <c r="C2011" s="11" t="s">
        <v>148</v>
      </c>
      <c r="E2011" s="10">
        <f t="shared" si="364"/>
        <v>17334347793.40675</v>
      </c>
      <c r="F2011" s="10">
        <v>5</v>
      </c>
      <c r="G2011" s="22">
        <f t="shared" si="366"/>
        <v>2.7929691334281652E+29</v>
      </c>
      <c r="H2011" s="22">
        <f t="shared" ref="H2011:H2074" si="367">(A2011^2.14+50+50*A2011)*2</f>
        <v>23611304.374042131</v>
      </c>
      <c r="I2011" s="22">
        <f t="shared" si="363"/>
        <v>2.453319035863752E+20</v>
      </c>
      <c r="J2011" s="10">
        <v>1</v>
      </c>
      <c r="K2011" s="10">
        <v>11</v>
      </c>
      <c r="L2011" s="10">
        <v>5</v>
      </c>
      <c r="M2011" s="10">
        <v>10000</v>
      </c>
      <c r="N2011" s="10">
        <v>10000</v>
      </c>
      <c r="O2011" s="10">
        <v>30</v>
      </c>
      <c r="P2011" s="10" t="b">
        <v>1</v>
      </c>
      <c r="Q2011" s="10">
        <v>0</v>
      </c>
      <c r="R2011" s="10" t="b">
        <v>0</v>
      </c>
      <c r="S2011" s="10">
        <v>101.000000000008</v>
      </c>
      <c r="T2011" s="10" t="s">
        <v>59</v>
      </c>
      <c r="U2011" s="22">
        <v>2106</v>
      </c>
      <c r="V2011" s="10">
        <v>3611</v>
      </c>
      <c r="W2011" s="22">
        <v>1.07</v>
      </c>
    </row>
    <row r="2012" spans="1:23" s="5" customFormat="1" x14ac:dyDescent="0.3">
      <c r="A2012" s="20">
        <v>2010</v>
      </c>
      <c r="C2012" s="11" t="s">
        <v>148</v>
      </c>
      <c r="E2012" s="10">
        <f t="shared" si="364"/>
        <v>17361108785.379822</v>
      </c>
      <c r="F2012" s="10">
        <v>5</v>
      </c>
      <c r="G2012" s="22">
        <f t="shared" si="366"/>
        <v>2.8053874634186767E+29</v>
      </c>
      <c r="H2012" s="22">
        <f t="shared" si="367"/>
        <v>23636348.259394143</v>
      </c>
      <c r="I2012" s="22">
        <f t="shared" ref="I2012:I2075" si="368">(A2012^6.082+A2012^4+1000*A2012+100)*2</f>
        <v>2.4607555569179833E+20</v>
      </c>
      <c r="J2012" s="10">
        <v>1</v>
      </c>
      <c r="K2012" s="10">
        <v>11</v>
      </c>
      <c r="L2012" s="10">
        <v>5</v>
      </c>
      <c r="M2012" s="10">
        <v>10000</v>
      </c>
      <c r="N2012" s="10">
        <v>10000</v>
      </c>
      <c r="O2012" s="10">
        <v>30</v>
      </c>
      <c r="P2012" s="10" t="b">
        <v>1</v>
      </c>
      <c r="Q2012" s="10">
        <v>0</v>
      </c>
      <c r="R2012" s="10" t="b">
        <v>0</v>
      </c>
      <c r="S2012" s="10">
        <v>101.000000000008</v>
      </c>
      <c r="T2012" s="10" t="s">
        <v>59</v>
      </c>
      <c r="U2012" s="22">
        <v>2107</v>
      </c>
      <c r="V2012" s="10">
        <v>3613</v>
      </c>
      <c r="W2012" s="22">
        <v>1.07</v>
      </c>
    </row>
    <row r="2013" spans="1:23" s="5" customFormat="1" x14ac:dyDescent="0.3">
      <c r="A2013" s="20">
        <v>2011</v>
      </c>
      <c r="C2013" s="11" t="s">
        <v>148</v>
      </c>
      <c r="E2013" s="10">
        <f t="shared" si="364"/>
        <v>17387897749.876057</v>
      </c>
      <c r="F2013" s="10">
        <v>5</v>
      </c>
      <c r="G2013" s="22">
        <f t="shared" si="366"/>
        <v>2.8178547908469802E+29</v>
      </c>
      <c r="H2013" s="22">
        <f t="shared" si="367"/>
        <v>23661406.296037439</v>
      </c>
      <c r="I2013" s="22">
        <f t="shared" si="368"/>
        <v>2.468210903948772E+20</v>
      </c>
      <c r="J2013" s="10">
        <v>1</v>
      </c>
      <c r="K2013" s="10">
        <v>11</v>
      </c>
      <c r="L2013" s="10">
        <v>5</v>
      </c>
      <c r="M2013" s="10">
        <v>10000</v>
      </c>
      <c r="N2013" s="10">
        <v>10000</v>
      </c>
      <c r="O2013" s="10">
        <v>30</v>
      </c>
      <c r="P2013" s="10" t="b">
        <v>1</v>
      </c>
      <c r="Q2013" s="10">
        <v>0</v>
      </c>
      <c r="R2013" s="10" t="b">
        <v>0</v>
      </c>
      <c r="S2013" s="10">
        <v>101.000000000008</v>
      </c>
      <c r="T2013" s="10" t="s">
        <v>59</v>
      </c>
      <c r="U2013" s="22">
        <v>2108</v>
      </c>
      <c r="V2013" s="10">
        <v>3615</v>
      </c>
      <c r="W2013" s="22">
        <v>1.07</v>
      </c>
    </row>
    <row r="2014" spans="1:23" s="5" customFormat="1" x14ac:dyDescent="0.3">
      <c r="A2014" s="20">
        <v>2012</v>
      </c>
      <c r="C2014" s="11" t="s">
        <v>148</v>
      </c>
      <c r="E2014" s="10">
        <f t="shared" si="364"/>
        <v>17414714702.20277</v>
      </c>
      <c r="F2014" s="10">
        <v>5</v>
      </c>
      <c r="G2014" s="22">
        <f t="shared" si="366"/>
        <v>2.8303712845270774E+29</v>
      </c>
      <c r="H2014" s="22">
        <f t="shared" si="367"/>
        <v>23686478.4849573</v>
      </c>
      <c r="I2014" s="22">
        <f t="shared" si="368"/>
        <v>2.4756851152181038E+20</v>
      </c>
      <c r="J2014" s="10">
        <v>1</v>
      </c>
      <c r="K2014" s="10">
        <v>11</v>
      </c>
      <c r="L2014" s="10">
        <v>5</v>
      </c>
      <c r="M2014" s="10">
        <v>10000</v>
      </c>
      <c r="N2014" s="10">
        <v>10000</v>
      </c>
      <c r="O2014" s="10">
        <v>30</v>
      </c>
      <c r="P2014" s="10" t="b">
        <v>1</v>
      </c>
      <c r="Q2014" s="10">
        <v>0</v>
      </c>
      <c r="R2014" s="10" t="b">
        <v>0</v>
      </c>
      <c r="S2014" s="10">
        <v>101.000000000008</v>
      </c>
      <c r="T2014" s="10" t="s">
        <v>59</v>
      </c>
      <c r="U2014" s="22">
        <v>2109</v>
      </c>
      <c r="V2014" s="10">
        <v>3617</v>
      </c>
      <c r="W2014" s="22">
        <v>1.07</v>
      </c>
    </row>
    <row r="2015" spans="1:23" s="5" customFormat="1" x14ac:dyDescent="0.3">
      <c r="A2015" s="20">
        <v>2013</v>
      </c>
      <c r="C2015" s="11" t="s">
        <v>148</v>
      </c>
      <c r="E2015" s="10">
        <f t="shared" ref="E2015:E2078" si="369">A2015^3.0999</f>
        <v>17441559657.668049</v>
      </c>
      <c r="F2015" s="10">
        <v>5</v>
      </c>
      <c r="G2015" s="22">
        <f t="shared" si="366"/>
        <v>2.8429371137702016E+29</v>
      </c>
      <c r="H2015" s="22">
        <f t="shared" si="367"/>
        <v>23711564.82713883</v>
      </c>
      <c r="I2015" s="22">
        <f t="shared" si="368"/>
        <v>2.4831782290465957E+20</v>
      </c>
      <c r="J2015" s="10">
        <v>1</v>
      </c>
      <c r="K2015" s="10">
        <v>11</v>
      </c>
      <c r="L2015" s="10">
        <v>5</v>
      </c>
      <c r="M2015" s="10">
        <v>10000</v>
      </c>
      <c r="N2015" s="10">
        <v>10000</v>
      </c>
      <c r="O2015" s="10">
        <v>30</v>
      </c>
      <c r="P2015" s="10" t="b">
        <v>1</v>
      </c>
      <c r="Q2015" s="10">
        <v>0</v>
      </c>
      <c r="R2015" s="10" t="b">
        <v>0</v>
      </c>
      <c r="S2015" s="10">
        <v>101.000000000008</v>
      </c>
      <c r="T2015" s="10" t="s">
        <v>59</v>
      </c>
      <c r="U2015" s="22">
        <v>2110</v>
      </c>
      <c r="V2015" s="10">
        <v>3619</v>
      </c>
      <c r="W2015" s="22">
        <v>1.07</v>
      </c>
    </row>
    <row r="2016" spans="1:23" s="5" customFormat="1" x14ac:dyDescent="0.3">
      <c r="A2016" s="20">
        <v>2014</v>
      </c>
      <c r="C2016" s="11" t="s">
        <v>148</v>
      </c>
      <c r="E2016" s="10">
        <f t="shared" si="369"/>
        <v>17468432631.580826</v>
      </c>
      <c r="F2016" s="10">
        <v>5</v>
      </c>
      <c r="G2016" s="22">
        <f t="shared" si="366"/>
        <v>2.855552448386139E+29</v>
      </c>
      <c r="H2016" s="22">
        <f t="shared" si="367"/>
        <v>23736665.323566675</v>
      </c>
      <c r="I2016" s="22">
        <f t="shared" si="368"/>
        <v>2.4906902838136884E+20</v>
      </c>
      <c r="J2016" s="10">
        <v>1</v>
      </c>
      <c r="K2016" s="10">
        <v>11</v>
      </c>
      <c r="L2016" s="10">
        <v>5</v>
      </c>
      <c r="M2016" s="10">
        <v>10000</v>
      </c>
      <c r="N2016" s="10">
        <v>10000</v>
      </c>
      <c r="O2016" s="10">
        <v>30</v>
      </c>
      <c r="P2016" s="10" t="b">
        <v>1</v>
      </c>
      <c r="Q2016" s="10">
        <v>0</v>
      </c>
      <c r="R2016" s="10" t="b">
        <v>0</v>
      </c>
      <c r="S2016" s="10">
        <v>101.000000000008</v>
      </c>
      <c r="T2016" s="10" t="s">
        <v>59</v>
      </c>
      <c r="U2016" s="22">
        <v>2111</v>
      </c>
      <c r="V2016" s="10">
        <v>3621</v>
      </c>
      <c r="W2016" s="22">
        <v>1.07</v>
      </c>
    </row>
    <row r="2017" spans="1:23" s="5" customFormat="1" x14ac:dyDescent="0.3">
      <c r="A2017" s="20">
        <v>2015</v>
      </c>
      <c r="C2017" s="11" t="s">
        <v>148</v>
      </c>
      <c r="E2017" s="10">
        <f t="shared" si="369"/>
        <v>17495333639.250668</v>
      </c>
      <c r="F2017" s="10">
        <v>5</v>
      </c>
      <c r="G2017" s="22">
        <f t="shared" si="366"/>
        <v>2.8682174586843466E+29</v>
      </c>
      <c r="H2017" s="22">
        <f t="shared" si="367"/>
        <v>23761779.975224987</v>
      </c>
      <c r="I2017" s="22">
        <f t="shared" si="368"/>
        <v>2.4982213179575878E+20</v>
      </c>
      <c r="J2017" s="10">
        <v>1</v>
      </c>
      <c r="K2017" s="10">
        <v>11</v>
      </c>
      <c r="L2017" s="10">
        <v>5</v>
      </c>
      <c r="M2017" s="10">
        <v>10000</v>
      </c>
      <c r="N2017" s="10">
        <v>10000</v>
      </c>
      <c r="O2017" s="10">
        <v>30</v>
      </c>
      <c r="P2017" s="10" t="b">
        <v>1</v>
      </c>
      <c r="Q2017" s="10">
        <v>0</v>
      </c>
      <c r="R2017" s="10" t="b">
        <v>0</v>
      </c>
      <c r="S2017" s="10">
        <v>101.000000000008</v>
      </c>
      <c r="T2017" s="10" t="s">
        <v>59</v>
      </c>
      <c r="U2017" s="22">
        <v>2112</v>
      </c>
      <c r="V2017" s="10">
        <v>3623</v>
      </c>
      <c r="W2017" s="22">
        <v>1.07</v>
      </c>
    </row>
    <row r="2018" spans="1:23" s="5" customFormat="1" x14ac:dyDescent="0.3">
      <c r="A2018" s="20">
        <v>2016</v>
      </c>
      <c r="C2018" s="11" t="s">
        <v>148</v>
      </c>
      <c r="E2018" s="10">
        <f t="shared" si="369"/>
        <v>17522262695.987968</v>
      </c>
      <c r="F2018" s="10">
        <v>5</v>
      </c>
      <c r="G2018" s="22">
        <f t="shared" si="366"/>
        <v>2.8809323154752389E+29</v>
      </c>
      <c r="H2018" s="22">
        <f t="shared" si="367"/>
        <v>23786908.783097472</v>
      </c>
      <c r="I2018" s="22">
        <f t="shared" si="368"/>
        <v>2.5057713699753522E+20</v>
      </c>
      <c r="J2018" s="10">
        <v>1</v>
      </c>
      <c r="K2018" s="10">
        <v>11</v>
      </c>
      <c r="L2018" s="10">
        <v>5</v>
      </c>
      <c r="M2018" s="10">
        <v>10000</v>
      </c>
      <c r="N2018" s="10">
        <v>10000</v>
      </c>
      <c r="O2018" s="10">
        <v>30</v>
      </c>
      <c r="P2018" s="10" t="b">
        <v>1</v>
      </c>
      <c r="Q2018" s="10">
        <v>0</v>
      </c>
      <c r="R2018" s="10" t="b">
        <v>0</v>
      </c>
      <c r="S2018" s="10">
        <v>101.000000000008</v>
      </c>
      <c r="T2018" s="10" t="s">
        <v>59</v>
      </c>
      <c r="U2018" s="22">
        <v>2113</v>
      </c>
      <c r="V2018" s="10">
        <v>3625</v>
      </c>
      <c r="W2018" s="22">
        <v>1.07</v>
      </c>
    </row>
    <row r="2019" spans="1:23" s="5" customFormat="1" x14ac:dyDescent="0.3">
      <c r="A2019" s="20">
        <v>2017</v>
      </c>
      <c r="C2019" s="11" t="s">
        <v>148</v>
      </c>
      <c r="E2019" s="10">
        <f t="shared" si="369"/>
        <v>17549219817.103786</v>
      </c>
      <c r="F2019" s="10">
        <v>5</v>
      </c>
      <c r="G2019" s="22">
        <f t="shared" si="366"/>
        <v>2.8936971900712259E+29</v>
      </c>
      <c r="H2019" s="22">
        <f t="shared" si="367"/>
        <v>23812051.748167597</v>
      </c>
      <c r="I2019" s="22">
        <f t="shared" si="368"/>
        <v>2.5133404784229587E+20</v>
      </c>
      <c r="J2019" s="10">
        <v>1</v>
      </c>
      <c r="K2019" s="10">
        <v>11</v>
      </c>
      <c r="L2019" s="10">
        <v>5</v>
      </c>
      <c r="M2019" s="10">
        <v>10000</v>
      </c>
      <c r="N2019" s="10">
        <v>10000</v>
      </c>
      <c r="O2019" s="10">
        <v>30</v>
      </c>
      <c r="P2019" s="10" t="b">
        <v>1</v>
      </c>
      <c r="Q2019" s="10">
        <v>0</v>
      </c>
      <c r="R2019" s="10" t="b">
        <v>0</v>
      </c>
      <c r="S2019" s="10">
        <v>101.000000000008</v>
      </c>
      <c r="T2019" s="10" t="s">
        <v>59</v>
      </c>
      <c r="U2019" s="22">
        <v>2114</v>
      </c>
      <c r="V2019" s="10">
        <v>3627</v>
      </c>
      <c r="W2019" s="22">
        <v>1.07</v>
      </c>
    </row>
    <row r="2020" spans="1:23" s="5" customFormat="1" x14ac:dyDescent="0.3">
      <c r="A2020" s="20">
        <v>2018</v>
      </c>
      <c r="C2020" s="11" t="s">
        <v>148</v>
      </c>
      <c r="E2020" s="10">
        <f t="shared" si="369"/>
        <v>17576205017.910141</v>
      </c>
      <c r="F2020" s="10">
        <v>5</v>
      </c>
      <c r="G2020" s="22">
        <f t="shared" si="366"/>
        <v>2.9065122542882917E+29</v>
      </c>
      <c r="H2020" s="22">
        <f t="shared" si="367"/>
        <v>23837208.871418141</v>
      </c>
      <c r="I2020" s="22">
        <f t="shared" si="368"/>
        <v>2.5209286819154244E+20</v>
      </c>
      <c r="J2020" s="10">
        <v>1</v>
      </c>
      <c r="K2020" s="10">
        <v>11</v>
      </c>
      <c r="L2020" s="10">
        <v>5</v>
      </c>
      <c r="M2020" s="10">
        <v>10000</v>
      </c>
      <c r="N2020" s="10">
        <v>10000</v>
      </c>
      <c r="O2020" s="10">
        <v>30</v>
      </c>
      <c r="P2020" s="10" t="b">
        <v>1</v>
      </c>
      <c r="Q2020" s="10">
        <v>0</v>
      </c>
      <c r="R2020" s="10" t="b">
        <v>0</v>
      </c>
      <c r="S2020" s="10">
        <v>101.000000000008</v>
      </c>
      <c r="T2020" s="10" t="s">
        <v>59</v>
      </c>
      <c r="U2020" s="22">
        <v>2115</v>
      </c>
      <c r="V2020" s="10">
        <v>3629</v>
      </c>
      <c r="W2020" s="22">
        <v>1.07</v>
      </c>
    </row>
    <row r="2021" spans="1:23" s="5" customFormat="1" x14ac:dyDescent="0.3">
      <c r="A2021" s="20">
        <v>2019</v>
      </c>
      <c r="C2021" s="11" t="s">
        <v>148</v>
      </c>
      <c r="E2021" s="10">
        <f t="shared" si="369"/>
        <v>17603218313.71962</v>
      </c>
      <c r="F2021" s="10">
        <v>5</v>
      </c>
      <c r="G2021" s="22">
        <f t="shared" si="366"/>
        <v>2.9193776804469579E+29</v>
      </c>
      <c r="H2021" s="22">
        <f t="shared" si="367"/>
        <v>23862380.153831843</v>
      </c>
      <c r="I2021" s="22">
        <f t="shared" si="368"/>
        <v>2.5285360191267865E+20</v>
      </c>
      <c r="J2021" s="10">
        <v>1</v>
      </c>
      <c r="K2021" s="10">
        <v>11</v>
      </c>
      <c r="L2021" s="10">
        <v>5</v>
      </c>
      <c r="M2021" s="10">
        <v>10000</v>
      </c>
      <c r="N2021" s="10">
        <v>10000</v>
      </c>
      <c r="O2021" s="10">
        <v>30</v>
      </c>
      <c r="P2021" s="10" t="b">
        <v>1</v>
      </c>
      <c r="Q2021" s="10">
        <v>0</v>
      </c>
      <c r="R2021" s="10" t="b">
        <v>0</v>
      </c>
      <c r="S2021" s="10">
        <v>101.000000000008</v>
      </c>
      <c r="T2021" s="10" t="s">
        <v>59</v>
      </c>
      <c r="U2021" s="22">
        <v>2116</v>
      </c>
      <c r="V2021" s="10">
        <v>3631</v>
      </c>
      <c r="W2021" s="22">
        <v>1.07</v>
      </c>
    </row>
    <row r="2022" spans="1:23" s="5" customFormat="1" x14ac:dyDescent="0.3">
      <c r="A2022" s="20">
        <v>2020</v>
      </c>
      <c r="C2022" s="11" t="s">
        <v>148</v>
      </c>
      <c r="E2022" s="10">
        <f t="shared" si="369"/>
        <v>17630259719.845501</v>
      </c>
      <c r="F2022" s="10">
        <v>5</v>
      </c>
      <c r="G2022" s="22">
        <f t="shared" si="366"/>
        <v>2.9322936413734528E+29</v>
      </c>
      <c r="H2022" s="22">
        <f t="shared" si="367"/>
        <v>23887565.596390579</v>
      </c>
      <c r="I2022" s="22">
        <f t="shared" si="368"/>
        <v>2.5361625287901852E+20</v>
      </c>
      <c r="J2022" s="10">
        <v>1</v>
      </c>
      <c r="K2022" s="10">
        <v>11</v>
      </c>
      <c r="L2022" s="10">
        <v>5</v>
      </c>
      <c r="M2022" s="10">
        <v>10000</v>
      </c>
      <c r="N2022" s="10">
        <v>10000</v>
      </c>
      <c r="O2022" s="10">
        <v>30</v>
      </c>
      <c r="P2022" s="10" t="b">
        <v>1</v>
      </c>
      <c r="Q2022" s="10">
        <v>0</v>
      </c>
      <c r="R2022" s="10" t="b">
        <v>0</v>
      </c>
      <c r="S2022" s="10">
        <v>101.000000000008</v>
      </c>
      <c r="T2022" s="10" t="s">
        <v>59</v>
      </c>
      <c r="U2022" s="22">
        <v>2117</v>
      </c>
      <c r="V2022" s="10">
        <v>3633</v>
      </c>
      <c r="W2022" s="22">
        <v>1.07</v>
      </c>
    </row>
    <row r="2023" spans="1:23" s="5" customFormat="1" x14ac:dyDescent="0.3">
      <c r="A2023" s="20">
        <v>2021</v>
      </c>
      <c r="C2023" s="11" t="s">
        <v>148</v>
      </c>
      <c r="E2023" s="10">
        <f t="shared" si="369"/>
        <v>17657329251.602196</v>
      </c>
      <c r="F2023" s="10">
        <v>5</v>
      </c>
      <c r="G2023" s="22">
        <f t="shared" si="366"/>
        <v>2.9452603104013006E+29</v>
      </c>
      <c r="H2023" s="22">
        <f t="shared" si="367"/>
        <v>23912765.200076118</v>
      </c>
      <c r="I2023" s="22">
        <f t="shared" si="368"/>
        <v>2.5438082496979337E+20</v>
      </c>
      <c r="J2023" s="10">
        <v>1</v>
      </c>
      <c r="K2023" s="10">
        <v>11</v>
      </c>
      <c r="L2023" s="10">
        <v>5</v>
      </c>
      <c r="M2023" s="10">
        <v>10000</v>
      </c>
      <c r="N2023" s="10">
        <v>10000</v>
      </c>
      <c r="O2023" s="10">
        <v>30</v>
      </c>
      <c r="P2023" s="10" t="b">
        <v>1</v>
      </c>
      <c r="Q2023" s="10">
        <v>0</v>
      </c>
      <c r="R2023" s="10" t="b">
        <v>0</v>
      </c>
      <c r="S2023" s="10">
        <v>101.000000000008</v>
      </c>
      <c r="T2023" s="10" t="s">
        <v>59</v>
      </c>
      <c r="U2023" s="22">
        <v>2118</v>
      </c>
      <c r="V2023" s="10">
        <v>3635</v>
      </c>
      <c r="W2023" s="22">
        <v>1.07</v>
      </c>
    </row>
    <row r="2024" spans="1:23" s="5" customFormat="1" x14ac:dyDescent="0.3">
      <c r="A2024" s="20">
        <v>2022</v>
      </c>
      <c r="C2024" s="11" t="s">
        <v>148</v>
      </c>
      <c r="E2024" s="10">
        <f t="shared" si="369"/>
        <v>17684426924.304459</v>
      </c>
      <c r="F2024" s="10">
        <v>5</v>
      </c>
      <c r="G2024" s="22">
        <f t="shared" si="366"/>
        <v>2.958277861372122E+29</v>
      </c>
      <c r="H2024" s="22">
        <f t="shared" si="367"/>
        <v>23937978.965869639</v>
      </c>
      <c r="I2024" s="22">
        <f t="shared" si="368"/>
        <v>2.551473220701587E+20</v>
      </c>
      <c r="J2024" s="10">
        <v>1</v>
      </c>
      <c r="K2024" s="10">
        <v>11</v>
      </c>
      <c r="L2024" s="10">
        <v>5</v>
      </c>
      <c r="M2024" s="10">
        <v>10000</v>
      </c>
      <c r="N2024" s="10">
        <v>10000</v>
      </c>
      <c r="O2024" s="10">
        <v>30</v>
      </c>
      <c r="P2024" s="10" t="b">
        <v>1</v>
      </c>
      <c r="Q2024" s="10">
        <v>0</v>
      </c>
      <c r="R2024" s="10" t="b">
        <v>0</v>
      </c>
      <c r="S2024" s="10">
        <v>101.000000000008</v>
      </c>
      <c r="T2024" s="10" t="s">
        <v>59</v>
      </c>
      <c r="U2024" s="22">
        <v>2119</v>
      </c>
      <c r="V2024" s="10">
        <v>3637</v>
      </c>
      <c r="W2024" s="22">
        <v>1.07</v>
      </c>
    </row>
    <row r="2025" spans="1:23" s="5" customFormat="1" x14ac:dyDescent="0.3">
      <c r="A2025" s="20">
        <v>2023</v>
      </c>
      <c r="C2025" s="11" t="s">
        <v>148</v>
      </c>
      <c r="E2025" s="10">
        <f t="shared" si="369"/>
        <v>17711552753.268047</v>
      </c>
      <c r="F2025" s="10">
        <v>5</v>
      </c>
      <c r="G2025" s="22">
        <f t="shared" si="366"/>
        <v>2.9713464686371862E+29</v>
      </c>
      <c r="H2025" s="22">
        <f t="shared" si="367"/>
        <v>23963206.894752122</v>
      </c>
      <c r="I2025" s="22">
        <f t="shared" si="368"/>
        <v>2.5591574807120072E+20</v>
      </c>
      <c r="J2025" s="10">
        <v>1</v>
      </c>
      <c r="K2025" s="10">
        <v>11</v>
      </c>
      <c r="L2025" s="10">
        <v>5</v>
      </c>
      <c r="M2025" s="10">
        <v>10000</v>
      </c>
      <c r="N2025" s="10">
        <v>10000</v>
      </c>
      <c r="O2025" s="10">
        <v>30</v>
      </c>
      <c r="P2025" s="10" t="b">
        <v>1</v>
      </c>
      <c r="Q2025" s="10">
        <v>0</v>
      </c>
      <c r="R2025" s="10" t="b">
        <v>0</v>
      </c>
      <c r="S2025" s="10">
        <v>101.000000000008</v>
      </c>
      <c r="T2025" s="10" t="s">
        <v>59</v>
      </c>
      <c r="U2025" s="22">
        <v>2120</v>
      </c>
      <c r="V2025" s="10">
        <v>3639</v>
      </c>
      <c r="W2025" s="22">
        <v>1.07</v>
      </c>
    </row>
    <row r="2026" spans="1:23" s="5" customFormat="1" x14ac:dyDescent="0.3">
      <c r="A2026" s="20">
        <v>2024</v>
      </c>
      <c r="C2026" s="11" t="s">
        <v>148</v>
      </c>
      <c r="E2026" s="10">
        <f t="shared" si="369"/>
        <v>17738706753.809357</v>
      </c>
      <c r="F2026" s="10">
        <v>5</v>
      </c>
      <c r="G2026" s="22">
        <f t="shared" si="366"/>
        <v>2.9844663070585091E+29</v>
      </c>
      <c r="H2026" s="22">
        <f t="shared" si="367"/>
        <v>23988448.987703826</v>
      </c>
      <c r="I2026" s="22">
        <f t="shared" si="368"/>
        <v>2.5668610686993629E+20</v>
      </c>
      <c r="J2026" s="10">
        <v>1</v>
      </c>
      <c r="K2026" s="10">
        <v>11</v>
      </c>
      <c r="L2026" s="10">
        <v>5</v>
      </c>
      <c r="M2026" s="10">
        <v>10000</v>
      </c>
      <c r="N2026" s="10">
        <v>10000</v>
      </c>
      <c r="O2026" s="10">
        <v>30</v>
      </c>
      <c r="P2026" s="10" t="b">
        <v>1</v>
      </c>
      <c r="Q2026" s="10">
        <v>0</v>
      </c>
      <c r="R2026" s="10" t="b">
        <v>0</v>
      </c>
      <c r="S2026" s="10">
        <v>101.000000000008</v>
      </c>
      <c r="T2026" s="10" t="s">
        <v>59</v>
      </c>
      <c r="U2026" s="22">
        <v>2121</v>
      </c>
      <c r="V2026" s="10">
        <v>3641</v>
      </c>
      <c r="W2026" s="22">
        <v>1.07</v>
      </c>
    </row>
    <row r="2027" spans="1:23" s="5" customFormat="1" x14ac:dyDescent="0.3">
      <c r="A2027" s="20">
        <v>2025</v>
      </c>
      <c r="C2027" s="11" t="s">
        <v>148</v>
      </c>
      <c r="E2027" s="10">
        <f t="shared" si="369"/>
        <v>17765888941.245575</v>
      </c>
      <c r="F2027" s="10">
        <v>5</v>
      </c>
      <c r="G2027" s="22">
        <f t="shared" si="366"/>
        <v>2.9976375520101172E+29</v>
      </c>
      <c r="H2027" s="22">
        <f t="shared" si="367"/>
        <v>24013705.245704815</v>
      </c>
      <c r="I2027" s="22">
        <f t="shared" si="368"/>
        <v>2.5745840236932655E+20</v>
      </c>
      <c r="J2027" s="10">
        <v>1</v>
      </c>
      <c r="K2027" s="10">
        <v>11</v>
      </c>
      <c r="L2027" s="10">
        <v>5</v>
      </c>
      <c r="M2027" s="10">
        <v>10000</v>
      </c>
      <c r="N2027" s="10">
        <v>10000</v>
      </c>
      <c r="O2027" s="10">
        <v>30</v>
      </c>
      <c r="P2027" s="10" t="b">
        <v>1</v>
      </c>
      <c r="Q2027" s="10">
        <v>0</v>
      </c>
      <c r="R2027" s="10" t="b">
        <v>0</v>
      </c>
      <c r="S2027" s="10">
        <v>101.000000000008</v>
      </c>
      <c r="T2027" s="10" t="s">
        <v>59</v>
      </c>
      <c r="U2027" s="22">
        <v>2122</v>
      </c>
      <c r="V2027" s="10">
        <v>3643</v>
      </c>
      <c r="W2027" s="22">
        <v>1.07</v>
      </c>
    </row>
    <row r="2028" spans="1:23" s="5" customFormat="1" x14ac:dyDescent="0.3">
      <c r="A2028" s="20">
        <v>2026</v>
      </c>
      <c r="C2028" s="11" t="s">
        <v>148</v>
      </c>
      <c r="E2028" s="10">
        <f t="shared" si="369"/>
        <v>17793099330.894707</v>
      </c>
      <c r="F2028" s="10">
        <v>5</v>
      </c>
      <c r="G2028" s="22">
        <f t="shared" si="366"/>
        <v>3.0108603793793599E+29</v>
      </c>
      <c r="H2028" s="22">
        <f t="shared" si="367"/>
        <v>24038975.669734772</v>
      </c>
      <c r="I2028" s="22">
        <f t="shared" si="368"/>
        <v>2.582326384782841E+20</v>
      </c>
      <c r="J2028" s="10">
        <v>1</v>
      </c>
      <c r="K2028" s="10">
        <v>11</v>
      </c>
      <c r="L2028" s="10">
        <v>5</v>
      </c>
      <c r="M2028" s="10">
        <v>10000</v>
      </c>
      <c r="N2028" s="10">
        <v>10000</v>
      </c>
      <c r="O2028" s="10">
        <v>30</v>
      </c>
      <c r="P2028" s="10" t="b">
        <v>1</v>
      </c>
      <c r="Q2028" s="10">
        <v>0</v>
      </c>
      <c r="R2028" s="10" t="b">
        <v>0</v>
      </c>
      <c r="S2028" s="10">
        <v>101.000000000008</v>
      </c>
      <c r="T2028" s="10" t="s">
        <v>59</v>
      </c>
      <c r="U2028" s="22">
        <v>2123</v>
      </c>
      <c r="V2028" s="10">
        <v>3645</v>
      </c>
      <c r="W2028" s="22">
        <v>1.07</v>
      </c>
    </row>
    <row r="2029" spans="1:23" s="5" customFormat="1" x14ac:dyDescent="0.3">
      <c r="A2029" s="20">
        <v>2027</v>
      </c>
      <c r="C2029" s="11" t="s">
        <v>148</v>
      </c>
      <c r="E2029" s="10">
        <f t="shared" si="369"/>
        <v>17820337938.075352</v>
      </c>
      <c r="F2029" s="10">
        <v>5</v>
      </c>
      <c r="G2029" s="22">
        <f t="shared" si="366"/>
        <v>3.0241349655680537E+29</v>
      </c>
      <c r="H2029" s="22">
        <f t="shared" si="367"/>
        <v>24064260.260772787</v>
      </c>
      <c r="I2029" s="22">
        <f t="shared" si="368"/>
        <v>2.5900881911166894E+20</v>
      </c>
      <c r="J2029" s="10">
        <v>1</v>
      </c>
      <c r="K2029" s="10">
        <v>11</v>
      </c>
      <c r="L2029" s="10">
        <v>5</v>
      </c>
      <c r="M2029" s="10">
        <v>10000</v>
      </c>
      <c r="N2029" s="10">
        <v>10000</v>
      </c>
      <c r="O2029" s="10">
        <v>30</v>
      </c>
      <c r="P2029" s="10" t="b">
        <v>1</v>
      </c>
      <c r="Q2029" s="10">
        <v>0</v>
      </c>
      <c r="R2029" s="10" t="b">
        <v>0</v>
      </c>
      <c r="S2029" s="10">
        <v>101.000000000008</v>
      </c>
      <c r="T2029" s="10" t="s">
        <v>59</v>
      </c>
      <c r="U2029" s="22">
        <v>2124</v>
      </c>
      <c r="V2029" s="10">
        <v>3647</v>
      </c>
      <c r="W2029" s="22">
        <v>1.07</v>
      </c>
    </row>
    <row r="2030" spans="1:23" s="5" customFormat="1" x14ac:dyDescent="0.3">
      <c r="A2030" s="20">
        <v>2028</v>
      </c>
      <c r="C2030" s="11" t="s">
        <v>148</v>
      </c>
      <c r="E2030" s="10">
        <f t="shared" si="369"/>
        <v>17847604778.107086</v>
      </c>
      <c r="F2030" s="10">
        <v>5</v>
      </c>
      <c r="G2030" s="22">
        <f t="shared" si="366"/>
        <v>3.0374614874937553E+29</v>
      </c>
      <c r="H2030" s="22">
        <f t="shared" si="367"/>
        <v>24089559.019797578</v>
      </c>
      <c r="I2030" s="22">
        <f t="shared" si="368"/>
        <v>2.5978694819030421E+20</v>
      </c>
      <c r="J2030" s="10">
        <v>1</v>
      </c>
      <c r="K2030" s="10">
        <v>11</v>
      </c>
      <c r="L2030" s="10">
        <v>5</v>
      </c>
      <c r="M2030" s="10">
        <v>10000</v>
      </c>
      <c r="N2030" s="10">
        <v>10000</v>
      </c>
      <c r="O2030" s="10">
        <v>30</v>
      </c>
      <c r="P2030" s="10" t="b">
        <v>1</v>
      </c>
      <c r="Q2030" s="10">
        <v>0</v>
      </c>
      <c r="R2030" s="10" t="b">
        <v>0</v>
      </c>
      <c r="S2030" s="10">
        <v>101.000000000008</v>
      </c>
      <c r="T2030" s="10" t="s">
        <v>59</v>
      </c>
      <c r="U2030" s="22">
        <v>2125</v>
      </c>
      <c r="V2030" s="10">
        <v>3649</v>
      </c>
      <c r="W2030" s="22">
        <v>1.07</v>
      </c>
    </row>
    <row r="2031" spans="1:23" s="5" customFormat="1" x14ac:dyDescent="0.3">
      <c r="A2031" s="20">
        <v>2029</v>
      </c>
      <c r="C2031" s="11" t="s">
        <v>148</v>
      </c>
      <c r="E2031" s="10">
        <f t="shared" si="369"/>
        <v>17874899866.310074</v>
      </c>
      <c r="F2031" s="10">
        <v>5</v>
      </c>
      <c r="G2031" s="22">
        <f t="shared" si="366"/>
        <v>3.050840122591123E+29</v>
      </c>
      <c r="H2031" s="22">
        <f t="shared" si="367"/>
        <v>24114871.947787546</v>
      </c>
      <c r="I2031" s="22">
        <f t="shared" si="368"/>
        <v>2.6056702964098128E+20</v>
      </c>
      <c r="J2031" s="10">
        <v>1</v>
      </c>
      <c r="K2031" s="10">
        <v>11</v>
      </c>
      <c r="L2031" s="10">
        <v>5</v>
      </c>
      <c r="M2031" s="10">
        <v>10000</v>
      </c>
      <c r="N2031" s="10">
        <v>10000</v>
      </c>
      <c r="O2031" s="10">
        <v>30</v>
      </c>
      <c r="P2031" s="10" t="b">
        <v>1</v>
      </c>
      <c r="Q2031" s="10">
        <v>0</v>
      </c>
      <c r="R2031" s="10" t="b">
        <v>0</v>
      </c>
      <c r="S2031" s="10">
        <v>101.000000000008</v>
      </c>
      <c r="T2031" s="10" t="s">
        <v>59</v>
      </c>
      <c r="U2031" s="22">
        <v>2126</v>
      </c>
      <c r="V2031" s="10">
        <v>3651</v>
      </c>
      <c r="W2031" s="22">
        <v>1.07</v>
      </c>
    </row>
    <row r="2032" spans="1:23" s="5" customFormat="1" x14ac:dyDescent="0.3">
      <c r="A2032" s="20">
        <v>2030</v>
      </c>
      <c r="C2032" s="11" t="s">
        <v>148</v>
      </c>
      <c r="E2032" s="10">
        <f t="shared" si="369"/>
        <v>17902223218.005322</v>
      </c>
      <c r="F2032" s="10">
        <v>5</v>
      </c>
      <c r="G2032" s="22">
        <f t="shared" si="366"/>
        <v>3.0642710488130253E+29</v>
      </c>
      <c r="H2032" s="22">
        <f t="shared" si="367"/>
        <v>24140199.045720551</v>
      </c>
      <c r="I2032" s="22">
        <f t="shared" si="368"/>
        <v>2.613490673964595E+20</v>
      </c>
      <c r="J2032" s="10">
        <v>1</v>
      </c>
      <c r="K2032" s="10">
        <v>11</v>
      </c>
      <c r="L2032" s="10">
        <v>5</v>
      </c>
      <c r="M2032" s="10">
        <v>10000</v>
      </c>
      <c r="N2032" s="10">
        <v>10000</v>
      </c>
      <c r="O2032" s="10">
        <v>30</v>
      </c>
      <c r="P2032" s="10" t="b">
        <v>1</v>
      </c>
      <c r="Q2032" s="10">
        <v>0</v>
      </c>
      <c r="R2032" s="10" t="b">
        <v>0</v>
      </c>
      <c r="S2032" s="10">
        <v>101.000000000008</v>
      </c>
      <c r="T2032" s="10" t="s">
        <v>59</v>
      </c>
      <c r="U2032" s="22">
        <v>2127</v>
      </c>
      <c r="V2032" s="10">
        <v>3653</v>
      </c>
      <c r="W2032" s="22">
        <v>1.07</v>
      </c>
    </row>
    <row r="2033" spans="1:23" s="5" customFormat="1" x14ac:dyDescent="0.3">
      <c r="A2033" s="20">
        <v>2031</v>
      </c>
      <c r="C2033" s="11" t="s">
        <v>148</v>
      </c>
      <c r="E2033" s="10">
        <f t="shared" si="369"/>
        <v>17929574848.514519</v>
      </c>
      <c r="F2033" s="10">
        <v>5</v>
      </c>
      <c r="G2033" s="22">
        <f t="shared" si="366"/>
        <v>3.0777544446318644E+29</v>
      </c>
      <c r="H2033" s="22">
        <f t="shared" si="367"/>
        <v>24165540.314574245</v>
      </c>
      <c r="I2033" s="22">
        <f t="shared" si="368"/>
        <v>2.6213306539547646E+20</v>
      </c>
      <c r="J2033" s="10">
        <v>1</v>
      </c>
      <c r="K2033" s="10">
        <v>11</v>
      </c>
      <c r="L2033" s="10">
        <v>5</v>
      </c>
      <c r="M2033" s="10">
        <v>10000</v>
      </c>
      <c r="N2033" s="10">
        <v>10000</v>
      </c>
      <c r="O2033" s="10">
        <v>30</v>
      </c>
      <c r="P2033" s="10" t="b">
        <v>1</v>
      </c>
      <c r="Q2033" s="10">
        <v>0</v>
      </c>
      <c r="R2033" s="10" t="b">
        <v>0</v>
      </c>
      <c r="S2033" s="10">
        <v>101.000000000008</v>
      </c>
      <c r="T2033" s="10" t="s">
        <v>59</v>
      </c>
      <c r="U2033" s="22">
        <v>2128</v>
      </c>
      <c r="V2033" s="10">
        <v>3655</v>
      </c>
      <c r="W2033" s="22">
        <v>1.07</v>
      </c>
    </row>
    <row r="2034" spans="1:23" s="5" customFormat="1" x14ac:dyDescent="0.3">
      <c r="A2034" s="20">
        <v>2032</v>
      </c>
      <c r="C2034" s="11" t="s">
        <v>148</v>
      </c>
      <c r="E2034" s="10">
        <f t="shared" si="369"/>
        <v>17956954773.16013</v>
      </c>
      <c r="F2034" s="10">
        <v>5</v>
      </c>
      <c r="G2034" s="22">
        <f t="shared" si="366"/>
        <v>3.0912904890408608E+29</v>
      </c>
      <c r="H2034" s="22">
        <f t="shared" si="367"/>
        <v>24190895.755325586</v>
      </c>
      <c r="I2034" s="22">
        <f t="shared" si="368"/>
        <v>2.6291902758275862E+20</v>
      </c>
      <c r="J2034" s="10">
        <v>1</v>
      </c>
      <c r="K2034" s="10">
        <v>11</v>
      </c>
      <c r="L2034" s="10">
        <v>5</v>
      </c>
      <c r="M2034" s="10">
        <v>10000</v>
      </c>
      <c r="N2034" s="10">
        <v>10000</v>
      </c>
      <c r="O2034" s="10">
        <v>30</v>
      </c>
      <c r="P2034" s="10" t="b">
        <v>1</v>
      </c>
      <c r="Q2034" s="10">
        <v>0</v>
      </c>
      <c r="R2034" s="10" t="b">
        <v>0</v>
      </c>
      <c r="S2034" s="10">
        <v>101.000000000008</v>
      </c>
      <c r="T2034" s="10" t="s">
        <v>59</v>
      </c>
      <c r="U2034" s="22">
        <v>2129</v>
      </c>
      <c r="V2034" s="10">
        <v>3657</v>
      </c>
      <c r="W2034" s="22">
        <v>1.07</v>
      </c>
    </row>
    <row r="2035" spans="1:23" s="5" customFormat="1" x14ac:dyDescent="0.3">
      <c r="A2035" s="20">
        <v>2033</v>
      </c>
      <c r="C2035" s="11" t="s">
        <v>148</v>
      </c>
      <c r="E2035" s="10">
        <f t="shared" si="369"/>
        <v>17984363007.265415</v>
      </c>
      <c r="F2035" s="10">
        <v>5</v>
      </c>
      <c r="G2035" s="22">
        <f t="shared" si="366"/>
        <v>3.1048793615552527E+29</v>
      </c>
      <c r="H2035" s="22">
        <f t="shared" si="367"/>
        <v>24216265.368951321</v>
      </c>
      <c r="I2035" s="22">
        <f t="shared" si="368"/>
        <v>2.6370695790901723E+20</v>
      </c>
      <c r="J2035" s="10">
        <v>1</v>
      </c>
      <c r="K2035" s="10">
        <v>11</v>
      </c>
      <c r="L2035" s="10">
        <v>5</v>
      </c>
      <c r="M2035" s="10">
        <v>10000</v>
      </c>
      <c r="N2035" s="10">
        <v>10000</v>
      </c>
      <c r="O2035" s="10">
        <v>30</v>
      </c>
      <c r="P2035" s="10" t="b">
        <v>1</v>
      </c>
      <c r="Q2035" s="10">
        <v>0</v>
      </c>
      <c r="R2035" s="10" t="b">
        <v>0</v>
      </c>
      <c r="S2035" s="10">
        <v>101.000000000008</v>
      </c>
      <c r="T2035" s="10" t="s">
        <v>59</v>
      </c>
      <c r="U2035" s="22">
        <v>2130</v>
      </c>
      <c r="V2035" s="10">
        <v>3659</v>
      </c>
      <c r="W2035" s="22">
        <v>1.07</v>
      </c>
    </row>
    <row r="2036" spans="1:23" s="5" customFormat="1" x14ac:dyDescent="0.3">
      <c r="A2036" s="20">
        <v>2034</v>
      </c>
      <c r="C2036" s="11" t="s">
        <v>148</v>
      </c>
      <c r="E2036" s="10">
        <f t="shared" si="369"/>
        <v>18011799566.154331</v>
      </c>
      <c r="F2036" s="10">
        <v>5</v>
      </c>
      <c r="G2036" s="22">
        <f t="shared" si="366"/>
        <v>3.1185212422136287E+29</v>
      </c>
      <c r="H2036" s="22">
        <f t="shared" si="367"/>
        <v>24241649.156427708</v>
      </c>
      <c r="I2036" s="22">
        <f t="shared" si="368"/>
        <v>2.6449686033096629E+20</v>
      </c>
      <c r="J2036" s="10">
        <v>1</v>
      </c>
      <c r="K2036" s="10">
        <v>11</v>
      </c>
      <c r="L2036" s="10">
        <v>5</v>
      </c>
      <c r="M2036" s="10">
        <v>10000</v>
      </c>
      <c r="N2036" s="10">
        <v>10000</v>
      </c>
      <c r="O2036" s="10">
        <v>30</v>
      </c>
      <c r="P2036" s="10" t="b">
        <v>1</v>
      </c>
      <c r="Q2036" s="10">
        <v>0</v>
      </c>
      <c r="R2036" s="10" t="b">
        <v>0</v>
      </c>
      <c r="S2036" s="10">
        <v>101.000000000008</v>
      </c>
      <c r="T2036" s="10" t="s">
        <v>59</v>
      </c>
      <c r="U2036" s="22">
        <v>2131</v>
      </c>
      <c r="V2036" s="10">
        <v>3661</v>
      </c>
      <c r="W2036" s="22">
        <v>1.07</v>
      </c>
    </row>
    <row r="2037" spans="1:23" s="5" customFormat="1" x14ac:dyDescent="0.3">
      <c r="A2037" s="20">
        <v>2035</v>
      </c>
      <c r="C2037" s="11" t="s">
        <v>148</v>
      </c>
      <c r="E2037" s="10">
        <f t="shared" si="369"/>
        <v>18039264465.151684</v>
      </c>
      <c r="F2037" s="10">
        <v>5</v>
      </c>
      <c r="G2037" s="22">
        <f t="shared" si="366"/>
        <v>3.132216311579133E+29</v>
      </c>
      <c r="H2037" s="22">
        <f t="shared" si="367"/>
        <v>24267047.118730541</v>
      </c>
      <c r="I2037" s="22">
        <f t="shared" si="368"/>
        <v>2.6528873881131637E+20</v>
      </c>
      <c r="J2037" s="10">
        <v>1</v>
      </c>
      <c r="K2037" s="10">
        <v>11</v>
      </c>
      <c r="L2037" s="10">
        <v>5</v>
      </c>
      <c r="M2037" s="10">
        <v>10000</v>
      </c>
      <c r="N2037" s="10">
        <v>10000</v>
      </c>
      <c r="O2037" s="10">
        <v>30</v>
      </c>
      <c r="P2037" s="10" t="b">
        <v>1</v>
      </c>
      <c r="Q2037" s="10">
        <v>0</v>
      </c>
      <c r="R2037" s="10" t="b">
        <v>0</v>
      </c>
      <c r="S2037" s="10">
        <v>101.000000000008</v>
      </c>
      <c r="T2037" s="10" t="s">
        <v>59</v>
      </c>
      <c r="U2037" s="22">
        <v>2132</v>
      </c>
      <c r="V2037" s="10">
        <v>3663</v>
      </c>
      <c r="W2037" s="22">
        <v>1.07</v>
      </c>
    </row>
    <row r="2038" spans="1:23" s="5" customFormat="1" x14ac:dyDescent="0.3">
      <c r="A2038" s="20">
        <v>2036</v>
      </c>
      <c r="C2038" s="11" t="s">
        <v>148</v>
      </c>
      <c r="E2038" s="10">
        <f t="shared" si="369"/>
        <v>18066757719.582886</v>
      </c>
      <c r="F2038" s="10">
        <v>5</v>
      </c>
      <c r="G2038" s="22">
        <f t="shared" si="366"/>
        <v>3.1459647507408022E+29</v>
      </c>
      <c r="H2038" s="22">
        <f t="shared" si="367"/>
        <v>24292459.256835405</v>
      </c>
      <c r="I2038" s="22">
        <f t="shared" si="368"/>
        <v>2.6608259731879467E+20</v>
      </c>
      <c r="J2038" s="10">
        <v>1</v>
      </c>
      <c r="K2038" s="10">
        <v>11</v>
      </c>
      <c r="L2038" s="10">
        <v>5</v>
      </c>
      <c r="M2038" s="10">
        <v>10000</v>
      </c>
      <c r="N2038" s="10">
        <v>10000</v>
      </c>
      <c r="O2038" s="10">
        <v>30</v>
      </c>
      <c r="P2038" s="10" t="b">
        <v>1</v>
      </c>
      <c r="Q2038" s="10">
        <v>0</v>
      </c>
      <c r="R2038" s="10" t="b">
        <v>0</v>
      </c>
      <c r="S2038" s="10">
        <v>101.000000000008</v>
      </c>
      <c r="T2038" s="10" t="s">
        <v>59</v>
      </c>
      <c r="U2038" s="22">
        <v>2133</v>
      </c>
      <c r="V2038" s="10">
        <v>3665</v>
      </c>
      <c r="W2038" s="22">
        <v>1.07</v>
      </c>
    </row>
    <row r="2039" spans="1:23" s="5" customFormat="1" x14ac:dyDescent="0.3">
      <c r="A2039" s="20">
        <v>2037</v>
      </c>
      <c r="C2039" s="11" t="s">
        <v>148</v>
      </c>
      <c r="E2039" s="10">
        <f t="shared" si="369"/>
        <v>18094279344.774189</v>
      </c>
      <c r="F2039" s="10">
        <v>5</v>
      </c>
      <c r="G2039" s="22">
        <f t="shared" si="366"/>
        <v>3.1597667413147321E+29</v>
      </c>
      <c r="H2039" s="22">
        <f t="shared" si="367"/>
        <v>24317885.571717173</v>
      </c>
      <c r="I2039" s="22">
        <f t="shared" si="368"/>
        <v>2.6687843982813702E+20</v>
      </c>
      <c r="J2039" s="10">
        <v>1</v>
      </c>
      <c r="K2039" s="10">
        <v>11</v>
      </c>
      <c r="L2039" s="10">
        <v>5</v>
      </c>
      <c r="M2039" s="10">
        <v>10000</v>
      </c>
      <c r="N2039" s="10">
        <v>10000</v>
      </c>
      <c r="O2039" s="10">
        <v>30</v>
      </c>
      <c r="P2039" s="10" t="b">
        <v>1</v>
      </c>
      <c r="Q2039" s="10">
        <v>0</v>
      </c>
      <c r="R2039" s="10" t="b">
        <v>0</v>
      </c>
      <c r="S2039" s="10">
        <v>101.000000000008</v>
      </c>
      <c r="T2039" s="10" t="s">
        <v>59</v>
      </c>
      <c r="U2039" s="22">
        <v>2134</v>
      </c>
      <c r="V2039" s="10">
        <v>3667</v>
      </c>
      <c r="W2039" s="22">
        <v>1.07</v>
      </c>
    </row>
    <row r="2040" spans="1:23" s="5" customFormat="1" x14ac:dyDescent="0.3">
      <c r="A2040" s="20">
        <v>2038</v>
      </c>
      <c r="C2040" s="11" t="s">
        <v>148</v>
      </c>
      <c r="E2040" s="10">
        <f t="shared" si="369"/>
        <v>18121829356.052708</v>
      </c>
      <c r="F2040" s="10">
        <v>5</v>
      </c>
      <c r="G2040" s="22">
        <f t="shared" si="366"/>
        <v>3.1736224654455076E+29</v>
      </c>
      <c r="H2040" s="22">
        <f t="shared" si="367"/>
        <v>24343326.064350691</v>
      </c>
      <c r="I2040" s="22">
        <f t="shared" si="368"/>
        <v>2.6767627032010398E+20</v>
      </c>
      <c r="J2040" s="10">
        <v>1</v>
      </c>
      <c r="K2040" s="10">
        <v>11</v>
      </c>
      <c r="L2040" s="10">
        <v>5</v>
      </c>
      <c r="M2040" s="10">
        <v>10000</v>
      </c>
      <c r="N2040" s="10">
        <v>10000</v>
      </c>
      <c r="O2040" s="10">
        <v>30</v>
      </c>
      <c r="P2040" s="10" t="b">
        <v>1</v>
      </c>
      <c r="Q2040" s="10">
        <v>0</v>
      </c>
      <c r="R2040" s="10" t="b">
        <v>0</v>
      </c>
      <c r="S2040" s="10">
        <v>101.000000000008</v>
      </c>
      <c r="T2040" s="10" t="s">
        <v>59</v>
      </c>
      <c r="U2040" s="22">
        <v>2135</v>
      </c>
      <c r="V2040" s="10">
        <v>3669</v>
      </c>
      <c r="W2040" s="22">
        <v>1.07</v>
      </c>
    </row>
    <row r="2041" spans="1:23" s="5" customFormat="1" x14ac:dyDescent="0.3">
      <c r="A2041" s="20">
        <v>2039</v>
      </c>
      <c r="C2041" s="11" t="s">
        <v>148</v>
      </c>
      <c r="E2041" s="10">
        <f t="shared" si="369"/>
        <v>18149407768.746052</v>
      </c>
      <c r="F2041" s="10">
        <v>5</v>
      </c>
      <c r="G2041" s="22">
        <f t="shared" si="366"/>
        <v>3.187532105807238E+29</v>
      </c>
      <c r="H2041" s="22">
        <f t="shared" si="367"/>
        <v>24368780.735709865</v>
      </c>
      <c r="I2041" s="22">
        <f t="shared" si="368"/>
        <v>2.6847609278148041E+20</v>
      </c>
      <c r="J2041" s="10">
        <v>1</v>
      </c>
      <c r="K2041" s="10">
        <v>11</v>
      </c>
      <c r="L2041" s="10">
        <v>5</v>
      </c>
      <c r="M2041" s="10">
        <v>10000</v>
      </c>
      <c r="N2041" s="10">
        <v>10000</v>
      </c>
      <c r="O2041" s="10">
        <v>30</v>
      </c>
      <c r="P2041" s="10" t="b">
        <v>1</v>
      </c>
      <c r="Q2041" s="10">
        <v>0</v>
      </c>
      <c r="R2041" s="10" t="b">
        <v>0</v>
      </c>
      <c r="S2041" s="10">
        <v>101.000000000008</v>
      </c>
      <c r="T2041" s="10" t="s">
        <v>59</v>
      </c>
      <c r="U2041" s="22">
        <v>2136</v>
      </c>
      <c r="V2041" s="10">
        <v>3671</v>
      </c>
      <c r="W2041" s="22">
        <v>1.07</v>
      </c>
    </row>
    <row r="2042" spans="1:23" s="5" customFormat="1" x14ac:dyDescent="0.3">
      <c r="A2042" s="20">
        <v>2040</v>
      </c>
      <c r="C2042" s="11" t="s">
        <v>148</v>
      </c>
      <c r="E2042" s="10">
        <f t="shared" si="369"/>
        <v>18177014598.182743</v>
      </c>
      <c r="F2042" s="10">
        <v>5</v>
      </c>
      <c r="G2042" s="22">
        <f t="shared" si="366"/>
        <v>3.2014958456052245E+29</v>
      </c>
      <c r="H2042" s="22">
        <f t="shared" si="367"/>
        <v>24394249.58676875</v>
      </c>
      <c r="I2042" s="22">
        <f t="shared" si="368"/>
        <v>2.6927791120508807E+20</v>
      </c>
      <c r="J2042" s="10">
        <v>1</v>
      </c>
      <c r="K2042" s="10">
        <v>11</v>
      </c>
      <c r="L2042" s="10">
        <v>5</v>
      </c>
      <c r="M2042" s="10">
        <v>10000</v>
      </c>
      <c r="N2042" s="10">
        <v>10000</v>
      </c>
      <c r="O2042" s="10">
        <v>30</v>
      </c>
      <c r="P2042" s="10" t="b">
        <v>1</v>
      </c>
      <c r="Q2042" s="10">
        <v>0</v>
      </c>
      <c r="R2042" s="10" t="b">
        <v>0</v>
      </c>
      <c r="S2042" s="10">
        <v>101.000000000008</v>
      </c>
      <c r="T2042" s="10" t="s">
        <v>59</v>
      </c>
      <c r="U2042" s="22">
        <v>2137</v>
      </c>
      <c r="V2042" s="10">
        <v>3673</v>
      </c>
      <c r="W2042" s="22">
        <v>1.07</v>
      </c>
    </row>
    <row r="2043" spans="1:23" s="5" customFormat="1" x14ac:dyDescent="0.3">
      <c r="A2043" s="20">
        <v>2041</v>
      </c>
      <c r="C2043" s="11" t="s">
        <v>148</v>
      </c>
      <c r="E2043" s="10">
        <f t="shared" si="369"/>
        <v>18204649859.692112</v>
      </c>
      <c r="F2043" s="10">
        <v>5</v>
      </c>
      <c r="G2043" s="22">
        <f t="shared" si="366"/>
        <v>3.2155138685767645E+29</v>
      </c>
      <c r="H2043" s="22">
        <f t="shared" si="367"/>
        <v>24419732.618500657</v>
      </c>
      <c r="I2043" s="22">
        <f t="shared" si="368"/>
        <v>2.7008172958978687E+20</v>
      </c>
      <c r="J2043" s="10">
        <v>1</v>
      </c>
      <c r="K2043" s="10">
        <v>11</v>
      </c>
      <c r="L2043" s="10">
        <v>5</v>
      </c>
      <c r="M2043" s="10">
        <v>10000</v>
      </c>
      <c r="N2043" s="10">
        <v>10000</v>
      </c>
      <c r="O2043" s="10">
        <v>30</v>
      </c>
      <c r="P2043" s="10" t="b">
        <v>1</v>
      </c>
      <c r="Q2043" s="10">
        <v>0</v>
      </c>
      <c r="R2043" s="10" t="b">
        <v>0</v>
      </c>
      <c r="S2043" s="10">
        <v>101.000000000008</v>
      </c>
      <c r="T2043" s="10" t="s">
        <v>59</v>
      </c>
      <c r="U2043" s="22">
        <v>2138</v>
      </c>
      <c r="V2043" s="10">
        <v>3675</v>
      </c>
      <c r="W2043" s="22">
        <v>1.07</v>
      </c>
    </row>
    <row r="2044" spans="1:23" s="5" customFormat="1" x14ac:dyDescent="0.3">
      <c r="A2044" s="20">
        <v>2042</v>
      </c>
      <c r="C2044" s="11" t="s">
        <v>148</v>
      </c>
      <c r="E2044" s="10">
        <f t="shared" si="369"/>
        <v>18232313568.604057</v>
      </c>
      <c r="F2044" s="10">
        <v>5</v>
      </c>
      <c r="G2044" s="22">
        <f t="shared" si="366"/>
        <v>3.2295863589928329E+29</v>
      </c>
      <c r="H2044" s="22">
        <f t="shared" si="367"/>
        <v>24445229.831878547</v>
      </c>
      <c r="I2044" s="22">
        <f t="shared" si="368"/>
        <v>2.7088755194048368E+20</v>
      </c>
      <c r="J2044" s="10">
        <v>1</v>
      </c>
      <c r="K2044" s="10">
        <v>11</v>
      </c>
      <c r="L2044" s="10">
        <v>5</v>
      </c>
      <c r="M2044" s="10">
        <v>10000</v>
      </c>
      <c r="N2044" s="10">
        <v>10000</v>
      </c>
      <c r="O2044" s="10">
        <v>30</v>
      </c>
      <c r="P2044" s="10" t="b">
        <v>1</v>
      </c>
      <c r="Q2044" s="10">
        <v>0</v>
      </c>
      <c r="R2044" s="10" t="b">
        <v>0</v>
      </c>
      <c r="S2044" s="10">
        <v>101.000000000008</v>
      </c>
      <c r="T2044" s="10" t="s">
        <v>59</v>
      </c>
      <c r="U2044" s="22">
        <v>2139</v>
      </c>
      <c r="V2044" s="10">
        <v>3677</v>
      </c>
      <c r="W2044" s="22">
        <v>1.07</v>
      </c>
    </row>
    <row r="2045" spans="1:23" s="5" customFormat="1" x14ac:dyDescent="0.3">
      <c r="A2045" s="20">
        <v>2043</v>
      </c>
      <c r="C2045" s="11" t="s">
        <v>148</v>
      </c>
      <c r="E2045" s="10">
        <f t="shared" si="369"/>
        <v>18260005740.249413</v>
      </c>
      <c r="F2045" s="10">
        <v>5</v>
      </c>
      <c r="G2045" s="22">
        <f t="shared" si="366"/>
        <v>3.2437135016591588E+29</v>
      </c>
      <c r="H2045" s="22">
        <f t="shared" si="367"/>
        <v>24470741.227874897</v>
      </c>
      <c r="I2045" s="22">
        <f t="shared" si="368"/>
        <v>2.716953822681376E+20</v>
      </c>
      <c r="J2045" s="10">
        <v>1</v>
      </c>
      <c r="K2045" s="10">
        <v>11</v>
      </c>
      <c r="L2045" s="10">
        <v>5</v>
      </c>
      <c r="M2045" s="10">
        <v>10000</v>
      </c>
      <c r="N2045" s="10">
        <v>10000</v>
      </c>
      <c r="O2045" s="10">
        <v>30</v>
      </c>
      <c r="P2045" s="10" t="b">
        <v>1</v>
      </c>
      <c r="Q2045" s="10">
        <v>0</v>
      </c>
      <c r="R2045" s="10" t="b">
        <v>0</v>
      </c>
      <c r="S2045" s="10">
        <v>101.000000000008</v>
      </c>
      <c r="T2045" s="10" t="s">
        <v>59</v>
      </c>
      <c r="U2045" s="22">
        <v>2140</v>
      </c>
      <c r="V2045" s="10">
        <v>3679</v>
      </c>
      <c r="W2045" s="22">
        <v>1.07</v>
      </c>
    </row>
    <row r="2046" spans="1:23" s="5" customFormat="1" x14ac:dyDescent="0.3">
      <c r="A2046" s="20">
        <v>2044</v>
      </c>
      <c r="C2046" s="11" t="s">
        <v>148</v>
      </c>
      <c r="E2046" s="10">
        <f t="shared" si="369"/>
        <v>18287726389.959633</v>
      </c>
      <c r="F2046" s="10">
        <v>5</v>
      </c>
      <c r="G2046" s="22">
        <f t="shared" si="366"/>
        <v>3.2578954819175472E+29</v>
      </c>
      <c r="H2046" s="22">
        <f t="shared" si="367"/>
        <v>24496266.807462119</v>
      </c>
      <c r="I2046" s="22">
        <f t="shared" si="368"/>
        <v>2.7250522458976466E+20</v>
      </c>
      <c r="J2046" s="10">
        <v>1</v>
      </c>
      <c r="K2046" s="10">
        <v>11</v>
      </c>
      <c r="L2046" s="10">
        <v>5</v>
      </c>
      <c r="M2046" s="10">
        <v>10000</v>
      </c>
      <c r="N2046" s="10">
        <v>10000</v>
      </c>
      <c r="O2046" s="10">
        <v>30</v>
      </c>
      <c r="P2046" s="10" t="b">
        <v>1</v>
      </c>
      <c r="Q2046" s="10">
        <v>0</v>
      </c>
      <c r="R2046" s="10" t="b">
        <v>0</v>
      </c>
      <c r="S2046" s="10">
        <v>101.000000000008</v>
      </c>
      <c r="T2046" s="10" t="s">
        <v>59</v>
      </c>
      <c r="U2046" s="22">
        <v>2141</v>
      </c>
      <c r="V2046" s="10">
        <v>3681</v>
      </c>
      <c r="W2046" s="22">
        <v>1.07</v>
      </c>
    </row>
    <row r="2047" spans="1:23" s="5" customFormat="1" x14ac:dyDescent="0.3">
      <c r="A2047" s="20">
        <v>2045</v>
      </c>
      <c r="C2047" s="11" t="s">
        <v>148</v>
      </c>
      <c r="E2047" s="10">
        <f t="shared" si="369"/>
        <v>18315475533.066959</v>
      </c>
      <c r="F2047" s="10">
        <v>5</v>
      </c>
      <c r="G2047" s="22">
        <f t="shared" si="366"/>
        <v>3.272132485647194E+29</v>
      </c>
      <c r="H2047" s="22">
        <f t="shared" si="367"/>
        <v>24521806.571611647</v>
      </c>
      <c r="I2047" s="22">
        <f t="shared" si="368"/>
        <v>2.7331708292844523E+20</v>
      </c>
      <c r="J2047" s="10">
        <v>1</v>
      </c>
      <c r="K2047" s="10">
        <v>11</v>
      </c>
      <c r="L2047" s="10">
        <v>5</v>
      </c>
      <c r="M2047" s="10">
        <v>10000</v>
      </c>
      <c r="N2047" s="10">
        <v>10000</v>
      </c>
      <c r="O2047" s="10">
        <v>30</v>
      </c>
      <c r="P2047" s="10" t="b">
        <v>1</v>
      </c>
      <c r="Q2047" s="10">
        <v>0</v>
      </c>
      <c r="R2047" s="10" t="b">
        <v>0</v>
      </c>
      <c r="S2047" s="10">
        <v>101.000000000008</v>
      </c>
      <c r="T2047" s="10" t="s">
        <v>59</v>
      </c>
      <c r="U2047" s="22">
        <v>2142</v>
      </c>
      <c r="V2047" s="10">
        <v>3683</v>
      </c>
      <c r="W2047" s="22">
        <v>1.07</v>
      </c>
    </row>
    <row r="2048" spans="1:23" s="5" customFormat="1" x14ac:dyDescent="0.3">
      <c r="A2048" s="20">
        <v>2046</v>
      </c>
      <c r="C2048" s="11" t="s">
        <v>148</v>
      </c>
      <c r="E2048" s="10">
        <f t="shared" si="369"/>
        <v>18343253184.904438</v>
      </c>
      <c r="F2048" s="10">
        <v>5</v>
      </c>
      <c r="G2048" s="22">
        <f t="shared" si="366"/>
        <v>3.2864246992660997E+29</v>
      </c>
      <c r="H2048" s="22">
        <f t="shared" si="367"/>
        <v>24547360.521295033</v>
      </c>
      <c r="I2048" s="22">
        <f t="shared" si="368"/>
        <v>2.7413096131333449E+20</v>
      </c>
      <c r="J2048" s="10">
        <v>1</v>
      </c>
      <c r="K2048" s="10">
        <v>11</v>
      </c>
      <c r="L2048" s="10">
        <v>5</v>
      </c>
      <c r="M2048" s="10">
        <v>10000</v>
      </c>
      <c r="N2048" s="10">
        <v>10000</v>
      </c>
      <c r="O2048" s="10">
        <v>30</v>
      </c>
      <c r="P2048" s="10" t="b">
        <v>1</v>
      </c>
      <c r="Q2048" s="10">
        <v>0</v>
      </c>
      <c r="R2048" s="10" t="b">
        <v>0</v>
      </c>
      <c r="S2048" s="10">
        <v>101.000000000008</v>
      </c>
      <c r="T2048" s="10" t="s">
        <v>59</v>
      </c>
      <c r="U2048" s="22">
        <v>2143</v>
      </c>
      <c r="V2048" s="10">
        <v>3685</v>
      </c>
      <c r="W2048" s="22">
        <v>1.07</v>
      </c>
    </row>
    <row r="2049" spans="1:23" s="5" customFormat="1" x14ac:dyDescent="0.3">
      <c r="A2049" s="20">
        <v>2047</v>
      </c>
      <c r="C2049" s="11" t="s">
        <v>148</v>
      </c>
      <c r="E2049" s="10">
        <f t="shared" si="369"/>
        <v>18371059360.805824</v>
      </c>
      <c r="F2049" s="10">
        <v>5</v>
      </c>
      <c r="G2049" s="22">
        <f t="shared" si="366"/>
        <v>3.3007723097320703E+29</v>
      </c>
      <c r="H2049" s="22">
        <f t="shared" si="367"/>
        <v>24572928.657483213</v>
      </c>
      <c r="I2049" s="22">
        <f t="shared" si="368"/>
        <v>2.7494686377965817E+20</v>
      </c>
      <c r="J2049" s="10">
        <v>1</v>
      </c>
      <c r="K2049" s="10">
        <v>11</v>
      </c>
      <c r="L2049" s="10">
        <v>5</v>
      </c>
      <c r="M2049" s="10">
        <v>10000</v>
      </c>
      <c r="N2049" s="10">
        <v>10000</v>
      </c>
      <c r="O2049" s="10">
        <v>30</v>
      </c>
      <c r="P2049" s="10" t="b">
        <v>1</v>
      </c>
      <c r="Q2049" s="10">
        <v>0</v>
      </c>
      <c r="R2049" s="10" t="b">
        <v>0</v>
      </c>
      <c r="S2049" s="10">
        <v>101.000000000008</v>
      </c>
      <c r="T2049" s="10" t="s">
        <v>59</v>
      </c>
      <c r="U2049" s="22">
        <v>2144</v>
      </c>
      <c r="V2049" s="10">
        <v>3687</v>
      </c>
      <c r="W2049" s="22">
        <v>1.07</v>
      </c>
    </row>
    <row r="2050" spans="1:23" s="5" customFormat="1" x14ac:dyDescent="0.3">
      <c r="A2050" s="20">
        <v>2048</v>
      </c>
      <c r="C2050" s="11" t="s">
        <v>148</v>
      </c>
      <c r="E2050" s="10">
        <f t="shared" si="369"/>
        <v>18398894076.105541</v>
      </c>
      <c r="F2050" s="10">
        <v>5</v>
      </c>
      <c r="G2050" s="22">
        <f t="shared" si="366"/>
        <v>3.315175504544272E+29</v>
      </c>
      <c r="H2050" s="22">
        <f t="shared" si="367"/>
        <v>24598510.981146645</v>
      </c>
      <c r="I2050" s="22">
        <f t="shared" si="368"/>
        <v>2.7576479436872899E+20</v>
      </c>
      <c r="J2050" s="10">
        <v>1</v>
      </c>
      <c r="K2050" s="10">
        <v>11</v>
      </c>
      <c r="L2050" s="10">
        <v>5</v>
      </c>
      <c r="M2050" s="10">
        <v>10000</v>
      </c>
      <c r="N2050" s="10">
        <v>10000</v>
      </c>
      <c r="O2050" s="10">
        <v>30</v>
      </c>
      <c r="P2050" s="10" t="b">
        <v>1</v>
      </c>
      <c r="Q2050" s="10">
        <v>0</v>
      </c>
      <c r="R2050" s="10" t="b">
        <v>0</v>
      </c>
      <c r="S2050" s="10">
        <v>101.000000000008</v>
      </c>
      <c r="T2050" s="10" t="s">
        <v>59</v>
      </c>
      <c r="U2050" s="22">
        <v>2145</v>
      </c>
      <c r="V2050" s="10">
        <v>3689</v>
      </c>
      <c r="W2050" s="22">
        <v>1.07</v>
      </c>
    </row>
    <row r="2051" spans="1:23" s="5" customFormat="1" x14ac:dyDescent="0.3">
      <c r="A2051" s="20">
        <v>2049</v>
      </c>
      <c r="C2051" s="11" t="s">
        <v>148</v>
      </c>
      <c r="E2051" s="10">
        <f t="shared" si="369"/>
        <v>18426757346.138905</v>
      </c>
      <c r="F2051" s="10">
        <v>5</v>
      </c>
      <c r="G2051" s="22">
        <f t="shared" si="366"/>
        <v>3.3296344717444218E+29</v>
      </c>
      <c r="H2051" s="22">
        <f t="shared" si="367"/>
        <v>24624107.493255381</v>
      </c>
      <c r="I2051" s="22">
        <f t="shared" si="368"/>
        <v>2.7658475712794994E+20</v>
      </c>
      <c r="J2051" s="10">
        <v>1</v>
      </c>
      <c r="K2051" s="10">
        <v>11</v>
      </c>
      <c r="L2051" s="10">
        <v>5</v>
      </c>
      <c r="M2051" s="10">
        <v>10000</v>
      </c>
      <c r="N2051" s="10">
        <v>10000</v>
      </c>
      <c r="O2051" s="10">
        <v>30</v>
      </c>
      <c r="P2051" s="10" t="b">
        <v>1</v>
      </c>
      <c r="Q2051" s="10">
        <v>0</v>
      </c>
      <c r="R2051" s="10" t="b">
        <v>0</v>
      </c>
      <c r="S2051" s="10">
        <v>101.000000000008</v>
      </c>
      <c r="T2051" s="10" t="s">
        <v>59</v>
      </c>
      <c r="U2051" s="22">
        <v>2146</v>
      </c>
      <c r="V2051" s="10">
        <v>3691</v>
      </c>
      <c r="W2051" s="22">
        <v>1.07</v>
      </c>
    </row>
    <row r="2052" spans="1:23" s="5" customFormat="1" x14ac:dyDescent="0.3">
      <c r="A2052" s="20">
        <v>2050</v>
      </c>
      <c r="C2052" s="11" t="s">
        <v>148</v>
      </c>
      <c r="E2052" s="10">
        <f t="shared" si="369"/>
        <v>18454649186.241814</v>
      </c>
      <c r="F2052" s="10">
        <v>5</v>
      </c>
      <c r="G2052" s="22">
        <f t="shared" si="366"/>
        <v>3.3441493999181674E+29</v>
      </c>
      <c r="H2052" s="22">
        <f t="shared" si="367"/>
        <v>24649718.194779262</v>
      </c>
      <c r="I2052" s="22">
        <f t="shared" si="368"/>
        <v>2.7740675611081353E+20</v>
      </c>
      <c r="J2052" s="10">
        <v>1</v>
      </c>
      <c r="K2052" s="10">
        <v>11</v>
      </c>
      <c r="L2052" s="10">
        <v>5</v>
      </c>
      <c r="M2052" s="10">
        <v>10000</v>
      </c>
      <c r="N2052" s="10">
        <v>10000</v>
      </c>
      <c r="O2052" s="10">
        <v>30</v>
      </c>
      <c r="P2052" s="10" t="b">
        <v>1</v>
      </c>
      <c r="Q2052" s="10">
        <v>0</v>
      </c>
      <c r="R2052" s="10" t="b">
        <v>0</v>
      </c>
      <c r="S2052" s="10">
        <v>101.000000000008</v>
      </c>
      <c r="T2052" s="10" t="s">
        <v>59</v>
      </c>
      <c r="U2052" s="22">
        <v>2147</v>
      </c>
      <c r="V2052" s="10">
        <v>3693</v>
      </c>
      <c r="W2052" s="22">
        <v>1.07</v>
      </c>
    </row>
    <row r="2053" spans="1:23" s="15" customFormat="1" x14ac:dyDescent="0.3">
      <c r="A2053" s="19">
        <v>2051</v>
      </c>
      <c r="C2053" s="17" t="s">
        <v>148</v>
      </c>
      <c r="E2053" s="16">
        <f t="shared" si="369"/>
        <v>18482569611.751186</v>
      </c>
      <c r="F2053" s="16">
        <v>5</v>
      </c>
      <c r="G2053" s="22">
        <f>A2053^8.92+A2053^4+100*A2053+100</f>
        <v>3.4892628815381254E+29</v>
      </c>
      <c r="H2053" s="18">
        <f t="shared" si="367"/>
        <v>24675343.086687472</v>
      </c>
      <c r="I2053" s="18">
        <f t="shared" si="368"/>
        <v>2.7823079537692239E+20</v>
      </c>
      <c r="J2053" s="16">
        <v>1</v>
      </c>
      <c r="K2053" s="16">
        <v>11</v>
      </c>
      <c r="L2053" s="16">
        <v>5</v>
      </c>
      <c r="M2053" s="16">
        <v>10000</v>
      </c>
      <c r="N2053" s="16">
        <v>10000</v>
      </c>
      <c r="O2053" s="16">
        <v>30</v>
      </c>
      <c r="P2053" s="16" t="b">
        <v>1</v>
      </c>
      <c r="Q2053" s="16">
        <v>0</v>
      </c>
      <c r="R2053" s="16" t="b">
        <v>0</v>
      </c>
      <c r="S2053" s="16">
        <v>101.000000000008</v>
      </c>
      <c r="T2053" s="16" t="s">
        <v>59</v>
      </c>
      <c r="U2053" s="18">
        <v>2148</v>
      </c>
      <c r="V2053" s="16">
        <v>3695</v>
      </c>
      <c r="W2053" s="18">
        <v>1.07</v>
      </c>
    </row>
    <row r="2054" spans="1:23" s="15" customFormat="1" x14ac:dyDescent="0.3">
      <c r="A2054" s="19">
        <v>2052</v>
      </c>
      <c r="C2054" s="17" t="s">
        <v>148</v>
      </c>
      <c r="E2054" s="16">
        <f t="shared" si="369"/>
        <v>18510518638.004379</v>
      </c>
      <c r="F2054" s="16">
        <v>5</v>
      </c>
      <c r="G2054" s="22">
        <f t="shared" ref="G2054:G2102" si="370">A2054^8.92+A2054^4+100*A2054+100</f>
        <v>3.5044673603854105E+29</v>
      </c>
      <c r="H2054" s="18">
        <f t="shared" si="367"/>
        <v>24700982.169949099</v>
      </c>
      <c r="I2054" s="18">
        <f t="shared" si="368"/>
        <v>2.7905687899198072E+20</v>
      </c>
      <c r="J2054" s="16">
        <v>1</v>
      </c>
      <c r="K2054" s="16">
        <v>11</v>
      </c>
      <c r="L2054" s="16">
        <v>5</v>
      </c>
      <c r="M2054" s="16">
        <v>10000</v>
      </c>
      <c r="N2054" s="16">
        <v>10000</v>
      </c>
      <c r="O2054" s="16">
        <v>30</v>
      </c>
      <c r="P2054" s="16" t="b">
        <v>1</v>
      </c>
      <c r="Q2054" s="16">
        <v>0</v>
      </c>
      <c r="R2054" s="16" t="b">
        <v>0</v>
      </c>
      <c r="S2054" s="16">
        <v>101.000000000008</v>
      </c>
      <c r="T2054" s="16" t="s">
        <v>59</v>
      </c>
      <c r="U2054" s="18">
        <v>2149</v>
      </c>
      <c r="V2054" s="16">
        <v>3697</v>
      </c>
      <c r="W2054" s="18">
        <v>1.07</v>
      </c>
    </row>
    <row r="2055" spans="1:23" s="15" customFormat="1" x14ac:dyDescent="0.3">
      <c r="A2055" s="19">
        <v>2053</v>
      </c>
      <c r="C2055" s="17" t="s">
        <v>148</v>
      </c>
      <c r="E2055" s="16">
        <f t="shared" si="369"/>
        <v>18538496280.339691</v>
      </c>
      <c r="F2055" s="16">
        <v>5</v>
      </c>
      <c r="G2055" s="22">
        <f t="shared" si="370"/>
        <v>3.5197306365747404E+29</v>
      </c>
      <c r="H2055" s="18">
        <f t="shared" si="367"/>
        <v>24726635.445532426</v>
      </c>
      <c r="I2055" s="18">
        <f t="shared" si="368"/>
        <v>2.7988501102780927E+20</v>
      </c>
      <c r="J2055" s="16">
        <v>1</v>
      </c>
      <c r="K2055" s="16">
        <v>11</v>
      </c>
      <c r="L2055" s="16">
        <v>5</v>
      </c>
      <c r="M2055" s="16">
        <v>10000</v>
      </c>
      <c r="N2055" s="16">
        <v>10000</v>
      </c>
      <c r="O2055" s="16">
        <v>30</v>
      </c>
      <c r="P2055" s="16" t="b">
        <v>1</v>
      </c>
      <c r="Q2055" s="16">
        <v>0</v>
      </c>
      <c r="R2055" s="16" t="b">
        <v>0</v>
      </c>
      <c r="S2055" s="16">
        <v>101.000000000008</v>
      </c>
      <c r="T2055" s="16" t="s">
        <v>59</v>
      </c>
      <c r="U2055" s="18">
        <v>2150</v>
      </c>
      <c r="V2055" s="16">
        <v>3699</v>
      </c>
      <c r="W2055" s="18">
        <v>1.07</v>
      </c>
    </row>
    <row r="2056" spans="1:23" s="15" customFormat="1" x14ac:dyDescent="0.3">
      <c r="A2056" s="19">
        <v>2054</v>
      </c>
      <c r="C2056" s="17" t="s">
        <v>148</v>
      </c>
      <c r="E2056" s="16">
        <f t="shared" si="369"/>
        <v>18566502554.095985</v>
      </c>
      <c r="F2056" s="16">
        <v>5</v>
      </c>
      <c r="G2056" s="22">
        <f t="shared" si="370"/>
        <v>3.5350529086758457E+29</v>
      </c>
      <c r="H2056" s="18">
        <f t="shared" si="367"/>
        <v>24752302.914405558</v>
      </c>
      <c r="I2056" s="18">
        <f t="shared" si="368"/>
        <v>2.8071519556234831E+20</v>
      </c>
      <c r="J2056" s="16">
        <v>1</v>
      </c>
      <c r="K2056" s="16">
        <v>11</v>
      </c>
      <c r="L2056" s="16">
        <v>5</v>
      </c>
      <c r="M2056" s="16">
        <v>10000</v>
      </c>
      <c r="N2056" s="16">
        <v>10000</v>
      </c>
      <c r="O2056" s="16">
        <v>30</v>
      </c>
      <c r="P2056" s="16" t="b">
        <v>1</v>
      </c>
      <c r="Q2056" s="16">
        <v>0</v>
      </c>
      <c r="R2056" s="16" t="b">
        <v>0</v>
      </c>
      <c r="S2056" s="16">
        <v>101.000000000008</v>
      </c>
      <c r="T2056" s="16" t="s">
        <v>59</v>
      </c>
      <c r="U2056" s="18">
        <v>2151</v>
      </c>
      <c r="V2056" s="16">
        <v>3701</v>
      </c>
      <c r="W2056" s="18">
        <v>1.07</v>
      </c>
    </row>
    <row r="2057" spans="1:23" s="15" customFormat="1" x14ac:dyDescent="0.3">
      <c r="A2057" s="19">
        <v>2055</v>
      </c>
      <c r="C2057" s="17" t="s">
        <v>148</v>
      </c>
      <c r="E2057" s="16">
        <f t="shared" si="369"/>
        <v>18594537474.613113</v>
      </c>
      <c r="F2057" s="16">
        <v>5</v>
      </c>
      <c r="G2057" s="22">
        <f t="shared" si="370"/>
        <v>3.5504343758317741E+29</v>
      </c>
      <c r="H2057" s="18">
        <f t="shared" si="367"/>
        <v>24777984.577536333</v>
      </c>
      <c r="I2057" s="18">
        <f t="shared" si="368"/>
        <v>2.8154743667966489E+20</v>
      </c>
      <c r="J2057" s="16">
        <v>1</v>
      </c>
      <c r="K2057" s="16">
        <v>11</v>
      </c>
      <c r="L2057" s="16">
        <v>5</v>
      </c>
      <c r="M2057" s="16">
        <v>10000</v>
      </c>
      <c r="N2057" s="16">
        <v>10000</v>
      </c>
      <c r="O2057" s="16">
        <v>30</v>
      </c>
      <c r="P2057" s="16" t="b">
        <v>1</v>
      </c>
      <c r="Q2057" s="16">
        <v>0</v>
      </c>
      <c r="R2057" s="16" t="b">
        <v>0</v>
      </c>
      <c r="S2057" s="16">
        <v>101.000000000008</v>
      </c>
      <c r="T2057" s="16" t="s">
        <v>59</v>
      </c>
      <c r="U2057" s="18">
        <v>2152</v>
      </c>
      <c r="V2057" s="16">
        <v>3703</v>
      </c>
      <c r="W2057" s="18">
        <v>1.07</v>
      </c>
    </row>
    <row r="2058" spans="1:23" s="15" customFormat="1" x14ac:dyDescent="0.3">
      <c r="A2058" s="19">
        <v>2056</v>
      </c>
      <c r="C2058" s="17" t="s">
        <v>148</v>
      </c>
      <c r="E2058" s="16">
        <f t="shared" si="369"/>
        <v>18622601057.231556</v>
      </c>
      <c r="F2058" s="16">
        <v>5</v>
      </c>
      <c r="G2058" s="22">
        <f t="shared" si="370"/>
        <v>3.5658752377603988E+29</v>
      </c>
      <c r="H2058" s="18">
        <f t="shared" si="367"/>
        <v>24803680.435891837</v>
      </c>
      <c r="I2058" s="18">
        <f t="shared" si="368"/>
        <v>2.8238173846995766E+20</v>
      </c>
      <c r="J2058" s="16">
        <v>1</v>
      </c>
      <c r="K2058" s="16">
        <v>11</v>
      </c>
      <c r="L2058" s="16">
        <v>5</v>
      </c>
      <c r="M2058" s="16">
        <v>10000</v>
      </c>
      <c r="N2058" s="16">
        <v>10000</v>
      </c>
      <c r="O2058" s="16">
        <v>30</v>
      </c>
      <c r="P2058" s="16" t="b">
        <v>1</v>
      </c>
      <c r="Q2058" s="16">
        <v>0</v>
      </c>
      <c r="R2058" s="16" t="b">
        <v>0</v>
      </c>
      <c r="S2058" s="16">
        <v>101.000000000008</v>
      </c>
      <c r="T2058" s="16" t="s">
        <v>59</v>
      </c>
      <c r="U2058" s="18">
        <v>2153</v>
      </c>
      <c r="V2058" s="16">
        <v>3705</v>
      </c>
      <c r="W2058" s="18">
        <v>1.07</v>
      </c>
    </row>
    <row r="2059" spans="1:23" s="15" customFormat="1" x14ac:dyDescent="0.3">
      <c r="A2059" s="19">
        <v>2057</v>
      </c>
      <c r="C2059" s="17" t="s">
        <v>148</v>
      </c>
      <c r="E2059" s="16">
        <f t="shared" si="369"/>
        <v>18650693317.292507</v>
      </c>
      <c r="F2059" s="16">
        <v>5</v>
      </c>
      <c r="G2059" s="22">
        <f t="shared" si="370"/>
        <v>3.5813756947557224E+29</v>
      </c>
      <c r="H2059" s="18">
        <f t="shared" si="367"/>
        <v>24829390.490439158</v>
      </c>
      <c r="I2059" s="18">
        <f t="shared" si="368"/>
        <v>2.832181050295684E+20</v>
      </c>
      <c r="J2059" s="16">
        <v>1</v>
      </c>
      <c r="K2059" s="16">
        <v>11</v>
      </c>
      <c r="L2059" s="16">
        <v>5</v>
      </c>
      <c r="M2059" s="16">
        <v>10000</v>
      </c>
      <c r="N2059" s="16">
        <v>10000</v>
      </c>
      <c r="O2059" s="16">
        <v>30</v>
      </c>
      <c r="P2059" s="16" t="b">
        <v>1</v>
      </c>
      <c r="Q2059" s="16">
        <v>0</v>
      </c>
      <c r="R2059" s="16" t="b">
        <v>0</v>
      </c>
      <c r="S2059" s="16">
        <v>101.000000000008</v>
      </c>
      <c r="T2059" s="16" t="s">
        <v>59</v>
      </c>
      <c r="U2059" s="18">
        <v>2154</v>
      </c>
      <c r="V2059" s="16">
        <v>3707</v>
      </c>
      <c r="W2059" s="18">
        <v>1.07</v>
      </c>
    </row>
    <row r="2060" spans="1:23" s="15" customFormat="1" x14ac:dyDescent="0.3">
      <c r="A2060" s="19">
        <v>2058</v>
      </c>
      <c r="C2060" s="17" t="s">
        <v>148</v>
      </c>
      <c r="E2060" s="16">
        <f t="shared" si="369"/>
        <v>18678814270.137901</v>
      </c>
      <c r="F2060" s="16">
        <v>5</v>
      </c>
      <c r="G2060" s="22">
        <f t="shared" si="370"/>
        <v>3.5969359476892397E+29</v>
      </c>
      <c r="H2060" s="18">
        <f t="shared" si="367"/>
        <v>24855114.742144473</v>
      </c>
      <c r="I2060" s="18">
        <f t="shared" si="368"/>
        <v>2.8405654046097654E+20</v>
      </c>
      <c r="J2060" s="16">
        <v>1</v>
      </c>
      <c r="K2060" s="16">
        <v>11</v>
      </c>
      <c r="L2060" s="16">
        <v>5</v>
      </c>
      <c r="M2060" s="16">
        <v>10000</v>
      </c>
      <c r="N2060" s="16">
        <v>10000</v>
      </c>
      <c r="O2060" s="16">
        <v>30</v>
      </c>
      <c r="P2060" s="16" t="b">
        <v>1</v>
      </c>
      <c r="Q2060" s="16">
        <v>0</v>
      </c>
      <c r="R2060" s="16" t="b">
        <v>0</v>
      </c>
      <c r="S2060" s="16">
        <v>101.000000000008</v>
      </c>
      <c r="T2060" s="16" t="s">
        <v>59</v>
      </c>
      <c r="U2060" s="18">
        <v>2155</v>
      </c>
      <c r="V2060" s="16">
        <v>3709</v>
      </c>
      <c r="W2060" s="18">
        <v>1.07</v>
      </c>
    </row>
    <row r="2061" spans="1:23" s="15" customFormat="1" x14ac:dyDescent="0.3">
      <c r="A2061" s="19">
        <v>2059</v>
      </c>
      <c r="C2061" s="17" t="s">
        <v>148</v>
      </c>
      <c r="E2061" s="16">
        <f t="shared" si="369"/>
        <v>18706963931.110447</v>
      </c>
      <c r="F2061" s="16">
        <v>5</v>
      </c>
      <c r="G2061" s="22">
        <f t="shared" si="370"/>
        <v>3.6125561980116008E+29</v>
      </c>
      <c r="H2061" s="18">
        <f t="shared" si="367"/>
        <v>24880853.191974074</v>
      </c>
      <c r="I2061" s="18">
        <f t="shared" si="368"/>
        <v>2.848970488728187E+20</v>
      </c>
      <c r="J2061" s="16">
        <v>1</v>
      </c>
      <c r="K2061" s="16">
        <v>11</v>
      </c>
      <c r="L2061" s="16">
        <v>5</v>
      </c>
      <c r="M2061" s="16">
        <v>10000</v>
      </c>
      <c r="N2061" s="16">
        <v>10000</v>
      </c>
      <c r="O2061" s="16">
        <v>30</v>
      </c>
      <c r="P2061" s="16" t="b">
        <v>1</v>
      </c>
      <c r="Q2061" s="16">
        <v>0</v>
      </c>
      <c r="R2061" s="16" t="b">
        <v>0</v>
      </c>
      <c r="S2061" s="16">
        <v>101.000000000008</v>
      </c>
      <c r="T2061" s="16" t="s">
        <v>59</v>
      </c>
      <c r="U2061" s="18">
        <v>2156</v>
      </c>
      <c r="V2061" s="16">
        <v>3711</v>
      </c>
      <c r="W2061" s="18">
        <v>1.07</v>
      </c>
    </row>
    <row r="2062" spans="1:23" s="15" customFormat="1" x14ac:dyDescent="0.3">
      <c r="A2062" s="19">
        <v>2060</v>
      </c>
      <c r="C2062" s="17" t="s">
        <v>148</v>
      </c>
      <c r="E2062" s="16">
        <f t="shared" si="369"/>
        <v>18735142315.553658</v>
      </c>
      <c r="F2062" s="16">
        <v>5</v>
      </c>
      <c r="G2062" s="22">
        <f t="shared" si="370"/>
        <v>3.6282366477536262E+29</v>
      </c>
      <c r="H2062" s="18">
        <f t="shared" si="367"/>
        <v>24906605.840893537</v>
      </c>
      <c r="I2062" s="18">
        <f t="shared" si="368"/>
        <v>2.857396343798899E+20</v>
      </c>
      <c r="J2062" s="16">
        <v>1</v>
      </c>
      <c r="K2062" s="16">
        <v>11</v>
      </c>
      <c r="L2062" s="16">
        <v>5</v>
      </c>
      <c r="M2062" s="16">
        <v>10000</v>
      </c>
      <c r="N2062" s="16">
        <v>10000</v>
      </c>
      <c r="O2062" s="16">
        <v>30</v>
      </c>
      <c r="P2062" s="16" t="b">
        <v>1</v>
      </c>
      <c r="Q2062" s="16">
        <v>0</v>
      </c>
      <c r="R2062" s="16" t="b">
        <v>0</v>
      </c>
      <c r="S2062" s="16">
        <v>101.000000000008</v>
      </c>
      <c r="T2062" s="16" t="s">
        <v>59</v>
      </c>
      <c r="U2062" s="18">
        <v>2157</v>
      </c>
      <c r="V2062" s="16">
        <v>3713</v>
      </c>
      <c r="W2062" s="18">
        <v>1.07</v>
      </c>
    </row>
    <row r="2063" spans="1:23" s="15" customFormat="1" x14ac:dyDescent="0.3">
      <c r="A2063" s="19">
        <v>2061</v>
      </c>
      <c r="C2063" s="17" t="s">
        <v>148</v>
      </c>
      <c r="E2063" s="16">
        <f t="shared" si="369"/>
        <v>18763349438.811676</v>
      </c>
      <c r="F2063" s="16">
        <v>5</v>
      </c>
      <c r="G2063" s="22">
        <f t="shared" si="370"/>
        <v>3.6439774995277181E+29</v>
      </c>
      <c r="H2063" s="18">
        <f t="shared" si="367"/>
        <v>24932372.689868137</v>
      </c>
      <c r="I2063" s="18">
        <f t="shared" si="368"/>
        <v>2.8658430110314214E+20</v>
      </c>
      <c r="J2063" s="16">
        <v>1</v>
      </c>
      <c r="K2063" s="16">
        <v>11</v>
      </c>
      <c r="L2063" s="16">
        <v>5</v>
      </c>
      <c r="M2063" s="16">
        <v>10000</v>
      </c>
      <c r="N2063" s="16">
        <v>10000</v>
      </c>
      <c r="O2063" s="16">
        <v>30</v>
      </c>
      <c r="P2063" s="16" t="b">
        <v>1</v>
      </c>
      <c r="Q2063" s="16">
        <v>0</v>
      </c>
      <c r="R2063" s="16" t="b">
        <v>0</v>
      </c>
      <c r="S2063" s="16">
        <v>101.000000000008</v>
      </c>
      <c r="T2063" s="16" t="s">
        <v>59</v>
      </c>
      <c r="U2063" s="18">
        <v>2158</v>
      </c>
      <c r="V2063" s="16">
        <v>3715</v>
      </c>
      <c r="W2063" s="18">
        <v>1.07</v>
      </c>
    </row>
    <row r="2064" spans="1:23" s="15" customFormat="1" x14ac:dyDescent="0.3">
      <c r="A2064" s="19">
        <v>2062</v>
      </c>
      <c r="C2064" s="17" t="s">
        <v>148</v>
      </c>
      <c r="E2064" s="16">
        <f t="shared" si="369"/>
        <v>18791585316.229568</v>
      </c>
      <c r="F2064" s="16">
        <v>5</v>
      </c>
      <c r="G2064" s="22">
        <f t="shared" si="370"/>
        <v>3.6597789565296996E+29</v>
      </c>
      <c r="H2064" s="18">
        <f t="shared" si="367"/>
        <v>24958153.739862625</v>
      </c>
      <c r="I2064" s="18">
        <f t="shared" si="368"/>
        <v>2.8743105316970604E+20</v>
      </c>
      <c r="J2064" s="16">
        <v>1</v>
      </c>
      <c r="K2064" s="16">
        <v>11</v>
      </c>
      <c r="L2064" s="16">
        <v>5</v>
      </c>
      <c r="M2064" s="16">
        <v>10000</v>
      </c>
      <c r="N2064" s="16">
        <v>10000</v>
      </c>
      <c r="O2064" s="16">
        <v>30</v>
      </c>
      <c r="P2064" s="16" t="b">
        <v>1</v>
      </c>
      <c r="Q2064" s="16">
        <v>0</v>
      </c>
      <c r="R2064" s="16" t="b">
        <v>0</v>
      </c>
      <c r="S2064" s="16">
        <v>101.000000000008</v>
      </c>
      <c r="T2064" s="16" t="s">
        <v>59</v>
      </c>
      <c r="U2064" s="18">
        <v>2159</v>
      </c>
      <c r="V2064" s="16">
        <v>3717</v>
      </c>
      <c r="W2064" s="18">
        <v>1.07</v>
      </c>
    </row>
    <row r="2065" spans="1:23" s="15" customFormat="1" x14ac:dyDescent="0.3">
      <c r="A2065" s="19">
        <v>2063</v>
      </c>
      <c r="C2065" s="17" t="s">
        <v>148</v>
      </c>
      <c r="E2065" s="16">
        <f t="shared" si="369"/>
        <v>18819849963.152821</v>
      </c>
      <c r="F2065" s="16">
        <v>5</v>
      </c>
      <c r="G2065" s="22">
        <f t="shared" si="370"/>
        <v>3.675641222539616E+29</v>
      </c>
      <c r="H2065" s="18">
        <f t="shared" si="367"/>
        <v>24983948.991841551</v>
      </c>
      <c r="I2065" s="18">
        <f t="shared" si="368"/>
        <v>2.8827989471288177E+20</v>
      </c>
      <c r="J2065" s="16">
        <v>1</v>
      </c>
      <c r="K2065" s="16">
        <v>11</v>
      </c>
      <c r="L2065" s="16">
        <v>5</v>
      </c>
      <c r="M2065" s="16">
        <v>10000</v>
      </c>
      <c r="N2065" s="16">
        <v>10000</v>
      </c>
      <c r="O2065" s="16">
        <v>30</v>
      </c>
      <c r="P2065" s="16" t="b">
        <v>1</v>
      </c>
      <c r="Q2065" s="16">
        <v>0</v>
      </c>
      <c r="R2065" s="16" t="b">
        <v>0</v>
      </c>
      <c r="S2065" s="16">
        <v>101.000000000008</v>
      </c>
      <c r="T2065" s="16" t="s">
        <v>59</v>
      </c>
      <c r="U2065" s="18">
        <v>2160</v>
      </c>
      <c r="V2065" s="16">
        <v>3719</v>
      </c>
      <c r="W2065" s="18">
        <v>1.07</v>
      </c>
    </row>
    <row r="2066" spans="1:23" s="15" customFormat="1" x14ac:dyDescent="0.3">
      <c r="A2066" s="19">
        <v>2064</v>
      </c>
      <c r="C2066" s="17" t="s">
        <v>148</v>
      </c>
      <c r="E2066" s="16">
        <f t="shared" si="369"/>
        <v>18848143394.928036</v>
      </c>
      <c r="F2066" s="16">
        <v>5</v>
      </c>
      <c r="G2066" s="22">
        <f t="shared" si="370"/>
        <v>3.6915645019235798E+29</v>
      </c>
      <c r="H2066" s="18">
        <f t="shared" si="367"/>
        <v>25009758.446769059</v>
      </c>
      <c r="I2066" s="18">
        <f t="shared" si="368"/>
        <v>2.8913082987215615E+20</v>
      </c>
      <c r="J2066" s="16">
        <v>1</v>
      </c>
      <c r="K2066" s="16">
        <v>11</v>
      </c>
      <c r="L2066" s="16">
        <v>5</v>
      </c>
      <c r="M2066" s="16">
        <v>10000</v>
      </c>
      <c r="N2066" s="16">
        <v>10000</v>
      </c>
      <c r="O2066" s="16">
        <v>30</v>
      </c>
      <c r="P2066" s="16" t="b">
        <v>1</v>
      </c>
      <c r="Q2066" s="16">
        <v>0</v>
      </c>
      <c r="R2066" s="16" t="b">
        <v>0</v>
      </c>
      <c r="S2066" s="16">
        <v>101.000000000008</v>
      </c>
      <c r="T2066" s="16" t="s">
        <v>59</v>
      </c>
      <c r="U2066" s="18">
        <v>2161</v>
      </c>
      <c r="V2066" s="16">
        <v>3721</v>
      </c>
      <c r="W2066" s="18">
        <v>1.07</v>
      </c>
    </row>
    <row r="2067" spans="1:23" s="15" customFormat="1" x14ac:dyDescent="0.3">
      <c r="A2067" s="19">
        <v>2065</v>
      </c>
      <c r="C2067" s="17" t="s">
        <v>148</v>
      </c>
      <c r="E2067" s="16">
        <f t="shared" si="369"/>
        <v>18876465626.902302</v>
      </c>
      <c r="F2067" s="16">
        <v>5</v>
      </c>
      <c r="G2067" s="22">
        <f t="shared" si="370"/>
        <v>3.7075489996348338E+29</v>
      </c>
      <c r="H2067" s="18">
        <f t="shared" si="367"/>
        <v>25035582.105608586</v>
      </c>
      <c r="I2067" s="18">
        <f t="shared" si="368"/>
        <v>2.8998386279319978E+20</v>
      </c>
      <c r="J2067" s="16">
        <v>1</v>
      </c>
      <c r="K2067" s="16">
        <v>11</v>
      </c>
      <c r="L2067" s="16">
        <v>5</v>
      </c>
      <c r="M2067" s="16">
        <v>10000</v>
      </c>
      <c r="N2067" s="16">
        <v>10000</v>
      </c>
      <c r="O2067" s="16">
        <v>30</v>
      </c>
      <c r="P2067" s="16" t="b">
        <v>1</v>
      </c>
      <c r="Q2067" s="16">
        <v>0</v>
      </c>
      <c r="R2067" s="16" t="b">
        <v>0</v>
      </c>
      <c r="S2067" s="16">
        <v>101.000000000008</v>
      </c>
      <c r="T2067" s="16" t="s">
        <v>59</v>
      </c>
      <c r="U2067" s="18">
        <v>2162</v>
      </c>
      <c r="V2067" s="16">
        <v>3723</v>
      </c>
      <c r="W2067" s="18">
        <v>1.07</v>
      </c>
    </row>
    <row r="2068" spans="1:23" s="15" customFormat="1" x14ac:dyDescent="0.3">
      <c r="A2068" s="19">
        <v>2066</v>
      </c>
      <c r="C2068" s="17" t="s">
        <v>148</v>
      </c>
      <c r="E2068" s="16">
        <f t="shared" si="369"/>
        <v>18904816674.423668</v>
      </c>
      <c r="F2068" s="16">
        <v>5</v>
      </c>
      <c r="G2068" s="22">
        <f t="shared" si="370"/>
        <v>3.7235949212155013E+29</v>
      </c>
      <c r="H2068" s="18">
        <f t="shared" si="367"/>
        <v>25061419.969323445</v>
      </c>
      <c r="I2068" s="18">
        <f t="shared" si="368"/>
        <v>2.908389976278885E+20</v>
      </c>
      <c r="J2068" s="16">
        <v>1</v>
      </c>
      <c r="K2068" s="16">
        <v>11</v>
      </c>
      <c r="L2068" s="16">
        <v>5</v>
      </c>
      <c r="M2068" s="16">
        <v>10000</v>
      </c>
      <c r="N2068" s="16">
        <v>10000</v>
      </c>
      <c r="O2068" s="16">
        <v>30</v>
      </c>
      <c r="P2068" s="16" t="b">
        <v>1</v>
      </c>
      <c r="Q2068" s="16">
        <v>0</v>
      </c>
      <c r="R2068" s="16" t="b">
        <v>0</v>
      </c>
      <c r="S2068" s="16">
        <v>101.000000000008</v>
      </c>
      <c r="T2068" s="16" t="s">
        <v>59</v>
      </c>
      <c r="U2068" s="18">
        <v>2163</v>
      </c>
      <c r="V2068" s="16">
        <v>3725</v>
      </c>
      <c r="W2068" s="18">
        <v>1.07</v>
      </c>
    </row>
    <row r="2069" spans="1:23" s="15" customFormat="1" x14ac:dyDescent="0.3">
      <c r="A2069" s="19">
        <v>2067</v>
      </c>
      <c r="C2069" s="17" t="s">
        <v>148</v>
      </c>
      <c r="E2069" s="16">
        <f t="shared" si="369"/>
        <v>18933196552.840595</v>
      </c>
      <c r="F2069" s="16">
        <v>5</v>
      </c>
      <c r="G2069" s="22">
        <f t="shared" si="370"/>
        <v>3.7397024727975981E+29</v>
      </c>
      <c r="H2069" s="18">
        <f t="shared" si="367"/>
        <v>25087272.038876522</v>
      </c>
      <c r="I2069" s="18">
        <f t="shared" si="368"/>
        <v>2.9169623853428389E+20</v>
      </c>
      <c r="J2069" s="16">
        <v>1</v>
      </c>
      <c r="K2069" s="16">
        <v>11</v>
      </c>
      <c r="L2069" s="16">
        <v>5</v>
      </c>
      <c r="M2069" s="16">
        <v>10000</v>
      </c>
      <c r="N2069" s="16">
        <v>10000</v>
      </c>
      <c r="O2069" s="16">
        <v>30</v>
      </c>
      <c r="P2069" s="16" t="b">
        <v>1</v>
      </c>
      <c r="Q2069" s="16">
        <v>0</v>
      </c>
      <c r="R2069" s="16" t="b">
        <v>0</v>
      </c>
      <c r="S2069" s="16">
        <v>101.000000000008</v>
      </c>
      <c r="T2069" s="16" t="s">
        <v>59</v>
      </c>
      <c r="U2069" s="18">
        <v>2164</v>
      </c>
      <c r="V2069" s="16">
        <v>3727</v>
      </c>
      <c r="W2069" s="18">
        <v>1.07</v>
      </c>
    </row>
    <row r="2070" spans="1:23" s="15" customFormat="1" x14ac:dyDescent="0.3">
      <c r="A2070" s="19">
        <v>2068</v>
      </c>
      <c r="C2070" s="17" t="s">
        <v>148</v>
      </c>
      <c r="E2070" s="16">
        <f t="shared" si="369"/>
        <v>18961605277.502647</v>
      </c>
      <c r="F2070" s="16">
        <v>5</v>
      </c>
      <c r="G2070" s="22">
        <f t="shared" si="370"/>
        <v>3.7558718611048977E+29</v>
      </c>
      <c r="H2070" s="18">
        <f t="shared" si="367"/>
        <v>25113138.315230254</v>
      </c>
      <c r="I2070" s="18">
        <f t="shared" si="368"/>
        <v>2.9255558967667134E+20</v>
      </c>
      <c r="J2070" s="16">
        <v>1</v>
      </c>
      <c r="K2070" s="16">
        <v>11</v>
      </c>
      <c r="L2070" s="16">
        <v>5</v>
      </c>
      <c r="M2070" s="16">
        <v>10000</v>
      </c>
      <c r="N2070" s="16">
        <v>10000</v>
      </c>
      <c r="O2070" s="16">
        <v>30</v>
      </c>
      <c r="P2070" s="16" t="b">
        <v>1</v>
      </c>
      <c r="Q2070" s="16">
        <v>0</v>
      </c>
      <c r="R2070" s="16" t="b">
        <v>0</v>
      </c>
      <c r="S2070" s="16">
        <v>101.000000000008</v>
      </c>
      <c r="T2070" s="16" t="s">
        <v>59</v>
      </c>
      <c r="U2070" s="18">
        <v>2165</v>
      </c>
      <c r="V2070" s="16">
        <v>3729</v>
      </c>
      <c r="W2070" s="18">
        <v>1.07</v>
      </c>
    </row>
    <row r="2071" spans="1:23" s="15" customFormat="1" x14ac:dyDescent="0.3">
      <c r="A2071" s="19">
        <v>2069</v>
      </c>
      <c r="C2071" s="17" t="s">
        <v>148</v>
      </c>
      <c r="E2071" s="16">
        <f t="shared" si="369"/>
        <v>18990042863.759903</v>
      </c>
      <c r="F2071" s="16">
        <v>5</v>
      </c>
      <c r="G2071" s="22">
        <f t="shared" si="370"/>
        <v>3.7721032934537865E+29</v>
      </c>
      <c r="H2071" s="18">
        <f t="shared" si="367"/>
        <v>25139018.799346667</v>
      </c>
      <c r="I2071" s="18">
        <f t="shared" si="368"/>
        <v>2.9341705522553822E+20</v>
      </c>
      <c r="J2071" s="16">
        <v>1</v>
      </c>
      <c r="K2071" s="16">
        <v>11</v>
      </c>
      <c r="L2071" s="16">
        <v>5</v>
      </c>
      <c r="M2071" s="16">
        <v>10000</v>
      </c>
      <c r="N2071" s="16">
        <v>10000</v>
      </c>
      <c r="O2071" s="16">
        <v>30</v>
      </c>
      <c r="P2071" s="16" t="b">
        <v>1</v>
      </c>
      <c r="Q2071" s="16">
        <v>0</v>
      </c>
      <c r="R2071" s="16" t="b">
        <v>0</v>
      </c>
      <c r="S2071" s="16">
        <v>101.000000000008</v>
      </c>
      <c r="T2071" s="16" t="s">
        <v>59</v>
      </c>
      <c r="U2071" s="18">
        <v>2166</v>
      </c>
      <c r="V2071" s="16">
        <v>3731</v>
      </c>
      <c r="W2071" s="18">
        <v>1.07</v>
      </c>
    </row>
    <row r="2072" spans="1:23" s="15" customFormat="1" x14ac:dyDescent="0.3">
      <c r="A2072" s="19">
        <v>2070</v>
      </c>
      <c r="C2072" s="17" t="s">
        <v>148</v>
      </c>
      <c r="E2072" s="16">
        <f t="shared" si="369"/>
        <v>19018509326.963215</v>
      </c>
      <c r="F2072" s="16">
        <v>5</v>
      </c>
      <c r="G2072" s="22">
        <f t="shared" si="370"/>
        <v>3.7883969777552426E+29</v>
      </c>
      <c r="H2072" s="18">
        <f t="shared" si="367"/>
        <v>25164913.492187362</v>
      </c>
      <c r="I2072" s="18">
        <f t="shared" si="368"/>
        <v>2.9428063935759794E+20</v>
      </c>
      <c r="J2072" s="16">
        <v>1</v>
      </c>
      <c r="K2072" s="16">
        <v>11</v>
      </c>
      <c r="L2072" s="16">
        <v>5</v>
      </c>
      <c r="M2072" s="16">
        <v>10000</v>
      </c>
      <c r="N2072" s="16">
        <v>10000</v>
      </c>
      <c r="O2072" s="16">
        <v>30</v>
      </c>
      <c r="P2072" s="16" t="b">
        <v>1</v>
      </c>
      <c r="Q2072" s="16">
        <v>0</v>
      </c>
      <c r="R2072" s="16" t="b">
        <v>0</v>
      </c>
      <c r="S2072" s="16">
        <v>101.000000000008</v>
      </c>
      <c r="T2072" s="16" t="s">
        <v>59</v>
      </c>
      <c r="U2072" s="18">
        <v>2167</v>
      </c>
      <c r="V2072" s="16">
        <v>3733</v>
      </c>
      <c r="W2072" s="18">
        <v>1.07</v>
      </c>
    </row>
    <row r="2073" spans="1:23" s="15" customFormat="1" x14ac:dyDescent="0.3">
      <c r="A2073" s="19">
        <v>2071</v>
      </c>
      <c r="C2073" s="17" t="s">
        <v>148</v>
      </c>
      <c r="E2073" s="16">
        <f t="shared" si="369"/>
        <v>19047004682.464344</v>
      </c>
      <c r="F2073" s="16">
        <v>5</v>
      </c>
      <c r="G2073" s="22">
        <f t="shared" si="370"/>
        <v>3.8047531225159081E+29</v>
      </c>
      <c r="H2073" s="18">
        <f t="shared" si="367"/>
        <v>25190822.394713733</v>
      </c>
      <c r="I2073" s="18">
        <f t="shared" si="368"/>
        <v>2.9514634625579067E+20</v>
      </c>
      <c r="J2073" s="16">
        <v>1</v>
      </c>
      <c r="K2073" s="16">
        <v>11</v>
      </c>
      <c r="L2073" s="16">
        <v>5</v>
      </c>
      <c r="M2073" s="16">
        <v>10000</v>
      </c>
      <c r="N2073" s="16">
        <v>10000</v>
      </c>
      <c r="O2073" s="16">
        <v>30</v>
      </c>
      <c r="P2073" s="16" t="b">
        <v>1</v>
      </c>
      <c r="Q2073" s="16">
        <v>0</v>
      </c>
      <c r="R2073" s="16" t="b">
        <v>0</v>
      </c>
      <c r="S2073" s="16">
        <v>101.000000000008</v>
      </c>
      <c r="T2073" s="16" t="s">
        <v>59</v>
      </c>
      <c r="U2073" s="18">
        <v>2168</v>
      </c>
      <c r="V2073" s="16">
        <v>3735</v>
      </c>
      <c r="W2073" s="18">
        <v>1.07</v>
      </c>
    </row>
    <row r="2074" spans="1:23" s="15" customFormat="1" x14ac:dyDescent="0.3">
      <c r="A2074" s="19">
        <v>2072</v>
      </c>
      <c r="C2074" s="17" t="s">
        <v>148</v>
      </c>
      <c r="E2074" s="16">
        <f t="shared" si="369"/>
        <v>19075528945.615475</v>
      </c>
      <c r="F2074" s="16">
        <v>5</v>
      </c>
      <c r="G2074" s="22">
        <f t="shared" si="370"/>
        <v>3.8211719368394886E+29</v>
      </c>
      <c r="H2074" s="18">
        <f t="shared" si="367"/>
        <v>25216745.50788632</v>
      </c>
      <c r="I2074" s="18">
        <f t="shared" si="368"/>
        <v>2.9601418010928015E+20</v>
      </c>
      <c r="J2074" s="16">
        <v>1</v>
      </c>
      <c r="K2074" s="16">
        <v>11</v>
      </c>
      <c r="L2074" s="16">
        <v>5</v>
      </c>
      <c r="M2074" s="16">
        <v>10000</v>
      </c>
      <c r="N2074" s="16">
        <v>10000</v>
      </c>
      <c r="O2074" s="16">
        <v>30</v>
      </c>
      <c r="P2074" s="16" t="b">
        <v>1</v>
      </c>
      <c r="Q2074" s="16">
        <v>0</v>
      </c>
      <c r="R2074" s="16" t="b">
        <v>0</v>
      </c>
      <c r="S2074" s="16">
        <v>101.000000000008</v>
      </c>
      <c r="T2074" s="16" t="s">
        <v>59</v>
      </c>
      <c r="U2074" s="18">
        <v>2169</v>
      </c>
      <c r="V2074" s="16">
        <v>3737</v>
      </c>
      <c r="W2074" s="18">
        <v>1.07</v>
      </c>
    </row>
    <row r="2075" spans="1:23" s="15" customFormat="1" x14ac:dyDescent="0.3">
      <c r="A2075" s="19">
        <v>2073</v>
      </c>
      <c r="C2075" s="17" t="s">
        <v>148</v>
      </c>
      <c r="E2075" s="16">
        <f t="shared" si="369"/>
        <v>19104082131.769905</v>
      </c>
      <c r="F2075" s="16">
        <v>5</v>
      </c>
      <c r="G2075" s="22">
        <f t="shared" si="370"/>
        <v>3.8376536304283623E+29</v>
      </c>
      <c r="H2075" s="18">
        <f t="shared" ref="H2075:H2102" si="371">(A2075^2.14+50+50*A2075)*2</f>
        <v>25242682.832665835</v>
      </c>
      <c r="I2075" s="18">
        <f t="shared" si="368"/>
        <v>2.9688414511347984E+20</v>
      </c>
      <c r="J2075" s="16">
        <v>1</v>
      </c>
      <c r="K2075" s="16">
        <v>11</v>
      </c>
      <c r="L2075" s="16">
        <v>5</v>
      </c>
      <c r="M2075" s="16">
        <v>10000</v>
      </c>
      <c r="N2075" s="16">
        <v>10000</v>
      </c>
      <c r="O2075" s="16">
        <v>30</v>
      </c>
      <c r="P2075" s="16" t="b">
        <v>1</v>
      </c>
      <c r="Q2075" s="16">
        <v>0</v>
      </c>
      <c r="R2075" s="16" t="b">
        <v>0</v>
      </c>
      <c r="S2075" s="16">
        <v>101.000000000008</v>
      </c>
      <c r="T2075" s="16" t="s">
        <v>59</v>
      </c>
      <c r="U2075" s="18">
        <v>2170</v>
      </c>
      <c r="V2075" s="16">
        <v>3739</v>
      </c>
      <c r="W2075" s="18">
        <v>1.07</v>
      </c>
    </row>
    <row r="2076" spans="1:23" s="15" customFormat="1" x14ac:dyDescent="0.3">
      <c r="A2076" s="19">
        <v>2074</v>
      </c>
      <c r="C2076" s="17" t="s">
        <v>148</v>
      </c>
      <c r="E2076" s="16">
        <f t="shared" si="369"/>
        <v>19132664256.281403</v>
      </c>
      <c r="F2076" s="16">
        <v>5</v>
      </c>
      <c r="G2076" s="22">
        <f t="shared" si="370"/>
        <v>3.8541984135849895E+29</v>
      </c>
      <c r="H2076" s="18">
        <f t="shared" si="371"/>
        <v>25268634.370012332</v>
      </c>
      <c r="I2076" s="18">
        <f t="shared" ref="I2076:I2102" si="372">(A2076^6.082+A2076^4+1000*A2076+100)*2</f>
        <v>2.977562454700477E+20</v>
      </c>
      <c r="J2076" s="16">
        <v>1</v>
      </c>
      <c r="K2076" s="16">
        <v>11</v>
      </c>
      <c r="L2076" s="16">
        <v>5</v>
      </c>
      <c r="M2076" s="16">
        <v>10000</v>
      </c>
      <c r="N2076" s="16">
        <v>10000</v>
      </c>
      <c r="O2076" s="16">
        <v>30</v>
      </c>
      <c r="P2076" s="16" t="b">
        <v>1</v>
      </c>
      <c r="Q2076" s="16">
        <v>0</v>
      </c>
      <c r="R2076" s="16" t="b">
        <v>0</v>
      </c>
      <c r="S2076" s="16">
        <v>101.000000000008</v>
      </c>
      <c r="T2076" s="16" t="s">
        <v>59</v>
      </c>
      <c r="U2076" s="18">
        <v>2171</v>
      </c>
      <c r="V2076" s="16">
        <v>3741</v>
      </c>
      <c r="W2076" s="18">
        <v>1.07</v>
      </c>
    </row>
    <row r="2077" spans="1:23" s="15" customFormat="1" x14ac:dyDescent="0.3">
      <c r="A2077" s="19">
        <v>2075</v>
      </c>
      <c r="C2077" s="17" t="s">
        <v>148</v>
      </c>
      <c r="E2077" s="16">
        <f t="shared" si="369"/>
        <v>19161275334.504444</v>
      </c>
      <c r="F2077" s="16">
        <v>5</v>
      </c>
      <c r="G2077" s="22">
        <f t="shared" si="370"/>
        <v>3.8708064972130392E+29</v>
      </c>
      <c r="H2077" s="18">
        <f t="shared" si="371"/>
        <v>25294600.120885178</v>
      </c>
      <c r="I2077" s="18">
        <f t="shared" si="372"/>
        <v>2.9863048538688258E+20</v>
      </c>
      <c r="J2077" s="16">
        <v>1</v>
      </c>
      <c r="K2077" s="16">
        <v>11</v>
      </c>
      <c r="L2077" s="16">
        <v>5</v>
      </c>
      <c r="M2077" s="16">
        <v>10000</v>
      </c>
      <c r="N2077" s="16">
        <v>10000</v>
      </c>
      <c r="O2077" s="16">
        <v>30</v>
      </c>
      <c r="P2077" s="16" t="b">
        <v>1</v>
      </c>
      <c r="Q2077" s="16">
        <v>0</v>
      </c>
      <c r="R2077" s="16" t="b">
        <v>0</v>
      </c>
      <c r="S2077" s="16">
        <v>101.000000000008</v>
      </c>
      <c r="T2077" s="16" t="s">
        <v>59</v>
      </c>
      <c r="U2077" s="18">
        <v>2172</v>
      </c>
      <c r="V2077" s="16">
        <v>3743</v>
      </c>
      <c r="W2077" s="18">
        <v>1.07</v>
      </c>
    </row>
    <row r="2078" spans="1:23" s="15" customFormat="1" x14ac:dyDescent="0.3">
      <c r="A2078" s="19">
        <v>2076</v>
      </c>
      <c r="C2078" s="17" t="s">
        <v>148</v>
      </c>
      <c r="E2078" s="16">
        <f t="shared" si="369"/>
        <v>19189915381.794586</v>
      </c>
      <c r="F2078" s="16">
        <v>5</v>
      </c>
      <c r="G2078" s="22">
        <f t="shared" si="370"/>
        <v>3.8874780928192914E+29</v>
      </c>
      <c r="H2078" s="18">
        <f t="shared" si="371"/>
        <v>25320580.086243991</v>
      </c>
      <c r="I2078" s="18">
        <f t="shared" si="372"/>
        <v>2.9950686907815284E+20</v>
      </c>
      <c r="J2078" s="16">
        <v>1</v>
      </c>
      <c r="K2078" s="16">
        <v>11</v>
      </c>
      <c r="L2078" s="16">
        <v>5</v>
      </c>
      <c r="M2078" s="16">
        <v>10000</v>
      </c>
      <c r="N2078" s="16">
        <v>10000</v>
      </c>
      <c r="O2078" s="16">
        <v>30</v>
      </c>
      <c r="P2078" s="16" t="b">
        <v>1</v>
      </c>
      <c r="Q2078" s="16">
        <v>0</v>
      </c>
      <c r="R2078" s="16" t="b">
        <v>0</v>
      </c>
      <c r="S2078" s="16">
        <v>101.000000000008</v>
      </c>
      <c r="T2078" s="16" t="s">
        <v>59</v>
      </c>
      <c r="U2078" s="18">
        <v>2173</v>
      </c>
      <c r="V2078" s="16">
        <v>3745</v>
      </c>
      <c r="W2078" s="18">
        <v>1.07</v>
      </c>
    </row>
    <row r="2079" spans="1:23" s="15" customFormat="1" x14ac:dyDescent="0.3">
      <c r="A2079" s="19">
        <v>2077</v>
      </c>
      <c r="C2079" s="17" t="s">
        <v>148</v>
      </c>
      <c r="E2079" s="16">
        <f t="shared" ref="E2079:E2142" si="373">A2079^3.0999</f>
        <v>19218584413.507664</v>
      </c>
      <c r="F2079" s="16">
        <v>5</v>
      </c>
      <c r="G2079" s="22">
        <f t="shared" si="370"/>
        <v>3.904213412514605E+29</v>
      </c>
      <c r="H2079" s="18">
        <f t="shared" si="371"/>
        <v>25346574.267047275</v>
      </c>
      <c r="I2079" s="18">
        <f t="shared" si="372"/>
        <v>3.0038540076428244E+20</v>
      </c>
      <c r="J2079" s="16">
        <v>1</v>
      </c>
      <c r="K2079" s="16">
        <v>11</v>
      </c>
      <c r="L2079" s="16">
        <v>5</v>
      </c>
      <c r="M2079" s="16">
        <v>10000</v>
      </c>
      <c r="N2079" s="16">
        <v>10000</v>
      </c>
      <c r="O2079" s="16">
        <v>30</v>
      </c>
      <c r="P2079" s="16" t="b">
        <v>1</v>
      </c>
      <c r="Q2079" s="16">
        <v>0</v>
      </c>
      <c r="R2079" s="16" t="b">
        <v>0</v>
      </c>
      <c r="S2079" s="16">
        <v>101.000000000008</v>
      </c>
      <c r="T2079" s="16" t="s">
        <v>59</v>
      </c>
      <c r="U2079" s="18">
        <v>2174</v>
      </c>
      <c r="V2079" s="16">
        <v>3747</v>
      </c>
      <c r="W2079" s="18">
        <v>1.07</v>
      </c>
    </row>
    <row r="2080" spans="1:23" s="15" customFormat="1" x14ac:dyDescent="0.3">
      <c r="A2080" s="19">
        <v>2078</v>
      </c>
      <c r="C2080" s="17" t="s">
        <v>148</v>
      </c>
      <c r="E2080" s="16">
        <f t="shared" si="373"/>
        <v>19247282445.000729</v>
      </c>
      <c r="F2080" s="16">
        <v>5</v>
      </c>
      <c r="G2080" s="22">
        <f t="shared" si="370"/>
        <v>3.9210126690157764E+29</v>
      </c>
      <c r="H2080" s="18">
        <f t="shared" si="371"/>
        <v>25372582.664253812</v>
      </c>
      <c r="I2080" s="18">
        <f t="shared" si="372"/>
        <v>3.0126608467197506E+20</v>
      </c>
      <c r="J2080" s="16">
        <v>1</v>
      </c>
      <c r="K2080" s="16">
        <v>11</v>
      </c>
      <c r="L2080" s="16">
        <v>5</v>
      </c>
      <c r="M2080" s="16">
        <v>10000</v>
      </c>
      <c r="N2080" s="16">
        <v>10000</v>
      </c>
      <c r="O2080" s="16">
        <v>30</v>
      </c>
      <c r="P2080" s="16" t="b">
        <v>1</v>
      </c>
      <c r="Q2080" s="16">
        <v>0</v>
      </c>
      <c r="R2080" s="16" t="b">
        <v>0</v>
      </c>
      <c r="S2080" s="16">
        <v>101.000000000008</v>
      </c>
      <c r="T2080" s="16" t="s">
        <v>59</v>
      </c>
      <c r="U2080" s="18">
        <v>2175</v>
      </c>
      <c r="V2080" s="16">
        <v>3749</v>
      </c>
      <c r="W2080" s="18">
        <v>1.07</v>
      </c>
    </row>
    <row r="2081" spans="1:23" s="15" customFormat="1" x14ac:dyDescent="0.3">
      <c r="A2081" s="19">
        <v>2079</v>
      </c>
      <c r="C2081" s="17" t="s">
        <v>148</v>
      </c>
      <c r="E2081" s="16">
        <f t="shared" si="373"/>
        <v>19276009491.631115</v>
      </c>
      <c r="F2081" s="16">
        <v>5</v>
      </c>
      <c r="G2081" s="22">
        <f t="shared" si="370"/>
        <v>3.9378760756465621E+29</v>
      </c>
      <c r="H2081" s="18">
        <f t="shared" si="371"/>
        <v>25398605.27882139</v>
      </c>
      <c r="I2081" s="18">
        <f t="shared" si="372"/>
        <v>3.0214892503419807E+20</v>
      </c>
      <c r="J2081" s="16">
        <v>1</v>
      </c>
      <c r="K2081" s="16">
        <v>11</v>
      </c>
      <c r="L2081" s="16">
        <v>5</v>
      </c>
      <c r="M2081" s="16">
        <v>10000</v>
      </c>
      <c r="N2081" s="16">
        <v>10000</v>
      </c>
      <c r="O2081" s="16">
        <v>30</v>
      </c>
      <c r="P2081" s="16" t="b">
        <v>1</v>
      </c>
      <c r="Q2081" s="16">
        <v>0</v>
      </c>
      <c r="R2081" s="16" t="b">
        <v>0</v>
      </c>
      <c r="S2081" s="16">
        <v>101.000000000008</v>
      </c>
      <c r="T2081" s="16" t="s">
        <v>59</v>
      </c>
      <c r="U2081" s="18">
        <v>2176</v>
      </c>
      <c r="V2081" s="16">
        <v>3751</v>
      </c>
      <c r="W2081" s="18">
        <v>1.07</v>
      </c>
    </row>
    <row r="2082" spans="1:23" s="15" customFormat="1" x14ac:dyDescent="0.3">
      <c r="A2082" s="19">
        <v>2080</v>
      </c>
      <c r="C2082" s="17" t="s">
        <v>148</v>
      </c>
      <c r="E2082" s="16">
        <f t="shared" si="373"/>
        <v>19304765568.757214</v>
      </c>
      <c r="F2082" s="16">
        <v>5</v>
      </c>
      <c r="G2082" s="22">
        <f t="shared" si="370"/>
        <v>3.9548038463394336E+29</v>
      </c>
      <c r="H2082" s="18">
        <f t="shared" si="371"/>
        <v>25424642.111707818</v>
      </c>
      <c r="I2082" s="18">
        <f t="shared" si="372"/>
        <v>3.0303392609021349E+20</v>
      </c>
      <c r="J2082" s="16">
        <v>1</v>
      </c>
      <c r="K2082" s="16">
        <v>11</v>
      </c>
      <c r="L2082" s="16">
        <v>5</v>
      </c>
      <c r="M2082" s="16">
        <v>10000</v>
      </c>
      <c r="N2082" s="16">
        <v>10000</v>
      </c>
      <c r="O2082" s="16">
        <v>30</v>
      </c>
      <c r="P2082" s="16" t="b">
        <v>1</v>
      </c>
      <c r="Q2082" s="16">
        <v>0</v>
      </c>
      <c r="R2082" s="16" t="b">
        <v>0</v>
      </c>
      <c r="S2082" s="16">
        <v>101.000000000008</v>
      </c>
      <c r="T2082" s="16" t="s">
        <v>59</v>
      </c>
      <c r="U2082" s="18">
        <v>2177</v>
      </c>
      <c r="V2082" s="16">
        <v>3753</v>
      </c>
      <c r="W2082" s="18">
        <v>1.07</v>
      </c>
    </row>
    <row r="2083" spans="1:23" s="15" customFormat="1" x14ac:dyDescent="0.3">
      <c r="A2083" s="19">
        <v>2081</v>
      </c>
      <c r="C2083" s="17" t="s">
        <v>148</v>
      </c>
      <c r="E2083" s="16">
        <f t="shared" si="373"/>
        <v>19333550691.737968</v>
      </c>
      <c r="F2083" s="16">
        <v>5</v>
      </c>
      <c r="G2083" s="22">
        <f t="shared" si="370"/>
        <v>3.9717961956368845E+29</v>
      </c>
      <c r="H2083" s="18">
        <f t="shared" si="371"/>
        <v>25450693.163870204</v>
      </c>
      <c r="I2083" s="18">
        <f t="shared" si="372"/>
        <v>3.0392109208556333E+20</v>
      </c>
      <c r="J2083" s="16">
        <v>1</v>
      </c>
      <c r="K2083" s="16">
        <v>11</v>
      </c>
      <c r="L2083" s="16">
        <v>5</v>
      </c>
      <c r="M2083" s="16">
        <v>10000</v>
      </c>
      <c r="N2083" s="16">
        <v>10000</v>
      </c>
      <c r="O2083" s="16">
        <v>30</v>
      </c>
      <c r="P2083" s="16" t="b">
        <v>1</v>
      </c>
      <c r="Q2083" s="16">
        <v>0</v>
      </c>
      <c r="R2083" s="16" t="b">
        <v>0</v>
      </c>
      <c r="S2083" s="16">
        <v>101.000000000008</v>
      </c>
      <c r="T2083" s="16" t="s">
        <v>59</v>
      </c>
      <c r="U2083" s="18">
        <v>2178</v>
      </c>
      <c r="V2083" s="16">
        <v>3755</v>
      </c>
      <c r="W2083" s="18">
        <v>1.07</v>
      </c>
    </row>
    <row r="2084" spans="1:23" s="15" customFormat="1" x14ac:dyDescent="0.3">
      <c r="A2084" s="19">
        <v>2082</v>
      </c>
      <c r="C2084" s="17" t="s">
        <v>148</v>
      </c>
      <c r="E2084" s="16">
        <f t="shared" si="373"/>
        <v>19362364875.933247</v>
      </c>
      <c r="F2084" s="16">
        <v>5</v>
      </c>
      <c r="G2084" s="22">
        <f t="shared" si="370"/>
        <v>3.9888533386929096E+29</v>
      </c>
      <c r="H2084" s="18">
        <f t="shared" si="371"/>
        <v>25476758.436265614</v>
      </c>
      <c r="I2084" s="18">
        <f t="shared" si="372"/>
        <v>3.0481042727209265E+20</v>
      </c>
      <c r="J2084" s="16">
        <v>1</v>
      </c>
      <c r="K2084" s="16">
        <v>11</v>
      </c>
      <c r="L2084" s="16">
        <v>5</v>
      </c>
      <c r="M2084" s="16">
        <v>10000</v>
      </c>
      <c r="N2084" s="16">
        <v>10000</v>
      </c>
      <c r="O2084" s="16">
        <v>30</v>
      </c>
      <c r="P2084" s="16" t="b">
        <v>1</v>
      </c>
      <c r="Q2084" s="16">
        <v>0</v>
      </c>
      <c r="R2084" s="16" t="b">
        <v>0</v>
      </c>
      <c r="S2084" s="16">
        <v>101.000000000008</v>
      </c>
      <c r="T2084" s="16" t="s">
        <v>59</v>
      </c>
      <c r="U2084" s="18">
        <v>2179</v>
      </c>
      <c r="V2084" s="16">
        <v>3757</v>
      </c>
      <c r="W2084" s="18">
        <v>1.07</v>
      </c>
    </row>
    <row r="2085" spans="1:23" s="15" customFormat="1" x14ac:dyDescent="0.3">
      <c r="A2085" s="19">
        <v>2083</v>
      </c>
      <c r="C2085" s="17" t="s">
        <v>148</v>
      </c>
      <c r="E2085" s="16">
        <f t="shared" si="373"/>
        <v>19391208136.703529</v>
      </c>
      <c r="F2085" s="16">
        <v>5</v>
      </c>
      <c r="G2085" s="22">
        <f t="shared" si="370"/>
        <v>4.00597549127449E+29</v>
      </c>
      <c r="H2085" s="18">
        <f t="shared" si="371"/>
        <v>25502837.929850526</v>
      </c>
      <c r="I2085" s="18">
        <f t="shared" si="372"/>
        <v>3.0570193590794322E+20</v>
      </c>
      <c r="J2085" s="16">
        <v>1</v>
      </c>
      <c r="K2085" s="16">
        <v>11</v>
      </c>
      <c r="L2085" s="16">
        <v>5</v>
      </c>
      <c r="M2085" s="16">
        <v>10000</v>
      </c>
      <c r="N2085" s="16">
        <v>10000</v>
      </c>
      <c r="O2085" s="16">
        <v>30</v>
      </c>
      <c r="P2085" s="16" t="b">
        <v>1</v>
      </c>
      <c r="Q2085" s="16">
        <v>0</v>
      </c>
      <c r="R2085" s="16" t="b">
        <v>0</v>
      </c>
      <c r="S2085" s="16">
        <v>101.000000000008</v>
      </c>
      <c r="T2085" s="16" t="s">
        <v>59</v>
      </c>
      <c r="U2085" s="18">
        <v>2180</v>
      </c>
      <c r="V2085" s="16">
        <v>3759</v>
      </c>
      <c r="W2085" s="18">
        <v>1.07</v>
      </c>
    </row>
    <row r="2086" spans="1:23" s="15" customFormat="1" x14ac:dyDescent="0.3">
      <c r="A2086" s="19">
        <v>2084</v>
      </c>
      <c r="C2086" s="17" t="s">
        <v>148</v>
      </c>
      <c r="E2086" s="16">
        <f t="shared" si="373"/>
        <v>19420080489.41</v>
      </c>
      <c r="F2086" s="16">
        <v>5</v>
      </c>
      <c r="G2086" s="22">
        <f t="shared" si="370"/>
        <v>4.0231628697629076E+29</v>
      </c>
      <c r="H2086" s="18">
        <f t="shared" si="371"/>
        <v>25528931.645580865</v>
      </c>
      <c r="I2086" s="18">
        <f t="shared" si="372"/>
        <v>3.0659562225756806E+20</v>
      </c>
      <c r="J2086" s="16">
        <v>1</v>
      </c>
      <c r="K2086" s="16">
        <v>11</v>
      </c>
      <c r="L2086" s="16">
        <v>5</v>
      </c>
      <c r="M2086" s="16">
        <v>10000</v>
      </c>
      <c r="N2086" s="16">
        <v>10000</v>
      </c>
      <c r="O2086" s="16">
        <v>30</v>
      </c>
      <c r="P2086" s="16" t="b">
        <v>1</v>
      </c>
      <c r="Q2086" s="16">
        <v>0</v>
      </c>
      <c r="R2086" s="16" t="b">
        <v>0</v>
      </c>
      <c r="S2086" s="16">
        <v>101.000000000008</v>
      </c>
      <c r="T2086" s="16" t="s">
        <v>59</v>
      </c>
      <c r="U2086" s="18">
        <v>2181</v>
      </c>
      <c r="V2086" s="16">
        <v>3761</v>
      </c>
      <c r="W2086" s="18">
        <v>1.07</v>
      </c>
    </row>
    <row r="2087" spans="1:23" s="15" customFormat="1" x14ac:dyDescent="0.3">
      <c r="A2087" s="19">
        <v>2085</v>
      </c>
      <c r="C2087" s="17" t="s">
        <v>148</v>
      </c>
      <c r="E2087" s="16">
        <f t="shared" si="373"/>
        <v>19448981949.414661</v>
      </c>
      <c r="F2087" s="16">
        <v>5</v>
      </c>
      <c r="G2087" s="22">
        <f t="shared" si="370"/>
        <v>4.0404156911552312E+29</v>
      </c>
      <c r="H2087" s="18">
        <f t="shared" si="371"/>
        <v>25555039.584412351</v>
      </c>
      <c r="I2087" s="18">
        <f t="shared" si="372"/>
        <v>3.0749149059172958E+20</v>
      </c>
      <c r="J2087" s="16">
        <v>1</v>
      </c>
      <c r="K2087" s="16">
        <v>11</v>
      </c>
      <c r="L2087" s="16">
        <v>5</v>
      </c>
      <c r="M2087" s="16">
        <v>10000</v>
      </c>
      <c r="N2087" s="16">
        <v>10000</v>
      </c>
      <c r="O2087" s="16">
        <v>30</v>
      </c>
      <c r="P2087" s="16" t="b">
        <v>1</v>
      </c>
      <c r="Q2087" s="16">
        <v>0</v>
      </c>
      <c r="R2087" s="16" t="b">
        <v>0</v>
      </c>
      <c r="S2087" s="16">
        <v>101.000000000008</v>
      </c>
      <c r="T2087" s="16" t="s">
        <v>59</v>
      </c>
      <c r="U2087" s="18">
        <v>2182</v>
      </c>
      <c r="V2087" s="16">
        <v>3763</v>
      </c>
      <c r="W2087" s="18">
        <v>1.07</v>
      </c>
    </row>
    <row r="2088" spans="1:23" s="15" customFormat="1" x14ac:dyDescent="0.3">
      <c r="A2088" s="19">
        <v>2086</v>
      </c>
      <c r="C2088" s="17" t="s">
        <v>148</v>
      </c>
      <c r="E2088" s="16">
        <f t="shared" si="373"/>
        <v>19477912532.080223</v>
      </c>
      <c r="F2088" s="16">
        <v>5</v>
      </c>
      <c r="G2088" s="22">
        <f t="shared" si="370"/>
        <v>4.0577341730660359E+29</v>
      </c>
      <c r="H2088" s="18">
        <f t="shared" si="371"/>
        <v>25581161.74730026</v>
      </c>
      <c r="I2088" s="18">
        <f t="shared" si="372"/>
        <v>3.0838954518751819E+20</v>
      </c>
      <c r="J2088" s="16">
        <v>1</v>
      </c>
      <c r="K2088" s="16">
        <v>11</v>
      </c>
      <c r="L2088" s="16">
        <v>5</v>
      </c>
      <c r="M2088" s="16">
        <v>10000</v>
      </c>
      <c r="N2088" s="16">
        <v>10000</v>
      </c>
      <c r="O2088" s="16">
        <v>30</v>
      </c>
      <c r="P2088" s="16" t="b">
        <v>1</v>
      </c>
      <c r="Q2088" s="16">
        <v>0</v>
      </c>
      <c r="R2088" s="16" t="b">
        <v>0</v>
      </c>
      <c r="S2088" s="16">
        <v>101.000000000008</v>
      </c>
      <c r="T2088" s="16" t="s">
        <v>59</v>
      </c>
      <c r="U2088" s="18">
        <v>2183</v>
      </c>
      <c r="V2088" s="16">
        <v>3765</v>
      </c>
      <c r="W2088" s="18">
        <v>1.07</v>
      </c>
    </row>
    <row r="2089" spans="1:23" s="15" customFormat="1" x14ac:dyDescent="0.3">
      <c r="A2089" s="19">
        <v>2087</v>
      </c>
      <c r="C2089" s="17" t="s">
        <v>148</v>
      </c>
      <c r="E2089" s="16">
        <f t="shared" si="373"/>
        <v>19506872252.770054</v>
      </c>
      <c r="F2089" s="16">
        <v>5</v>
      </c>
      <c r="G2089" s="22">
        <f t="shared" si="370"/>
        <v>4.0751185337284416E+29</v>
      </c>
      <c r="H2089" s="18">
        <f t="shared" si="371"/>
        <v>25607298.135199595</v>
      </c>
      <c r="I2089" s="18">
        <f t="shared" si="372"/>
        <v>3.0928979032834376E+20</v>
      </c>
      <c r="J2089" s="16">
        <v>1</v>
      </c>
      <c r="K2089" s="16">
        <v>11</v>
      </c>
      <c r="L2089" s="16">
        <v>5</v>
      </c>
      <c r="M2089" s="16">
        <v>10000</v>
      </c>
      <c r="N2089" s="16">
        <v>10000</v>
      </c>
      <c r="O2089" s="16">
        <v>30</v>
      </c>
      <c r="P2089" s="16" t="b">
        <v>1</v>
      </c>
      <c r="Q2089" s="16">
        <v>0</v>
      </c>
      <c r="R2089" s="16" t="b">
        <v>0</v>
      </c>
      <c r="S2089" s="16">
        <v>101.000000000008</v>
      </c>
      <c r="T2089" s="16" t="s">
        <v>59</v>
      </c>
      <c r="U2089" s="18">
        <v>2184</v>
      </c>
      <c r="V2089" s="16">
        <v>3767</v>
      </c>
      <c r="W2089" s="18">
        <v>1.07</v>
      </c>
    </row>
    <row r="2090" spans="1:23" s="15" customFormat="1" x14ac:dyDescent="0.3">
      <c r="A2090" s="19">
        <v>2088</v>
      </c>
      <c r="C2090" s="17" t="s">
        <v>148</v>
      </c>
      <c r="E2090" s="16">
        <f t="shared" si="373"/>
        <v>19535861126.848434</v>
      </c>
      <c r="F2090" s="16">
        <v>5</v>
      </c>
      <c r="G2090" s="22">
        <f t="shared" si="370"/>
        <v>4.0925689919959551E+29</v>
      </c>
      <c r="H2090" s="18">
        <f t="shared" si="371"/>
        <v>25633448.74906477</v>
      </c>
      <c r="I2090" s="18">
        <f t="shared" si="372"/>
        <v>3.1019223030395267E+20</v>
      </c>
      <c r="J2090" s="16">
        <v>1</v>
      </c>
      <c r="K2090" s="16">
        <v>11</v>
      </c>
      <c r="L2090" s="16">
        <v>5</v>
      </c>
      <c r="M2090" s="16">
        <v>10000</v>
      </c>
      <c r="N2090" s="16">
        <v>10000</v>
      </c>
      <c r="O2090" s="16">
        <v>30</v>
      </c>
      <c r="P2090" s="16" t="b">
        <v>1</v>
      </c>
      <c r="Q2090" s="16">
        <v>0</v>
      </c>
      <c r="R2090" s="16" t="b">
        <v>0</v>
      </c>
      <c r="S2090" s="16">
        <v>101.000000000008</v>
      </c>
      <c r="T2090" s="16" t="s">
        <v>59</v>
      </c>
      <c r="U2090" s="18">
        <v>2185</v>
      </c>
      <c r="V2090" s="16">
        <v>3769</v>
      </c>
      <c r="W2090" s="18">
        <v>1.07</v>
      </c>
    </row>
    <row r="2091" spans="1:23" s="15" customFormat="1" x14ac:dyDescent="0.3">
      <c r="A2091" s="19">
        <v>2089</v>
      </c>
      <c r="C2091" s="17" t="s">
        <v>148</v>
      </c>
      <c r="E2091" s="16">
        <f t="shared" si="373"/>
        <v>19564879169.680252</v>
      </c>
      <c r="F2091" s="16">
        <v>5</v>
      </c>
      <c r="G2091" s="22">
        <f t="shared" si="370"/>
        <v>4.1100857673436778E+29</v>
      </c>
      <c r="H2091" s="18">
        <f t="shared" si="371"/>
        <v>25659613.589849945</v>
      </c>
      <c r="I2091" s="18">
        <f t="shared" si="372"/>
        <v>3.1109686941043425E+20</v>
      </c>
      <c r="J2091" s="16">
        <v>1</v>
      </c>
      <c r="K2091" s="16">
        <v>11</v>
      </c>
      <c r="L2091" s="16">
        <v>5</v>
      </c>
      <c r="M2091" s="16">
        <v>10000</v>
      </c>
      <c r="N2091" s="16">
        <v>10000</v>
      </c>
      <c r="O2091" s="16">
        <v>30</v>
      </c>
      <c r="P2091" s="16" t="b">
        <v>1</v>
      </c>
      <c r="Q2091" s="16">
        <v>0</v>
      </c>
      <c r="R2091" s="16" t="b">
        <v>0</v>
      </c>
      <c r="S2091" s="16">
        <v>101.000000000008</v>
      </c>
      <c r="T2091" s="16" t="s">
        <v>59</v>
      </c>
      <c r="U2091" s="18">
        <v>2186</v>
      </c>
      <c r="V2091" s="16">
        <v>3771</v>
      </c>
      <c r="W2091" s="18">
        <v>1.07</v>
      </c>
    </row>
    <row r="2092" spans="1:23" s="15" customFormat="1" x14ac:dyDescent="0.3">
      <c r="A2092" s="19">
        <v>2090</v>
      </c>
      <c r="C2092" s="17" t="s">
        <v>148</v>
      </c>
      <c r="E2092" s="16">
        <f t="shared" si="373"/>
        <v>19593926396.631138</v>
      </c>
      <c r="F2092" s="16">
        <v>5</v>
      </c>
      <c r="G2092" s="22">
        <f t="shared" si="370"/>
        <v>4.1276690798698117E+29</v>
      </c>
      <c r="H2092" s="18">
        <f t="shared" si="371"/>
        <v>25685792.658508804</v>
      </c>
      <c r="I2092" s="18">
        <f t="shared" si="372"/>
        <v>3.120037119502201E+20</v>
      </c>
      <c r="J2092" s="16">
        <v>1</v>
      </c>
      <c r="K2092" s="16">
        <v>11</v>
      </c>
      <c r="L2092" s="16">
        <v>5</v>
      </c>
      <c r="M2092" s="16">
        <v>10000</v>
      </c>
      <c r="N2092" s="16">
        <v>10000</v>
      </c>
      <c r="O2092" s="16">
        <v>30</v>
      </c>
      <c r="P2092" s="16" t="b">
        <v>1</v>
      </c>
      <c r="Q2092" s="16">
        <v>0</v>
      </c>
      <c r="R2092" s="16" t="b">
        <v>0</v>
      </c>
      <c r="S2092" s="16">
        <v>101.000000000008</v>
      </c>
      <c r="T2092" s="16" t="s">
        <v>59</v>
      </c>
      <c r="U2092" s="18">
        <v>2187</v>
      </c>
      <c r="V2092" s="16">
        <v>3773</v>
      </c>
      <c r="W2092" s="18">
        <v>1.07</v>
      </c>
    </row>
    <row r="2093" spans="1:23" s="15" customFormat="1" x14ac:dyDescent="0.3">
      <c r="A2093" s="19">
        <v>2091</v>
      </c>
      <c r="C2093" s="17" t="s">
        <v>148</v>
      </c>
      <c r="E2093" s="16">
        <f t="shared" si="373"/>
        <v>19623002823.067471</v>
      </c>
      <c r="F2093" s="16">
        <v>5</v>
      </c>
      <c r="G2093" s="22">
        <f t="shared" si="370"/>
        <v>4.1453191502972811E+29</v>
      </c>
      <c r="H2093" s="18">
        <f t="shared" si="371"/>
        <v>25711985.955994628</v>
      </c>
      <c r="I2093" s="18">
        <f t="shared" si="372"/>
        <v>3.1291276223209105E+20</v>
      </c>
      <c r="J2093" s="16">
        <v>1</v>
      </c>
      <c r="K2093" s="16">
        <v>11</v>
      </c>
      <c r="L2093" s="16">
        <v>5</v>
      </c>
      <c r="M2093" s="16">
        <v>10000</v>
      </c>
      <c r="N2093" s="16">
        <v>10000</v>
      </c>
      <c r="O2093" s="16">
        <v>30</v>
      </c>
      <c r="P2093" s="16" t="b">
        <v>1</v>
      </c>
      <c r="Q2093" s="16">
        <v>0</v>
      </c>
      <c r="R2093" s="16" t="b">
        <v>0</v>
      </c>
      <c r="S2093" s="16">
        <v>101.000000000008</v>
      </c>
      <c r="T2093" s="16" t="s">
        <v>59</v>
      </c>
      <c r="U2093" s="18">
        <v>2188</v>
      </c>
      <c r="V2093" s="16">
        <v>3775</v>
      </c>
      <c r="W2093" s="18">
        <v>1.07</v>
      </c>
    </row>
    <row r="2094" spans="1:23" s="15" customFormat="1" x14ac:dyDescent="0.3">
      <c r="A2094" s="19">
        <v>2092</v>
      </c>
      <c r="C2094" s="17" t="s">
        <v>148</v>
      </c>
      <c r="E2094" s="16">
        <f t="shared" si="373"/>
        <v>19652108464.356377</v>
      </c>
      <c r="F2094" s="16">
        <v>5</v>
      </c>
      <c r="G2094" s="22">
        <f t="shared" si="370"/>
        <v>4.1630361999750049E+29</v>
      </c>
      <c r="H2094" s="18">
        <f t="shared" si="371"/>
        <v>25738193.48326043</v>
      </c>
      <c r="I2094" s="18">
        <f t="shared" si="372"/>
        <v>3.1382402457119352E+20</v>
      </c>
      <c r="J2094" s="16">
        <v>1</v>
      </c>
      <c r="K2094" s="16">
        <v>11</v>
      </c>
      <c r="L2094" s="16">
        <v>5</v>
      </c>
      <c r="M2094" s="16">
        <v>10000</v>
      </c>
      <c r="N2094" s="16">
        <v>10000</v>
      </c>
      <c r="O2094" s="16">
        <v>30</v>
      </c>
      <c r="P2094" s="16" t="b">
        <v>1</v>
      </c>
      <c r="Q2094" s="16">
        <v>0</v>
      </c>
      <c r="R2094" s="16" t="b">
        <v>0</v>
      </c>
      <c r="S2094" s="16">
        <v>101.000000000008</v>
      </c>
      <c r="T2094" s="16" t="s">
        <v>59</v>
      </c>
      <c r="U2094" s="18">
        <v>2189</v>
      </c>
      <c r="V2094" s="16">
        <v>3777</v>
      </c>
      <c r="W2094" s="18">
        <v>1.07</v>
      </c>
    </row>
    <row r="2095" spans="1:23" s="15" customFormat="1" x14ac:dyDescent="0.3">
      <c r="A2095" s="19">
        <v>2093</v>
      </c>
      <c r="C2095" s="17" t="s">
        <v>148</v>
      </c>
      <c r="E2095" s="16">
        <f t="shared" si="373"/>
        <v>19681243335.865784</v>
      </c>
      <c r="F2095" s="16">
        <v>5</v>
      </c>
      <c r="G2095" s="22">
        <f t="shared" si="370"/>
        <v>4.1808204508796485E+29</v>
      </c>
      <c r="H2095" s="18">
        <f t="shared" si="371"/>
        <v>25764415.241258737</v>
      </c>
      <c r="I2095" s="18">
        <f t="shared" si="372"/>
        <v>3.1473750328903375E+20</v>
      </c>
      <c r="J2095" s="16">
        <v>1</v>
      </c>
      <c r="K2095" s="16">
        <v>11</v>
      </c>
      <c r="L2095" s="16">
        <v>5</v>
      </c>
      <c r="M2095" s="16">
        <v>10000</v>
      </c>
      <c r="N2095" s="16">
        <v>10000</v>
      </c>
      <c r="O2095" s="16">
        <v>30</v>
      </c>
      <c r="P2095" s="16" t="b">
        <v>1</v>
      </c>
      <c r="Q2095" s="16">
        <v>0</v>
      </c>
      <c r="R2095" s="16" t="b">
        <v>0</v>
      </c>
      <c r="S2095" s="16">
        <v>101.000000000008</v>
      </c>
      <c r="T2095" s="16" t="s">
        <v>59</v>
      </c>
      <c r="U2095" s="18">
        <v>2190</v>
      </c>
      <c r="V2095" s="16">
        <v>3779</v>
      </c>
      <c r="W2095" s="18">
        <v>1.07</v>
      </c>
    </row>
    <row r="2096" spans="1:23" s="15" customFormat="1" x14ac:dyDescent="0.3">
      <c r="A2096" s="19">
        <v>2094</v>
      </c>
      <c r="C2096" s="17" t="s">
        <v>148</v>
      </c>
      <c r="E2096" s="16">
        <f t="shared" si="373"/>
        <v>19710407452.964237</v>
      </c>
      <c r="F2096" s="16">
        <v>5</v>
      </c>
      <c r="G2096" s="22">
        <f t="shared" si="370"/>
        <v>4.1986721256166633E+29</v>
      </c>
      <c r="H2096" s="18">
        <f t="shared" si="371"/>
        <v>25790651.230941668</v>
      </c>
      <c r="I2096" s="18">
        <f t="shared" si="372"/>
        <v>3.1565320271349396E+20</v>
      </c>
      <c r="J2096" s="16">
        <v>1</v>
      </c>
      <c r="K2096" s="16">
        <v>11</v>
      </c>
      <c r="L2096" s="16">
        <v>5</v>
      </c>
      <c r="M2096" s="16">
        <v>10000</v>
      </c>
      <c r="N2096" s="16">
        <v>10000</v>
      </c>
      <c r="O2096" s="16">
        <v>30</v>
      </c>
      <c r="P2096" s="16" t="b">
        <v>1</v>
      </c>
      <c r="Q2096" s="16">
        <v>0</v>
      </c>
      <c r="R2096" s="16" t="b">
        <v>0</v>
      </c>
      <c r="S2096" s="16">
        <v>101.000000000008</v>
      </c>
      <c r="T2096" s="16" t="s">
        <v>59</v>
      </c>
      <c r="U2096" s="18">
        <v>2191</v>
      </c>
      <c r="V2096" s="16">
        <v>3781</v>
      </c>
      <c r="W2096" s="18">
        <v>1.07</v>
      </c>
    </row>
    <row r="2097" spans="1:23" s="15" customFormat="1" x14ac:dyDescent="0.3">
      <c r="A2097" s="19">
        <v>2095</v>
      </c>
      <c r="C2097" s="17" t="s">
        <v>148</v>
      </c>
      <c r="E2097" s="16">
        <f t="shared" si="373"/>
        <v>19739600831.020996</v>
      </c>
      <c r="F2097" s="16">
        <v>5</v>
      </c>
      <c r="G2097" s="22">
        <f t="shared" si="370"/>
        <v>4.2165914474222181E+29</v>
      </c>
      <c r="H2097" s="18">
        <f t="shared" si="371"/>
        <v>25816901.453260981</v>
      </c>
      <c r="I2097" s="18">
        <f t="shared" si="372"/>
        <v>3.1657112717882642E+20</v>
      </c>
      <c r="J2097" s="16">
        <v>1</v>
      </c>
      <c r="K2097" s="16">
        <v>11</v>
      </c>
      <c r="L2097" s="16">
        <v>5</v>
      </c>
      <c r="M2097" s="16">
        <v>10000</v>
      </c>
      <c r="N2097" s="16">
        <v>10000</v>
      </c>
      <c r="O2097" s="16">
        <v>30</v>
      </c>
      <c r="P2097" s="16" t="b">
        <v>1</v>
      </c>
      <c r="Q2097" s="16">
        <v>0</v>
      </c>
      <c r="R2097" s="16" t="b">
        <v>0</v>
      </c>
      <c r="S2097" s="16">
        <v>101.000000000008</v>
      </c>
      <c r="T2097" s="16" t="s">
        <v>59</v>
      </c>
      <c r="U2097" s="18">
        <v>2192</v>
      </c>
      <c r="V2097" s="16">
        <v>3783</v>
      </c>
      <c r="W2097" s="18">
        <v>1.07</v>
      </c>
    </row>
    <row r="2098" spans="1:23" s="15" customFormat="1" x14ac:dyDescent="0.3">
      <c r="A2098" s="19">
        <v>2096</v>
      </c>
      <c r="C2098" s="17" t="s">
        <v>148</v>
      </c>
      <c r="E2098" s="16">
        <f t="shared" si="373"/>
        <v>19768823485.406147</v>
      </c>
      <c r="F2098" s="16">
        <v>5</v>
      </c>
      <c r="G2098" s="22">
        <f t="shared" si="370"/>
        <v>4.2345786401644258E+29</v>
      </c>
      <c r="H2098" s="18">
        <f t="shared" si="371"/>
        <v>25843165.909168031</v>
      </c>
      <c r="I2098" s="18">
        <f t="shared" si="372"/>
        <v>3.1749128102567661E+20</v>
      </c>
      <c r="J2098" s="16">
        <v>1</v>
      </c>
      <c r="K2098" s="16">
        <v>11</v>
      </c>
      <c r="L2098" s="16">
        <v>5</v>
      </c>
      <c r="M2098" s="16">
        <v>10000</v>
      </c>
      <c r="N2098" s="16">
        <v>10000</v>
      </c>
      <c r="O2098" s="16">
        <v>30</v>
      </c>
      <c r="P2098" s="16" t="b">
        <v>1</v>
      </c>
      <c r="Q2098" s="16">
        <v>0</v>
      </c>
      <c r="R2098" s="16" t="b">
        <v>0</v>
      </c>
      <c r="S2098" s="16">
        <v>101.000000000008</v>
      </c>
      <c r="T2098" s="16" t="s">
        <v>59</v>
      </c>
      <c r="U2098" s="18">
        <v>2193</v>
      </c>
      <c r="V2098" s="16">
        <v>3785</v>
      </c>
      <c r="W2098" s="18">
        <v>1.07</v>
      </c>
    </row>
    <row r="2099" spans="1:23" s="15" customFormat="1" x14ac:dyDescent="0.3">
      <c r="A2099" s="19">
        <v>2097</v>
      </c>
      <c r="C2099" s="17" t="s">
        <v>148</v>
      </c>
      <c r="E2099" s="16">
        <f t="shared" si="373"/>
        <v>19798075431.490498</v>
      </c>
      <c r="F2099" s="16">
        <v>5</v>
      </c>
      <c r="G2099" s="22">
        <f t="shared" si="370"/>
        <v>4.2526339283449245E+29</v>
      </c>
      <c r="H2099" s="18">
        <f t="shared" si="371"/>
        <v>25869444.599613756</v>
      </c>
      <c r="I2099" s="18">
        <f t="shared" si="372"/>
        <v>3.1841366860107042E+20</v>
      </c>
      <c r="J2099" s="16">
        <v>1</v>
      </c>
      <c r="K2099" s="16">
        <v>11</v>
      </c>
      <c r="L2099" s="16">
        <v>5</v>
      </c>
      <c r="M2099" s="16">
        <v>10000</v>
      </c>
      <c r="N2099" s="16">
        <v>10000</v>
      </c>
      <c r="O2099" s="16">
        <v>30</v>
      </c>
      <c r="P2099" s="16" t="b">
        <v>1</v>
      </c>
      <c r="Q2099" s="16">
        <v>0</v>
      </c>
      <c r="R2099" s="16" t="b">
        <v>0</v>
      </c>
      <c r="S2099" s="16">
        <v>101.000000000008</v>
      </c>
      <c r="T2099" s="16" t="s">
        <v>59</v>
      </c>
      <c r="U2099" s="18">
        <v>2194</v>
      </c>
      <c r="V2099" s="16">
        <v>3787</v>
      </c>
      <c r="W2099" s="18">
        <v>1.07</v>
      </c>
    </row>
    <row r="2100" spans="1:23" s="15" customFormat="1" x14ac:dyDescent="0.3">
      <c r="A2100" s="19">
        <v>2098</v>
      </c>
      <c r="C2100" s="17" t="s">
        <v>148</v>
      </c>
      <c r="E2100" s="16">
        <f t="shared" si="373"/>
        <v>19827356684.645599</v>
      </c>
      <c r="F2100" s="16">
        <v>5</v>
      </c>
      <c r="G2100" s="22">
        <f t="shared" si="370"/>
        <v>4.2707575371002237E+29</v>
      </c>
      <c r="H2100" s="18">
        <f t="shared" si="371"/>
        <v>25895737.525548819</v>
      </c>
      <c r="I2100" s="18">
        <f t="shared" si="372"/>
        <v>3.1933829425843975E+20</v>
      </c>
      <c r="J2100" s="16">
        <v>1</v>
      </c>
      <c r="K2100" s="16">
        <v>11</v>
      </c>
      <c r="L2100" s="16">
        <v>5</v>
      </c>
      <c r="M2100" s="16">
        <v>10000</v>
      </c>
      <c r="N2100" s="16">
        <v>10000</v>
      </c>
      <c r="O2100" s="16">
        <v>30</v>
      </c>
      <c r="P2100" s="16" t="b">
        <v>1</v>
      </c>
      <c r="Q2100" s="16">
        <v>0</v>
      </c>
      <c r="R2100" s="16" t="b">
        <v>0</v>
      </c>
      <c r="S2100" s="16">
        <v>101.000000000008</v>
      </c>
      <c r="T2100" s="16" t="s">
        <v>59</v>
      </c>
      <c r="U2100" s="18">
        <v>2195</v>
      </c>
      <c r="V2100" s="16">
        <v>3789</v>
      </c>
      <c r="W2100" s="18">
        <v>1.07</v>
      </c>
    </row>
    <row r="2101" spans="1:23" s="15" customFormat="1" x14ac:dyDescent="0.3">
      <c r="A2101" s="19">
        <v>2099</v>
      </c>
      <c r="C2101" s="17" t="s">
        <v>148</v>
      </c>
      <c r="E2101" s="16">
        <f t="shared" si="373"/>
        <v>19856667260.243652</v>
      </c>
      <c r="F2101" s="16">
        <v>5</v>
      </c>
      <c r="G2101" s="22">
        <f t="shared" si="370"/>
        <v>4.2889496922035387E+29</v>
      </c>
      <c r="H2101" s="18">
        <f t="shared" si="371"/>
        <v>25922044.687923476</v>
      </c>
      <c r="I2101" s="18">
        <f t="shared" si="372"/>
        <v>3.2026516235761392E+20</v>
      </c>
      <c r="J2101" s="16">
        <v>1</v>
      </c>
      <c r="K2101" s="16">
        <v>11</v>
      </c>
      <c r="L2101" s="16">
        <v>5</v>
      </c>
      <c r="M2101" s="16">
        <v>10000</v>
      </c>
      <c r="N2101" s="16">
        <v>10000</v>
      </c>
      <c r="O2101" s="16">
        <v>30</v>
      </c>
      <c r="P2101" s="16" t="b">
        <v>1</v>
      </c>
      <c r="Q2101" s="16">
        <v>0</v>
      </c>
      <c r="R2101" s="16" t="b">
        <v>0</v>
      </c>
      <c r="S2101" s="16">
        <v>101.000000000008</v>
      </c>
      <c r="T2101" s="16" t="s">
        <v>59</v>
      </c>
      <c r="U2101" s="18">
        <v>2196</v>
      </c>
      <c r="V2101" s="16">
        <v>3791</v>
      </c>
      <c r="W2101" s="18">
        <v>1.07</v>
      </c>
    </row>
    <row r="2102" spans="1:23" s="15" customFormat="1" x14ac:dyDescent="0.3">
      <c r="A2102" s="19">
        <v>2100</v>
      </c>
      <c r="C2102" s="17" t="s">
        <v>148</v>
      </c>
      <c r="E2102" s="16">
        <f t="shared" si="373"/>
        <v>19886007173.6576</v>
      </c>
      <c r="F2102" s="16">
        <v>5</v>
      </c>
      <c r="G2102" s="22">
        <f t="shared" si="370"/>
        <v>4.3072106200657747E+29</v>
      </c>
      <c r="H2102" s="18">
        <f t="shared" si="371"/>
        <v>25948366.087687377</v>
      </c>
      <c r="I2102" s="18">
        <f t="shared" si="372"/>
        <v>3.21194277264832E+20</v>
      </c>
      <c r="J2102" s="16">
        <v>1</v>
      </c>
      <c r="K2102" s="16">
        <v>11</v>
      </c>
      <c r="L2102" s="16">
        <v>5</v>
      </c>
      <c r="M2102" s="16">
        <v>10000</v>
      </c>
      <c r="N2102" s="16">
        <v>10000</v>
      </c>
      <c r="O2102" s="16">
        <v>30</v>
      </c>
      <c r="P2102" s="16" t="b">
        <v>1</v>
      </c>
      <c r="Q2102" s="16">
        <v>0</v>
      </c>
      <c r="R2102" s="16" t="b">
        <v>0</v>
      </c>
      <c r="S2102" s="16">
        <v>101.000000000008</v>
      </c>
      <c r="T2102" s="16" t="s">
        <v>59</v>
      </c>
      <c r="U2102" s="18">
        <v>2197</v>
      </c>
      <c r="V2102" s="16">
        <v>3793</v>
      </c>
      <c r="W2102" s="18">
        <v>1.07</v>
      </c>
    </row>
    <row r="2103" spans="1:23" s="5" customFormat="1" x14ac:dyDescent="0.3">
      <c r="A2103" s="20">
        <v>2101</v>
      </c>
      <c r="C2103" s="11" t="s">
        <v>151</v>
      </c>
      <c r="E2103" s="10">
        <f t="shared" si="373"/>
        <v>19915376440.261307</v>
      </c>
      <c r="F2103" s="10">
        <v>5</v>
      </c>
      <c r="G2103" s="22">
        <f>A2103^8.925+A2103^4+100*A2103+100</f>
        <v>4.4942012658303069E+29</v>
      </c>
      <c r="H2103" s="22">
        <f t="shared" ref="H2103:H2166" si="374">(A2103^2.14+50+50*A2103)*2</f>
        <v>25974701.725789983</v>
      </c>
      <c r="I2103" s="22">
        <f t="shared" ref="I2103:I2166" si="375">(A2103^6.082+A2103^4+1000*A2103+100)*2</f>
        <v>3.2212564335275219E+20</v>
      </c>
      <c r="J2103" s="10">
        <v>1</v>
      </c>
      <c r="K2103" s="10">
        <v>11</v>
      </c>
      <c r="L2103" s="10">
        <v>5</v>
      </c>
      <c r="M2103" s="10">
        <v>10000</v>
      </c>
      <c r="N2103" s="10">
        <v>10000</v>
      </c>
      <c r="O2103" s="10">
        <v>30</v>
      </c>
      <c r="P2103" s="10" t="b">
        <v>1</v>
      </c>
      <c r="Q2103" s="10">
        <v>0</v>
      </c>
      <c r="R2103" s="10" t="b">
        <v>0</v>
      </c>
      <c r="S2103" s="10">
        <v>101.000000000008</v>
      </c>
      <c r="T2103" s="10" t="s">
        <v>59</v>
      </c>
      <c r="U2103" s="22">
        <v>2198</v>
      </c>
      <c r="V2103" s="10">
        <v>3795</v>
      </c>
      <c r="W2103" s="22">
        <v>1.07</v>
      </c>
    </row>
    <row r="2104" spans="1:23" s="5" customFormat="1" x14ac:dyDescent="0.3">
      <c r="A2104" s="20">
        <v>2102</v>
      </c>
      <c r="C2104" s="11" t="s">
        <v>151</v>
      </c>
      <c r="E2104" s="10">
        <f t="shared" si="373"/>
        <v>19944775075.429108</v>
      </c>
      <c r="F2104" s="10">
        <v>5</v>
      </c>
      <c r="G2104" s="22">
        <f t="shared" ref="G2104:G2152" si="376">A2104^8.925+A2104^4+100*A2104+100</f>
        <v>4.5133285759709198E+29</v>
      </c>
      <c r="H2104" s="22">
        <f t="shared" si="374"/>
        <v>26001051.603180438</v>
      </c>
      <c r="I2104" s="22">
        <f t="shared" si="375"/>
        <v>3.2305926500045278E+20</v>
      </c>
      <c r="J2104" s="10">
        <v>1</v>
      </c>
      <c r="K2104" s="10">
        <v>11</v>
      </c>
      <c r="L2104" s="10">
        <v>5</v>
      </c>
      <c r="M2104" s="10">
        <v>10000</v>
      </c>
      <c r="N2104" s="10">
        <v>10000</v>
      </c>
      <c r="O2104" s="10">
        <v>30</v>
      </c>
      <c r="P2104" s="10" t="b">
        <v>1</v>
      </c>
      <c r="Q2104" s="10">
        <v>0</v>
      </c>
      <c r="R2104" s="10" t="b">
        <v>0</v>
      </c>
      <c r="S2104" s="10">
        <v>101.000000000008</v>
      </c>
      <c r="T2104" s="10" t="s">
        <v>59</v>
      </c>
      <c r="U2104" s="22">
        <v>2199</v>
      </c>
      <c r="V2104" s="10">
        <v>3797</v>
      </c>
      <c r="W2104" s="22">
        <v>1.07</v>
      </c>
    </row>
    <row r="2105" spans="1:23" s="5" customFormat="1" x14ac:dyDescent="0.3">
      <c r="A2105" s="20">
        <v>2103</v>
      </c>
      <c r="C2105" s="11" t="s">
        <v>150</v>
      </c>
      <c r="E2105" s="10">
        <f t="shared" si="373"/>
        <v>19974203094.536182</v>
      </c>
      <c r="F2105" s="10">
        <v>5</v>
      </c>
      <c r="G2105" s="22">
        <f t="shared" si="376"/>
        <v>4.5325281363625413E+29</v>
      </c>
      <c r="H2105" s="22">
        <f t="shared" si="374"/>
        <v>26027415.72080718</v>
      </c>
      <c r="I2105" s="22">
        <f t="shared" si="375"/>
        <v>3.2399514659343506E+20</v>
      </c>
      <c r="J2105" s="10">
        <v>1</v>
      </c>
      <c r="K2105" s="10">
        <v>11</v>
      </c>
      <c r="L2105" s="10">
        <v>5</v>
      </c>
      <c r="M2105" s="10">
        <v>10000</v>
      </c>
      <c r="N2105" s="10">
        <v>10000</v>
      </c>
      <c r="O2105" s="10">
        <v>30</v>
      </c>
      <c r="P2105" s="10" t="b">
        <v>1</v>
      </c>
      <c r="Q2105" s="10">
        <v>0</v>
      </c>
      <c r="R2105" s="10" t="b">
        <v>0</v>
      </c>
      <c r="S2105" s="10">
        <v>101.000000000008</v>
      </c>
      <c r="T2105" s="10" t="s">
        <v>59</v>
      </c>
      <c r="U2105" s="22">
        <v>2200</v>
      </c>
      <c r="V2105" s="10">
        <v>3799</v>
      </c>
      <c r="W2105" s="22">
        <v>1.07</v>
      </c>
    </row>
    <row r="2106" spans="1:23" s="5" customFormat="1" x14ac:dyDescent="0.3">
      <c r="A2106" s="20">
        <v>2104</v>
      </c>
      <c r="C2106" s="11" t="s">
        <v>150</v>
      </c>
      <c r="E2106" s="10">
        <f t="shared" si="373"/>
        <v>20003660512.958519</v>
      </c>
      <c r="F2106" s="10">
        <v>5</v>
      </c>
      <c r="G2106" s="22">
        <f t="shared" si="376"/>
        <v>4.5518001853679488E+29</v>
      </c>
      <c r="H2106" s="22">
        <f t="shared" si="374"/>
        <v>26053794.079618726</v>
      </c>
      <c r="I2106" s="22">
        <f t="shared" si="375"/>
        <v>3.2493329252364668E+20</v>
      </c>
      <c r="J2106" s="10">
        <v>1</v>
      </c>
      <c r="K2106" s="10">
        <v>11</v>
      </c>
      <c r="L2106" s="10">
        <v>5</v>
      </c>
      <c r="M2106" s="10">
        <v>10000</v>
      </c>
      <c r="N2106" s="10">
        <v>10000</v>
      </c>
      <c r="O2106" s="10">
        <v>30</v>
      </c>
      <c r="P2106" s="10" t="b">
        <v>1</v>
      </c>
      <c r="Q2106" s="10">
        <v>0</v>
      </c>
      <c r="R2106" s="10" t="b">
        <v>0</v>
      </c>
      <c r="S2106" s="10">
        <v>101.000000000008</v>
      </c>
      <c r="T2106" s="10" t="s">
        <v>59</v>
      </c>
      <c r="U2106" s="22">
        <v>2201</v>
      </c>
      <c r="V2106" s="10">
        <v>3801</v>
      </c>
      <c r="W2106" s="22">
        <v>1.07</v>
      </c>
    </row>
    <row r="2107" spans="1:23" s="5" customFormat="1" x14ac:dyDescent="0.3">
      <c r="A2107" s="20">
        <v>2105</v>
      </c>
      <c r="C2107" s="11" t="s">
        <v>150</v>
      </c>
      <c r="E2107" s="10">
        <f t="shared" si="373"/>
        <v>20033147346.072613</v>
      </c>
      <c r="F2107" s="10">
        <v>5</v>
      </c>
      <c r="G2107" s="22">
        <f t="shared" si="376"/>
        <v>4.5711449620224093E+29</v>
      </c>
      <c r="H2107" s="22">
        <f t="shared" si="374"/>
        <v>26080186.680562634</v>
      </c>
      <c r="I2107" s="22">
        <f t="shared" si="375"/>
        <v>3.2587370718946643E+20</v>
      </c>
      <c r="J2107" s="10">
        <v>1</v>
      </c>
      <c r="K2107" s="10">
        <v>11</v>
      </c>
      <c r="L2107" s="10">
        <v>5</v>
      </c>
      <c r="M2107" s="10">
        <v>10000</v>
      </c>
      <c r="N2107" s="10">
        <v>10000</v>
      </c>
      <c r="O2107" s="10">
        <v>30</v>
      </c>
      <c r="P2107" s="10" t="b">
        <v>1</v>
      </c>
      <c r="Q2107" s="10">
        <v>0</v>
      </c>
      <c r="R2107" s="10" t="b">
        <v>0</v>
      </c>
      <c r="S2107" s="10">
        <v>101.000000000008</v>
      </c>
      <c r="T2107" s="10" t="s">
        <v>59</v>
      </c>
      <c r="U2107" s="22">
        <v>2202</v>
      </c>
      <c r="V2107" s="10">
        <v>3803</v>
      </c>
      <c r="W2107" s="22">
        <v>1.07</v>
      </c>
    </row>
    <row r="2108" spans="1:23" s="5" customFormat="1" x14ac:dyDescent="0.3">
      <c r="A2108" s="20">
        <v>2106</v>
      </c>
      <c r="C2108" s="11" t="s">
        <v>150</v>
      </c>
      <c r="E2108" s="10">
        <f t="shared" si="373"/>
        <v>20062663609.255966</v>
      </c>
      <c r="F2108" s="10">
        <v>5</v>
      </c>
      <c r="G2108" s="22">
        <f t="shared" si="376"/>
        <v>4.590562706035361E+29</v>
      </c>
      <c r="H2108" s="22">
        <f t="shared" si="374"/>
        <v>26106593.524586577</v>
      </c>
      <c r="I2108" s="22">
        <f t="shared" si="375"/>
        <v>3.2681639499572537E+20</v>
      </c>
      <c r="J2108" s="10">
        <v>1</v>
      </c>
      <c r="K2108" s="10">
        <v>11</v>
      </c>
      <c r="L2108" s="10">
        <v>5</v>
      </c>
      <c r="M2108" s="10">
        <v>10000</v>
      </c>
      <c r="N2108" s="10">
        <v>10000</v>
      </c>
      <c r="O2108" s="10">
        <v>30</v>
      </c>
      <c r="P2108" s="10" t="b">
        <v>1</v>
      </c>
      <c r="Q2108" s="10">
        <v>0</v>
      </c>
      <c r="R2108" s="10" t="b">
        <v>0</v>
      </c>
      <c r="S2108" s="10">
        <v>101.000000000008</v>
      </c>
      <c r="T2108" s="10" t="s">
        <v>59</v>
      </c>
      <c r="U2108" s="22">
        <v>2203</v>
      </c>
      <c r="V2108" s="10">
        <v>3805</v>
      </c>
      <c r="W2108" s="22">
        <v>1.07</v>
      </c>
    </row>
    <row r="2109" spans="1:23" s="5" customFormat="1" x14ac:dyDescent="0.3">
      <c r="A2109" s="20">
        <v>2107</v>
      </c>
      <c r="C2109" s="11" t="s">
        <v>150</v>
      </c>
      <c r="E2109" s="10">
        <f t="shared" si="373"/>
        <v>20092209317.886585</v>
      </c>
      <c r="F2109" s="10">
        <v>5</v>
      </c>
      <c r="G2109" s="22">
        <f t="shared" si="376"/>
        <v>4.6100536577919038E+29</v>
      </c>
      <c r="H2109" s="22">
        <f t="shared" si="374"/>
        <v>26133014.612637658</v>
      </c>
      <c r="I2109" s="22">
        <f t="shared" si="375"/>
        <v>3.2776136035370769E+20</v>
      </c>
      <c r="J2109" s="10">
        <v>1</v>
      </c>
      <c r="K2109" s="10">
        <v>11</v>
      </c>
      <c r="L2109" s="10">
        <v>5</v>
      </c>
      <c r="M2109" s="10">
        <v>10000</v>
      </c>
      <c r="N2109" s="10">
        <v>10000</v>
      </c>
      <c r="O2109" s="10">
        <v>30</v>
      </c>
      <c r="P2109" s="10" t="b">
        <v>1</v>
      </c>
      <c r="Q2109" s="10">
        <v>0</v>
      </c>
      <c r="R2109" s="10" t="b">
        <v>0</v>
      </c>
      <c r="S2109" s="10">
        <v>101.000000000008</v>
      </c>
      <c r="T2109" s="10" t="s">
        <v>59</v>
      </c>
      <c r="U2109" s="22">
        <v>2204</v>
      </c>
      <c r="V2109" s="10">
        <v>3807</v>
      </c>
      <c r="W2109" s="22">
        <v>1.07</v>
      </c>
    </row>
    <row r="2110" spans="1:23" s="5" customFormat="1" x14ac:dyDescent="0.3">
      <c r="A2110" s="20">
        <v>2108</v>
      </c>
      <c r="C2110" s="11" t="s">
        <v>150</v>
      </c>
      <c r="E2110" s="10">
        <f t="shared" si="373"/>
        <v>20121784487.343502</v>
      </c>
      <c r="F2110" s="10">
        <v>5</v>
      </c>
      <c r="G2110" s="22">
        <f t="shared" si="376"/>
        <v>4.6296180583542276E+29</v>
      </c>
      <c r="H2110" s="22">
        <f t="shared" si="374"/>
        <v>26159449.945662484</v>
      </c>
      <c r="I2110" s="22">
        <f t="shared" si="375"/>
        <v>3.2870860768115799E+20</v>
      </c>
      <c r="J2110" s="10">
        <v>1</v>
      </c>
      <c r="K2110" s="10">
        <v>11</v>
      </c>
      <c r="L2110" s="10">
        <v>5</v>
      </c>
      <c r="M2110" s="10">
        <v>10000</v>
      </c>
      <c r="N2110" s="10">
        <v>10000</v>
      </c>
      <c r="O2110" s="10">
        <v>30</v>
      </c>
      <c r="P2110" s="10" t="b">
        <v>1</v>
      </c>
      <c r="Q2110" s="10">
        <v>0</v>
      </c>
      <c r="R2110" s="10" t="b">
        <v>0</v>
      </c>
      <c r="S2110" s="10">
        <v>101.000000000008</v>
      </c>
      <c r="T2110" s="10" t="s">
        <v>59</v>
      </c>
      <c r="U2110" s="22">
        <v>2205</v>
      </c>
      <c r="V2110" s="10">
        <v>3809</v>
      </c>
      <c r="W2110" s="22">
        <v>1.07</v>
      </c>
    </row>
    <row r="2111" spans="1:23" s="5" customFormat="1" x14ac:dyDescent="0.3">
      <c r="A2111" s="20">
        <v>2109</v>
      </c>
      <c r="C2111" s="11" t="s">
        <v>150</v>
      </c>
      <c r="E2111" s="10">
        <f t="shared" si="373"/>
        <v>20151389133.005939</v>
      </c>
      <c r="F2111" s="10">
        <v>5</v>
      </c>
      <c r="G2111" s="22">
        <f t="shared" si="376"/>
        <v>4.6492561494635654E+29</v>
      </c>
      <c r="H2111" s="22">
        <f t="shared" si="374"/>
        <v>26185899.524607394</v>
      </c>
      <c r="I2111" s="22">
        <f t="shared" si="375"/>
        <v>3.2965814140228678E+20</v>
      </c>
      <c r="J2111" s="10">
        <v>1</v>
      </c>
      <c r="K2111" s="10">
        <v>11</v>
      </c>
      <c r="L2111" s="10">
        <v>5</v>
      </c>
      <c r="M2111" s="10">
        <v>10000</v>
      </c>
      <c r="N2111" s="10">
        <v>10000</v>
      </c>
      <c r="O2111" s="10">
        <v>30</v>
      </c>
      <c r="P2111" s="10" t="b">
        <v>1</v>
      </c>
      <c r="Q2111" s="10">
        <v>0</v>
      </c>
      <c r="R2111" s="10" t="b">
        <v>0</v>
      </c>
      <c r="S2111" s="10">
        <v>101.000000000008</v>
      </c>
      <c r="T2111" s="10" t="s">
        <v>59</v>
      </c>
      <c r="U2111" s="22">
        <v>2206</v>
      </c>
      <c r="V2111" s="10">
        <v>3811</v>
      </c>
      <c r="W2111" s="22">
        <v>1.07</v>
      </c>
    </row>
    <row r="2112" spans="1:23" s="5" customFormat="1" x14ac:dyDescent="0.3">
      <c r="A2112" s="20">
        <v>2110</v>
      </c>
      <c r="C2112" s="11" t="s">
        <v>150</v>
      </c>
      <c r="E2112" s="10">
        <f t="shared" si="373"/>
        <v>20181023270.254513</v>
      </c>
      <c r="F2112" s="10">
        <v>5</v>
      </c>
      <c r="G2112" s="22">
        <f t="shared" si="376"/>
        <v>4.6689681735414316E+29</v>
      </c>
      <c r="H2112" s="22">
        <f t="shared" si="374"/>
        <v>26212363.350418348</v>
      </c>
      <c r="I2112" s="22">
        <f t="shared" si="375"/>
        <v>3.3060996594778256E+20</v>
      </c>
      <c r="J2112" s="10">
        <v>1</v>
      </c>
      <c r="K2112" s="10">
        <v>11</v>
      </c>
      <c r="L2112" s="10">
        <v>5</v>
      </c>
      <c r="M2112" s="10">
        <v>10000</v>
      </c>
      <c r="N2112" s="10">
        <v>10000</v>
      </c>
      <c r="O2112" s="10">
        <v>30</v>
      </c>
      <c r="P2112" s="10" t="b">
        <v>1</v>
      </c>
      <c r="Q2112" s="10">
        <v>0</v>
      </c>
      <c r="R2112" s="10" t="b">
        <v>0</v>
      </c>
      <c r="S2112" s="10">
        <v>101.000000000008</v>
      </c>
      <c r="T2112" s="10" t="s">
        <v>59</v>
      </c>
      <c r="U2112" s="22">
        <v>2207</v>
      </c>
      <c r="V2112" s="10">
        <v>3813</v>
      </c>
      <c r="W2112" s="22">
        <v>1.07</v>
      </c>
    </row>
    <row r="2113" spans="1:23" s="5" customFormat="1" x14ac:dyDescent="0.3">
      <c r="A2113" s="20">
        <v>2111</v>
      </c>
      <c r="C2113" s="11" t="s">
        <v>150</v>
      </c>
      <c r="E2113" s="10">
        <f t="shared" si="373"/>
        <v>20210686914.470036</v>
      </c>
      <c r="F2113" s="10">
        <v>5</v>
      </c>
      <c r="G2113" s="22">
        <f t="shared" si="376"/>
        <v>4.6887543736913839E+29</v>
      </c>
      <c r="H2113" s="22">
        <f t="shared" si="374"/>
        <v>26238841.424040895</v>
      </c>
      <c r="I2113" s="22">
        <f t="shared" si="375"/>
        <v>3.3156408575480064E+20</v>
      </c>
      <c r="J2113" s="10">
        <v>1</v>
      </c>
      <c r="K2113" s="10">
        <v>11</v>
      </c>
      <c r="L2113" s="10">
        <v>5</v>
      </c>
      <c r="M2113" s="10">
        <v>10000</v>
      </c>
      <c r="N2113" s="10">
        <v>10000</v>
      </c>
      <c r="O2113" s="10">
        <v>30</v>
      </c>
      <c r="P2113" s="10" t="b">
        <v>1</v>
      </c>
      <c r="Q2113" s="10">
        <v>0</v>
      </c>
      <c r="R2113" s="10" t="b">
        <v>0</v>
      </c>
      <c r="S2113" s="10">
        <v>101.000000000008</v>
      </c>
      <c r="T2113" s="10" t="s">
        <v>59</v>
      </c>
      <c r="U2113" s="22">
        <v>2208</v>
      </c>
      <c r="V2113" s="10">
        <v>3815</v>
      </c>
      <c r="W2113" s="22">
        <v>1.07</v>
      </c>
    </row>
    <row r="2114" spans="1:23" s="5" customFormat="1" x14ac:dyDescent="0.3">
      <c r="A2114" s="20">
        <v>2112</v>
      </c>
      <c r="C2114" s="11" t="s">
        <v>150</v>
      </c>
      <c r="E2114" s="10">
        <f t="shared" si="373"/>
        <v>20240380081.03434</v>
      </c>
      <c r="F2114" s="10">
        <v>5</v>
      </c>
      <c r="G2114" s="22">
        <f t="shared" si="376"/>
        <v>4.7086149937006623E+29</v>
      </c>
      <c r="H2114" s="22">
        <f t="shared" si="374"/>
        <v>26265333.74642013</v>
      </c>
      <c r="I2114" s="22">
        <f t="shared" si="375"/>
        <v>3.325205052669992E+20</v>
      </c>
      <c r="J2114" s="10">
        <v>1</v>
      </c>
      <c r="K2114" s="10">
        <v>11</v>
      </c>
      <c r="L2114" s="10">
        <v>5</v>
      </c>
      <c r="M2114" s="10">
        <v>10000</v>
      </c>
      <c r="N2114" s="10">
        <v>10000</v>
      </c>
      <c r="O2114" s="10">
        <v>30</v>
      </c>
      <c r="P2114" s="10" t="b">
        <v>1</v>
      </c>
      <c r="Q2114" s="10">
        <v>0</v>
      </c>
      <c r="R2114" s="10" t="b">
        <v>0</v>
      </c>
      <c r="S2114" s="10">
        <v>101.000000000008</v>
      </c>
      <c r="T2114" s="10" t="s">
        <v>59</v>
      </c>
      <c r="U2114" s="22">
        <v>2209</v>
      </c>
      <c r="V2114" s="10">
        <v>3817</v>
      </c>
      <c r="W2114" s="22">
        <v>1.07</v>
      </c>
    </row>
    <row r="2115" spans="1:23" s="5" customFormat="1" x14ac:dyDescent="0.3">
      <c r="A2115" s="20">
        <v>2113</v>
      </c>
      <c r="C2115" s="11" t="s">
        <v>150</v>
      </c>
      <c r="E2115" s="10">
        <f t="shared" si="373"/>
        <v>20270102785.329826</v>
      </c>
      <c r="F2115" s="10">
        <v>5</v>
      </c>
      <c r="G2115" s="22">
        <f t="shared" si="376"/>
        <v>4.7285502780416298E+29</v>
      </c>
      <c r="H2115" s="22">
        <f t="shared" si="374"/>
        <v>26291840.318500951</v>
      </c>
      <c r="I2115" s="22">
        <f t="shared" si="375"/>
        <v>3.3347922893451579E+20</v>
      </c>
      <c r="J2115" s="10">
        <v>1</v>
      </c>
      <c r="K2115" s="10">
        <v>11</v>
      </c>
      <c r="L2115" s="10">
        <v>5</v>
      </c>
      <c r="M2115" s="10">
        <v>10000</v>
      </c>
      <c r="N2115" s="10">
        <v>10000</v>
      </c>
      <c r="O2115" s="10">
        <v>30</v>
      </c>
      <c r="P2115" s="10" t="b">
        <v>1</v>
      </c>
      <c r="Q2115" s="10">
        <v>0</v>
      </c>
      <c r="R2115" s="10" t="b">
        <v>0</v>
      </c>
      <c r="S2115" s="10">
        <v>101.000000000008</v>
      </c>
      <c r="T2115" s="10" t="s">
        <v>59</v>
      </c>
      <c r="U2115" s="22">
        <v>2210</v>
      </c>
      <c r="V2115" s="10">
        <v>3819</v>
      </c>
      <c r="W2115" s="22">
        <v>1.07</v>
      </c>
    </row>
    <row r="2116" spans="1:23" s="5" customFormat="1" x14ac:dyDescent="0.3">
      <c r="A2116" s="20">
        <v>2114</v>
      </c>
      <c r="C2116" s="11" t="s">
        <v>150</v>
      </c>
      <c r="E2116" s="10">
        <f t="shared" si="373"/>
        <v>20299855042.739838</v>
      </c>
      <c r="F2116" s="10">
        <v>5</v>
      </c>
      <c r="G2116" s="22">
        <f t="shared" si="376"/>
        <v>4.7485604718734114E+29</v>
      </c>
      <c r="H2116" s="22">
        <f t="shared" si="374"/>
        <v>26318361.141227659</v>
      </c>
      <c r="I2116" s="22">
        <f t="shared" si="375"/>
        <v>3.3444026121399422E+20</v>
      </c>
      <c r="J2116" s="10">
        <v>1</v>
      </c>
      <c r="K2116" s="10">
        <v>11</v>
      </c>
      <c r="L2116" s="10">
        <v>5</v>
      </c>
      <c r="M2116" s="10">
        <v>10000</v>
      </c>
      <c r="N2116" s="10">
        <v>10000</v>
      </c>
      <c r="O2116" s="10">
        <v>30</v>
      </c>
      <c r="P2116" s="10" t="b">
        <v>1</v>
      </c>
      <c r="Q2116" s="10">
        <v>0</v>
      </c>
      <c r="R2116" s="10" t="b">
        <v>0</v>
      </c>
      <c r="S2116" s="10">
        <v>101.000000000008</v>
      </c>
      <c r="T2116" s="10" t="s">
        <v>59</v>
      </c>
      <c r="U2116" s="22">
        <v>2211</v>
      </c>
      <c r="V2116" s="10">
        <v>3821</v>
      </c>
      <c r="W2116" s="22">
        <v>1.07</v>
      </c>
    </row>
    <row r="2117" spans="1:23" s="5" customFormat="1" x14ac:dyDescent="0.3">
      <c r="A2117" s="20">
        <v>2115</v>
      </c>
      <c r="C2117" s="11" t="s">
        <v>150</v>
      </c>
      <c r="E2117" s="10">
        <f t="shared" si="373"/>
        <v>20329636868.648056</v>
      </c>
      <c r="F2117" s="10">
        <v>5</v>
      </c>
      <c r="G2117" s="22">
        <f t="shared" si="376"/>
        <v>4.7686458210436786E+29</v>
      </c>
      <c r="H2117" s="22">
        <f t="shared" si="374"/>
        <v>26344896.215544276</v>
      </c>
      <c r="I2117" s="22">
        <f t="shared" si="375"/>
        <v>3.3540360656857543E+20</v>
      </c>
      <c r="J2117" s="10">
        <v>1</v>
      </c>
      <c r="K2117" s="10">
        <v>11</v>
      </c>
      <c r="L2117" s="10">
        <v>5</v>
      </c>
      <c r="M2117" s="10">
        <v>10000</v>
      </c>
      <c r="N2117" s="10">
        <v>10000</v>
      </c>
      <c r="O2117" s="10">
        <v>30</v>
      </c>
      <c r="P2117" s="10" t="b">
        <v>1</v>
      </c>
      <c r="Q2117" s="10">
        <v>0</v>
      </c>
      <c r="R2117" s="10" t="b">
        <v>0</v>
      </c>
      <c r="S2117" s="10">
        <v>101.000000000008</v>
      </c>
      <c r="T2117" s="10" t="s">
        <v>59</v>
      </c>
      <c r="U2117" s="22">
        <v>2212</v>
      </c>
      <c r="V2117" s="10">
        <v>3823</v>
      </c>
      <c r="W2117" s="22">
        <v>1.07</v>
      </c>
    </row>
    <row r="2118" spans="1:23" s="5" customFormat="1" x14ac:dyDescent="0.3">
      <c r="A2118" s="20">
        <v>2116</v>
      </c>
      <c r="C2118" s="11" t="s">
        <v>150</v>
      </c>
      <c r="E2118" s="10">
        <f t="shared" si="373"/>
        <v>20359448278.439415</v>
      </c>
      <c r="F2118" s="10">
        <v>5</v>
      </c>
      <c r="G2118" s="22">
        <f t="shared" si="376"/>
        <v>4.788806572090095E+29</v>
      </c>
      <c r="H2118" s="22">
        <f t="shared" si="374"/>
        <v>26371445.542394362</v>
      </c>
      <c r="I2118" s="22">
        <f t="shared" si="375"/>
        <v>3.3636926946792427E+20</v>
      </c>
      <c r="J2118" s="10">
        <v>1</v>
      </c>
      <c r="K2118" s="10">
        <v>11</v>
      </c>
      <c r="L2118" s="10">
        <v>5</v>
      </c>
      <c r="M2118" s="10">
        <v>10000</v>
      </c>
      <c r="N2118" s="10">
        <v>10000</v>
      </c>
      <c r="O2118" s="10">
        <v>30</v>
      </c>
      <c r="P2118" s="10" t="b">
        <v>1</v>
      </c>
      <c r="Q2118" s="10">
        <v>0</v>
      </c>
      <c r="R2118" s="10" t="b">
        <v>0</v>
      </c>
      <c r="S2118" s="10">
        <v>101.000000000008</v>
      </c>
      <c r="T2118" s="10" t="s">
        <v>59</v>
      </c>
      <c r="U2118" s="22">
        <v>2213</v>
      </c>
      <c r="V2118" s="10">
        <v>3825</v>
      </c>
      <c r="W2118" s="22">
        <v>1.07</v>
      </c>
    </row>
    <row r="2119" spans="1:23" s="5" customFormat="1" x14ac:dyDescent="0.3">
      <c r="A2119" s="20">
        <v>2117</v>
      </c>
      <c r="C2119" s="11" t="s">
        <v>150</v>
      </c>
      <c r="E2119" s="10">
        <f t="shared" si="373"/>
        <v>20389289287.499111</v>
      </c>
      <c r="F2119" s="10">
        <v>5</v>
      </c>
      <c r="G2119" s="22">
        <f t="shared" si="376"/>
        <v>4.8090429722417668E+29</v>
      </c>
      <c r="H2119" s="22">
        <f t="shared" si="374"/>
        <v>26398009.122721322</v>
      </c>
      <c r="I2119" s="22">
        <f t="shared" si="375"/>
        <v>3.3733725438821309E+20</v>
      </c>
      <c r="J2119" s="10">
        <v>1</v>
      </c>
      <c r="K2119" s="10">
        <v>11</v>
      </c>
      <c r="L2119" s="10">
        <v>5</v>
      </c>
      <c r="M2119" s="10">
        <v>10000</v>
      </c>
      <c r="N2119" s="10">
        <v>10000</v>
      </c>
      <c r="O2119" s="10">
        <v>30</v>
      </c>
      <c r="P2119" s="10" t="b">
        <v>1</v>
      </c>
      <c r="Q2119" s="10">
        <v>0</v>
      </c>
      <c r="R2119" s="10" t="b">
        <v>0</v>
      </c>
      <c r="S2119" s="10">
        <v>101.000000000008</v>
      </c>
      <c r="T2119" s="10" t="s">
        <v>59</v>
      </c>
      <c r="U2119" s="22">
        <v>2214</v>
      </c>
      <c r="V2119" s="10">
        <v>3827</v>
      </c>
      <c r="W2119" s="22">
        <v>1.07</v>
      </c>
    </row>
    <row r="2120" spans="1:23" s="5" customFormat="1" x14ac:dyDescent="0.3">
      <c r="A2120" s="20">
        <v>2118</v>
      </c>
      <c r="C2120" s="11" t="s">
        <v>150</v>
      </c>
      <c r="E2120" s="10">
        <f t="shared" si="373"/>
        <v>20419159911.213287</v>
      </c>
      <c r="F2120" s="10">
        <v>5</v>
      </c>
      <c r="G2120" s="22">
        <f t="shared" si="376"/>
        <v>4.8293552694212343E+29</v>
      </c>
      <c r="H2120" s="22">
        <f t="shared" si="374"/>
        <v>26424586.957467847</v>
      </c>
      <c r="I2120" s="22">
        <f t="shared" si="375"/>
        <v>3.3830756581213929E+20</v>
      </c>
      <c r="J2120" s="10">
        <v>1</v>
      </c>
      <c r="K2120" s="10">
        <v>11</v>
      </c>
      <c r="L2120" s="10">
        <v>5</v>
      </c>
      <c r="M2120" s="10">
        <v>10000</v>
      </c>
      <c r="N2120" s="10">
        <v>10000</v>
      </c>
      <c r="O2120" s="10">
        <v>30</v>
      </c>
      <c r="P2120" s="10" t="b">
        <v>1</v>
      </c>
      <c r="Q2120" s="10">
        <v>0</v>
      </c>
      <c r="R2120" s="10" t="b">
        <v>0</v>
      </c>
      <c r="S2120" s="10">
        <v>101.000000000008</v>
      </c>
      <c r="T2120" s="10" t="s">
        <v>59</v>
      </c>
      <c r="U2120" s="22">
        <v>2215</v>
      </c>
      <c r="V2120" s="10">
        <v>3829</v>
      </c>
      <c r="W2120" s="22">
        <v>1.07</v>
      </c>
    </row>
    <row r="2121" spans="1:23" s="5" customFormat="1" x14ac:dyDescent="0.3">
      <c r="A2121" s="20">
        <v>2119</v>
      </c>
      <c r="C2121" s="11" t="s">
        <v>150</v>
      </c>
      <c r="E2121" s="10">
        <f t="shared" si="373"/>
        <v>20449060164.968868</v>
      </c>
      <c r="F2121" s="10">
        <v>5</v>
      </c>
      <c r="G2121" s="22">
        <f t="shared" si="376"/>
        <v>4.8497437122458643E+29</v>
      </c>
      <c r="H2121" s="22">
        <f t="shared" si="374"/>
        <v>26451179.047576498</v>
      </c>
      <c r="I2121" s="22">
        <f t="shared" si="375"/>
        <v>3.392802082289373E+20</v>
      </c>
      <c r="J2121" s="10">
        <v>1</v>
      </c>
      <c r="K2121" s="10">
        <v>11</v>
      </c>
      <c r="L2121" s="10">
        <v>5</v>
      </c>
      <c r="M2121" s="10">
        <v>10000</v>
      </c>
      <c r="N2121" s="10">
        <v>10000</v>
      </c>
      <c r="O2121" s="10">
        <v>30</v>
      </c>
      <c r="P2121" s="10" t="b">
        <v>1</v>
      </c>
      <c r="Q2121" s="10">
        <v>0</v>
      </c>
      <c r="R2121" s="10" t="b">
        <v>0</v>
      </c>
      <c r="S2121" s="10">
        <v>101.000000000008</v>
      </c>
      <c r="T2121" s="10" t="s">
        <v>59</v>
      </c>
      <c r="U2121" s="22">
        <v>2216</v>
      </c>
      <c r="V2121" s="10">
        <v>3831</v>
      </c>
      <c r="W2121" s="22">
        <v>1.07</v>
      </c>
    </row>
    <row r="2122" spans="1:23" s="5" customFormat="1" x14ac:dyDescent="0.3">
      <c r="A2122" s="20">
        <v>2120</v>
      </c>
      <c r="C2122" s="11" t="s">
        <v>150</v>
      </c>
      <c r="E2122" s="10">
        <f t="shared" si="373"/>
        <v>20478990064.153294</v>
      </c>
      <c r="F2122" s="10">
        <v>5</v>
      </c>
      <c r="G2122" s="22">
        <f t="shared" si="376"/>
        <v>4.8702085500293703E+29</v>
      </c>
      <c r="H2122" s="22">
        <f t="shared" si="374"/>
        <v>26477785.393989246</v>
      </c>
      <c r="I2122" s="22">
        <f t="shared" si="375"/>
        <v>3.4025518613437232E+20</v>
      </c>
      <c r="J2122" s="10">
        <v>1</v>
      </c>
      <c r="K2122" s="10">
        <v>11</v>
      </c>
      <c r="L2122" s="10">
        <v>5</v>
      </c>
      <c r="M2122" s="10">
        <v>10000</v>
      </c>
      <c r="N2122" s="10">
        <v>10000</v>
      </c>
      <c r="O2122" s="10">
        <v>30</v>
      </c>
      <c r="P2122" s="10" t="b">
        <v>1</v>
      </c>
      <c r="Q2122" s="10">
        <v>0</v>
      </c>
      <c r="R2122" s="10" t="b">
        <v>0</v>
      </c>
      <c r="S2122" s="10">
        <v>101.000000000008</v>
      </c>
      <c r="T2122" s="10" t="s">
        <v>59</v>
      </c>
      <c r="U2122" s="22">
        <v>2217</v>
      </c>
      <c r="V2122" s="10">
        <v>3833</v>
      </c>
      <c r="W2122" s="22">
        <v>1.07</v>
      </c>
    </row>
    <row r="2123" spans="1:23" s="5" customFormat="1" x14ac:dyDescent="0.3">
      <c r="A2123" s="20">
        <v>2121</v>
      </c>
      <c r="C2123" s="11" t="s">
        <v>150</v>
      </c>
      <c r="E2123" s="10">
        <f t="shared" si="373"/>
        <v>20508949624.154854</v>
      </c>
      <c r="F2123" s="10">
        <v>5</v>
      </c>
      <c r="G2123" s="22">
        <f t="shared" si="376"/>
        <v>4.8907500327836179E+29</v>
      </c>
      <c r="H2123" s="22">
        <f t="shared" si="374"/>
        <v>26504405.997647982</v>
      </c>
      <c r="I2123" s="22">
        <f t="shared" si="375"/>
        <v>3.4123250403075713E+20</v>
      </c>
      <c r="J2123" s="10">
        <v>1</v>
      </c>
      <c r="K2123" s="10">
        <v>11</v>
      </c>
      <c r="L2123" s="10">
        <v>5</v>
      </c>
      <c r="M2123" s="10">
        <v>10000</v>
      </c>
      <c r="N2123" s="10">
        <v>10000</v>
      </c>
      <c r="O2123" s="10">
        <v>30</v>
      </c>
      <c r="P2123" s="10" t="b">
        <v>1</v>
      </c>
      <c r="Q2123" s="10">
        <v>0</v>
      </c>
      <c r="R2123" s="10" t="b">
        <v>0</v>
      </c>
      <c r="S2123" s="10">
        <v>101.000000000008</v>
      </c>
      <c r="T2123" s="10" t="s">
        <v>59</v>
      </c>
      <c r="U2123" s="22">
        <v>2218</v>
      </c>
      <c r="V2123" s="10">
        <v>3835</v>
      </c>
      <c r="W2123" s="22">
        <v>1.07</v>
      </c>
    </row>
    <row r="2124" spans="1:23" s="5" customFormat="1" x14ac:dyDescent="0.3">
      <c r="A2124" s="20">
        <v>2122</v>
      </c>
      <c r="C2124" s="11" t="s">
        <v>150</v>
      </c>
      <c r="E2124" s="10">
        <f t="shared" si="373"/>
        <v>20538938860.362644</v>
      </c>
      <c r="F2124" s="10">
        <v>5</v>
      </c>
      <c r="G2124" s="22">
        <f t="shared" si="376"/>
        <v>4.911368411220292E+29</v>
      </c>
      <c r="H2124" s="22">
        <f t="shared" si="374"/>
        <v>26531040.859493826</v>
      </c>
      <c r="I2124" s="22">
        <f t="shared" si="375"/>
        <v>3.4221216642695548E+20</v>
      </c>
      <c r="J2124" s="10">
        <v>1</v>
      </c>
      <c r="K2124" s="10">
        <v>11</v>
      </c>
      <c r="L2124" s="10">
        <v>5</v>
      </c>
      <c r="M2124" s="10">
        <v>10000</v>
      </c>
      <c r="N2124" s="10">
        <v>10000</v>
      </c>
      <c r="O2124" s="10">
        <v>30</v>
      </c>
      <c r="P2124" s="10" t="b">
        <v>1</v>
      </c>
      <c r="Q2124" s="10">
        <v>0</v>
      </c>
      <c r="R2124" s="10" t="b">
        <v>0</v>
      </c>
      <c r="S2124" s="10">
        <v>101.000000000008</v>
      </c>
      <c r="T2124" s="10" t="s">
        <v>59</v>
      </c>
      <c r="U2124" s="22">
        <v>2219</v>
      </c>
      <c r="V2124" s="10">
        <v>3837</v>
      </c>
      <c r="W2124" s="22">
        <v>1.07</v>
      </c>
    </row>
    <row r="2125" spans="1:23" s="5" customFormat="1" x14ac:dyDescent="0.3">
      <c r="A2125" s="20">
        <v>2123</v>
      </c>
      <c r="C2125" s="11" t="s">
        <v>150</v>
      </c>
      <c r="E2125" s="10">
        <f t="shared" si="373"/>
        <v>20568957788.166397</v>
      </c>
      <c r="F2125" s="10">
        <v>5</v>
      </c>
      <c r="G2125" s="22">
        <f t="shared" si="376"/>
        <v>4.9320639367522254E+29</v>
      </c>
      <c r="H2125" s="22">
        <f t="shared" si="374"/>
        <v>26557689.980467949</v>
      </c>
      <c r="I2125" s="22">
        <f t="shared" si="375"/>
        <v>3.4319417783838448E+20</v>
      </c>
      <c r="J2125" s="10">
        <v>1</v>
      </c>
      <c r="K2125" s="10">
        <v>11</v>
      </c>
      <c r="L2125" s="10">
        <v>5</v>
      </c>
      <c r="M2125" s="10">
        <v>10000</v>
      </c>
      <c r="N2125" s="10">
        <v>10000</v>
      </c>
      <c r="O2125" s="10">
        <v>30</v>
      </c>
      <c r="P2125" s="10" t="b">
        <v>1</v>
      </c>
      <c r="Q2125" s="10">
        <v>0</v>
      </c>
      <c r="R2125" s="10" t="b">
        <v>0</v>
      </c>
      <c r="S2125" s="10">
        <v>101.000000000008</v>
      </c>
      <c r="T2125" s="10" t="s">
        <v>59</v>
      </c>
      <c r="U2125" s="22">
        <v>2220</v>
      </c>
      <c r="V2125" s="10">
        <v>3839</v>
      </c>
      <c r="W2125" s="22">
        <v>1.07</v>
      </c>
    </row>
    <row r="2126" spans="1:23" s="5" customFormat="1" x14ac:dyDescent="0.3">
      <c r="A2126" s="20">
        <v>2124</v>
      </c>
      <c r="C2126" s="11" t="s">
        <v>150</v>
      </c>
      <c r="E2126" s="10">
        <f t="shared" si="373"/>
        <v>20599006422.956505</v>
      </c>
      <c r="F2126" s="10">
        <v>5</v>
      </c>
      <c r="G2126" s="22">
        <f t="shared" si="376"/>
        <v>4.952836861495417E+29</v>
      </c>
      <c r="H2126" s="22">
        <f t="shared" si="374"/>
        <v>26584353.361510795</v>
      </c>
      <c r="I2126" s="22">
        <f t="shared" si="375"/>
        <v>3.4417854278702517E+20</v>
      </c>
      <c r="J2126" s="10">
        <v>1</v>
      </c>
      <c r="K2126" s="10">
        <v>11</v>
      </c>
      <c r="L2126" s="10">
        <v>5</v>
      </c>
      <c r="M2126" s="10">
        <v>10000</v>
      </c>
      <c r="N2126" s="10">
        <v>10000</v>
      </c>
      <c r="O2126" s="10">
        <v>30</v>
      </c>
      <c r="P2126" s="10" t="b">
        <v>1</v>
      </c>
      <c r="Q2126" s="10">
        <v>0</v>
      </c>
      <c r="R2126" s="10" t="b">
        <v>0</v>
      </c>
      <c r="S2126" s="10">
        <v>101.000000000008</v>
      </c>
      <c r="T2126" s="10" t="s">
        <v>59</v>
      </c>
      <c r="U2126" s="22">
        <v>2221</v>
      </c>
      <c r="V2126" s="10">
        <v>3841</v>
      </c>
      <c r="W2126" s="22">
        <v>1.07</v>
      </c>
    </row>
    <row r="2127" spans="1:23" s="5" customFormat="1" x14ac:dyDescent="0.3">
      <c r="A2127" s="20">
        <v>2125</v>
      </c>
      <c r="C2127" s="11" t="s">
        <v>150</v>
      </c>
      <c r="E2127" s="10">
        <f t="shared" si="373"/>
        <v>20629084780.124134</v>
      </c>
      <c r="F2127" s="10">
        <v>5</v>
      </c>
      <c r="G2127" s="22">
        <f t="shared" si="376"/>
        <v>4.9736874382702967E+29</v>
      </c>
      <c r="H2127" s="22">
        <f t="shared" si="374"/>
        <v>26611031.003562503</v>
      </c>
      <c r="I2127" s="22">
        <f t="shared" si="375"/>
        <v>3.4516526580142735E+20</v>
      </c>
      <c r="J2127" s="10">
        <v>1</v>
      </c>
      <c r="K2127" s="10">
        <v>11</v>
      </c>
      <c r="L2127" s="10">
        <v>5</v>
      </c>
      <c r="M2127" s="10">
        <v>10000</v>
      </c>
      <c r="N2127" s="10">
        <v>10000</v>
      </c>
      <c r="O2127" s="10">
        <v>30</v>
      </c>
      <c r="P2127" s="10" t="b">
        <v>1</v>
      </c>
      <c r="Q2127" s="10">
        <v>0</v>
      </c>
      <c r="R2127" s="10" t="b">
        <v>0</v>
      </c>
      <c r="S2127" s="10">
        <v>101.000000000008</v>
      </c>
      <c r="T2127" s="10" t="s">
        <v>59</v>
      </c>
      <c r="U2127" s="22">
        <v>2222</v>
      </c>
      <c r="V2127" s="10">
        <v>3843</v>
      </c>
      <c r="W2127" s="22">
        <v>1.07</v>
      </c>
    </row>
    <row r="2128" spans="1:23" s="5" customFormat="1" x14ac:dyDescent="0.3">
      <c r="A2128" s="20">
        <v>2126</v>
      </c>
      <c r="C2128" s="11" t="s">
        <v>150</v>
      </c>
      <c r="E2128" s="10">
        <f t="shared" si="373"/>
        <v>20659192875.061272</v>
      </c>
      <c r="F2128" s="10">
        <v>5</v>
      </c>
      <c r="G2128" s="22">
        <f t="shared" si="376"/>
        <v>4.9946159206036826E+29</v>
      </c>
      <c r="H2128" s="22">
        <f t="shared" si="374"/>
        <v>26637722.907562897</v>
      </c>
      <c r="I2128" s="22">
        <f t="shared" si="375"/>
        <v>3.4615435141672246E+20</v>
      </c>
      <c r="J2128" s="10">
        <v>1</v>
      </c>
      <c r="K2128" s="10">
        <v>11</v>
      </c>
      <c r="L2128" s="10">
        <v>5</v>
      </c>
      <c r="M2128" s="10">
        <v>10000</v>
      </c>
      <c r="N2128" s="10">
        <v>10000</v>
      </c>
      <c r="O2128" s="10">
        <v>30</v>
      </c>
      <c r="P2128" s="10" t="b">
        <v>1</v>
      </c>
      <c r="Q2128" s="10">
        <v>0</v>
      </c>
      <c r="R2128" s="10" t="b">
        <v>0</v>
      </c>
      <c r="S2128" s="10">
        <v>101.000000000008</v>
      </c>
      <c r="T2128" s="10" t="s">
        <v>59</v>
      </c>
      <c r="U2128" s="22">
        <v>2223</v>
      </c>
      <c r="V2128" s="10">
        <v>3845</v>
      </c>
      <c r="W2128" s="22">
        <v>1.07</v>
      </c>
    </row>
    <row r="2129" spans="1:23" s="5" customFormat="1" x14ac:dyDescent="0.3">
      <c r="A2129" s="20">
        <v>2127</v>
      </c>
      <c r="C2129" s="11" t="s">
        <v>150</v>
      </c>
      <c r="E2129" s="10">
        <f t="shared" si="373"/>
        <v>20689330723.160534</v>
      </c>
      <c r="F2129" s="10">
        <v>5</v>
      </c>
      <c r="G2129" s="22">
        <f t="shared" si="376"/>
        <v>5.0156225627301162E+29</v>
      </c>
      <c r="H2129" s="22">
        <f t="shared" si="374"/>
        <v>26664429.074451521</v>
      </c>
      <c r="I2129" s="22">
        <f t="shared" si="375"/>
        <v>3.47145804174614E+20</v>
      </c>
      <c r="J2129" s="10">
        <v>1</v>
      </c>
      <c r="K2129" s="10">
        <v>11</v>
      </c>
      <c r="L2129" s="10">
        <v>5</v>
      </c>
      <c r="M2129" s="10">
        <v>10000</v>
      </c>
      <c r="N2129" s="10">
        <v>10000</v>
      </c>
      <c r="O2129" s="10">
        <v>30</v>
      </c>
      <c r="P2129" s="10" t="b">
        <v>1</v>
      </c>
      <c r="Q2129" s="10">
        <v>0</v>
      </c>
      <c r="R2129" s="10" t="b">
        <v>0</v>
      </c>
      <c r="S2129" s="10">
        <v>101.000000000008</v>
      </c>
      <c r="T2129" s="10" t="s">
        <v>59</v>
      </c>
      <c r="U2129" s="22">
        <v>2224</v>
      </c>
      <c r="V2129" s="10">
        <v>3847</v>
      </c>
      <c r="W2129" s="22">
        <v>1.07</v>
      </c>
    </row>
    <row r="2130" spans="1:23" s="5" customFormat="1" x14ac:dyDescent="0.3">
      <c r="A2130" s="20">
        <v>2128</v>
      </c>
      <c r="C2130" s="11" t="s">
        <v>150</v>
      </c>
      <c r="E2130" s="10">
        <f t="shared" si="373"/>
        <v>20719498339.815208</v>
      </c>
      <c r="F2130" s="10">
        <v>5</v>
      </c>
      <c r="G2130" s="22">
        <f t="shared" si="376"/>
        <v>5.0367076195938357E+29</v>
      </c>
      <c r="H2130" s="22">
        <f t="shared" si="374"/>
        <v>26691149.505167175</v>
      </c>
      <c r="I2130" s="22">
        <f t="shared" si="375"/>
        <v>3.4813962862340053E+20</v>
      </c>
      <c r="J2130" s="10">
        <v>1</v>
      </c>
      <c r="K2130" s="10">
        <v>11</v>
      </c>
      <c r="L2130" s="10">
        <v>5</v>
      </c>
      <c r="M2130" s="10">
        <v>10000</v>
      </c>
      <c r="N2130" s="10">
        <v>10000</v>
      </c>
      <c r="O2130" s="10">
        <v>30</v>
      </c>
      <c r="P2130" s="10" t="b">
        <v>1</v>
      </c>
      <c r="Q2130" s="10">
        <v>0</v>
      </c>
      <c r="R2130" s="10" t="b">
        <v>0</v>
      </c>
      <c r="S2130" s="10">
        <v>101.000000000008</v>
      </c>
      <c r="T2130" s="10" t="s">
        <v>59</v>
      </c>
      <c r="U2130" s="22">
        <v>2225</v>
      </c>
      <c r="V2130" s="10">
        <v>3849</v>
      </c>
      <c r="W2130" s="22">
        <v>1.07</v>
      </c>
    </row>
    <row r="2131" spans="1:23" s="5" customFormat="1" x14ac:dyDescent="0.3">
      <c r="A2131" s="20">
        <v>2129</v>
      </c>
      <c r="C2131" s="11" t="s">
        <v>150</v>
      </c>
      <c r="E2131" s="10">
        <f t="shared" si="373"/>
        <v>20749695740.419357</v>
      </c>
      <c r="F2131" s="10">
        <v>5</v>
      </c>
      <c r="G2131" s="22">
        <f t="shared" si="376"/>
        <v>5.0578713468500365E+29</v>
      </c>
      <c r="H2131" s="22">
        <f t="shared" si="374"/>
        <v>26717884.200648692</v>
      </c>
      <c r="I2131" s="22">
        <f t="shared" si="375"/>
        <v>3.4913582931797508E+20</v>
      </c>
      <c r="J2131" s="10">
        <v>1</v>
      </c>
      <c r="K2131" s="10">
        <v>11</v>
      </c>
      <c r="L2131" s="10">
        <v>5</v>
      </c>
      <c r="M2131" s="10">
        <v>10000</v>
      </c>
      <c r="N2131" s="10">
        <v>10000</v>
      </c>
      <c r="O2131" s="10">
        <v>30</v>
      </c>
      <c r="P2131" s="10" t="b">
        <v>1</v>
      </c>
      <c r="Q2131" s="10">
        <v>0</v>
      </c>
      <c r="R2131" s="10" t="b">
        <v>0</v>
      </c>
      <c r="S2131" s="10">
        <v>101.000000000008</v>
      </c>
      <c r="T2131" s="10" t="s">
        <v>59</v>
      </c>
      <c r="U2131" s="22">
        <v>2226</v>
      </c>
      <c r="V2131" s="10">
        <v>3851</v>
      </c>
      <c r="W2131" s="22">
        <v>1.07</v>
      </c>
    </row>
    <row r="2132" spans="1:23" s="5" customFormat="1" x14ac:dyDescent="0.3">
      <c r="A2132" s="20">
        <v>2130</v>
      </c>
      <c r="C2132" s="11" t="s">
        <v>150</v>
      </c>
      <c r="E2132" s="10">
        <f t="shared" si="373"/>
        <v>20779922940.367939</v>
      </c>
      <c r="F2132" s="10">
        <v>5</v>
      </c>
      <c r="G2132" s="22">
        <f t="shared" si="376"/>
        <v>5.079114000866926E+29</v>
      </c>
      <c r="H2132" s="22">
        <f t="shared" si="374"/>
        <v>26744633.16183437</v>
      </c>
      <c r="I2132" s="22">
        <f t="shared" si="375"/>
        <v>3.5013441081983625E+20</v>
      </c>
      <c r="J2132" s="10">
        <v>1</v>
      </c>
      <c r="K2132" s="10">
        <v>11</v>
      </c>
      <c r="L2132" s="10">
        <v>5</v>
      </c>
      <c r="M2132" s="10">
        <v>10000</v>
      </c>
      <c r="N2132" s="10">
        <v>10000</v>
      </c>
      <c r="O2132" s="10">
        <v>30</v>
      </c>
      <c r="P2132" s="10" t="b">
        <v>1</v>
      </c>
      <c r="Q2132" s="10">
        <v>0</v>
      </c>
      <c r="R2132" s="10" t="b">
        <v>0</v>
      </c>
      <c r="S2132" s="10">
        <v>101.000000000008</v>
      </c>
      <c r="T2132" s="10" t="s">
        <v>59</v>
      </c>
      <c r="U2132" s="22">
        <v>2227</v>
      </c>
      <c r="V2132" s="10">
        <v>3853</v>
      </c>
      <c r="W2132" s="22">
        <v>1.07</v>
      </c>
    </row>
    <row r="2133" spans="1:23" s="5" customFormat="1" x14ac:dyDescent="0.3">
      <c r="A2133" s="20">
        <v>2131</v>
      </c>
      <c r="C2133" s="11" t="s">
        <v>150</v>
      </c>
      <c r="E2133" s="10">
        <f t="shared" si="373"/>
        <v>20810179955.056396</v>
      </c>
      <c r="F2133" s="10">
        <v>5</v>
      </c>
      <c r="G2133" s="22">
        <f t="shared" si="376"/>
        <v>5.100435838727063E+29</v>
      </c>
      <c r="H2133" s="22">
        <f t="shared" si="374"/>
        <v>26771396.38966212</v>
      </c>
      <c r="I2133" s="22">
        <f t="shared" si="375"/>
        <v>3.5113537769708067E+20</v>
      </c>
      <c r="J2133" s="10">
        <v>1</v>
      </c>
      <c r="K2133" s="10">
        <v>11</v>
      </c>
      <c r="L2133" s="10">
        <v>5</v>
      </c>
      <c r="M2133" s="10">
        <v>10000</v>
      </c>
      <c r="N2133" s="10">
        <v>10000</v>
      </c>
      <c r="O2133" s="10">
        <v>30</v>
      </c>
      <c r="P2133" s="10" t="b">
        <v>1</v>
      </c>
      <c r="Q2133" s="10">
        <v>0</v>
      </c>
      <c r="R2133" s="10" t="b">
        <v>0</v>
      </c>
      <c r="S2133" s="10">
        <v>101.000000000008</v>
      </c>
      <c r="T2133" s="10" t="s">
        <v>59</v>
      </c>
      <c r="U2133" s="22">
        <v>2228</v>
      </c>
      <c r="V2133" s="10">
        <v>3855</v>
      </c>
      <c r="W2133" s="22">
        <v>1.07</v>
      </c>
    </row>
    <row r="2134" spans="1:23" s="5" customFormat="1" x14ac:dyDescent="0.3">
      <c r="A2134" s="20">
        <v>2132</v>
      </c>
      <c r="C2134" s="11" t="s">
        <v>150</v>
      </c>
      <c r="E2134" s="10">
        <f t="shared" si="373"/>
        <v>20840466799.880932</v>
      </c>
      <c r="F2134" s="10">
        <v>5</v>
      </c>
      <c r="G2134" s="22">
        <f t="shared" si="376"/>
        <v>5.1218371182292043E+29</v>
      </c>
      <c r="H2134" s="22">
        <f t="shared" si="374"/>
        <v>26798173.885069337</v>
      </c>
      <c r="I2134" s="22">
        <f t="shared" si="375"/>
        <v>3.5213873452443101E+20</v>
      </c>
      <c r="J2134" s="10">
        <v>1</v>
      </c>
      <c r="K2134" s="10">
        <v>11</v>
      </c>
      <c r="L2134" s="10">
        <v>5</v>
      </c>
      <c r="M2134" s="10">
        <v>10000</v>
      </c>
      <c r="N2134" s="10">
        <v>10000</v>
      </c>
      <c r="O2134" s="10">
        <v>30</v>
      </c>
      <c r="P2134" s="10" t="b">
        <v>1</v>
      </c>
      <c r="Q2134" s="10">
        <v>0</v>
      </c>
      <c r="R2134" s="10" t="b">
        <v>0</v>
      </c>
      <c r="S2134" s="10">
        <v>101.000000000008</v>
      </c>
      <c r="T2134" s="10" t="s">
        <v>59</v>
      </c>
      <c r="U2134" s="22">
        <v>2229</v>
      </c>
      <c r="V2134" s="10">
        <v>3857</v>
      </c>
      <c r="W2134" s="22">
        <v>1.07</v>
      </c>
    </row>
    <row r="2135" spans="1:23" s="5" customFormat="1" x14ac:dyDescent="0.3">
      <c r="A2135" s="20">
        <v>2133</v>
      </c>
      <c r="C2135" s="11" t="s">
        <v>150</v>
      </c>
      <c r="E2135" s="10">
        <f t="shared" si="373"/>
        <v>20870783490.238514</v>
      </c>
      <c r="F2135" s="10">
        <v>5</v>
      </c>
      <c r="G2135" s="22">
        <f t="shared" si="376"/>
        <v>5.1433180978897166E+29</v>
      </c>
      <c r="H2135" s="22">
        <f t="shared" si="374"/>
        <v>26824965.648993254</v>
      </c>
      <c r="I2135" s="22">
        <f t="shared" si="375"/>
        <v>3.5314448588322085E+20</v>
      </c>
      <c r="J2135" s="10">
        <v>1</v>
      </c>
      <c r="K2135" s="10">
        <v>11</v>
      </c>
      <c r="L2135" s="10">
        <v>5</v>
      </c>
      <c r="M2135" s="10">
        <v>10000</v>
      </c>
      <c r="N2135" s="10">
        <v>10000</v>
      </c>
      <c r="O2135" s="10">
        <v>30</v>
      </c>
      <c r="P2135" s="10" t="b">
        <v>1</v>
      </c>
      <c r="Q2135" s="10">
        <v>0</v>
      </c>
      <c r="R2135" s="10" t="b">
        <v>0</v>
      </c>
      <c r="S2135" s="10">
        <v>101.000000000008</v>
      </c>
      <c r="T2135" s="10" t="s">
        <v>59</v>
      </c>
      <c r="U2135" s="22">
        <v>2230</v>
      </c>
      <c r="V2135" s="10">
        <v>3859</v>
      </c>
      <c r="W2135" s="22">
        <v>1.07</v>
      </c>
    </row>
    <row r="2136" spans="1:23" s="5" customFormat="1" x14ac:dyDescent="0.3">
      <c r="A2136" s="20">
        <v>2134</v>
      </c>
      <c r="C2136" s="11" t="s">
        <v>150</v>
      </c>
      <c r="E2136" s="10">
        <f t="shared" si="373"/>
        <v>20901130041.526882</v>
      </c>
      <c r="F2136" s="10">
        <v>5</v>
      </c>
      <c r="G2136" s="22">
        <f t="shared" si="376"/>
        <v>5.1648790369447258E+29</v>
      </c>
      <c r="H2136" s="22">
        <f t="shared" si="374"/>
        <v>26851771.682370618</v>
      </c>
      <c r="I2136" s="22">
        <f t="shared" si="375"/>
        <v>3.5415263636142044E+20</v>
      </c>
      <c r="J2136" s="10">
        <v>1</v>
      </c>
      <c r="K2136" s="10">
        <v>11</v>
      </c>
      <c r="L2136" s="10">
        <v>5</v>
      </c>
      <c r="M2136" s="10">
        <v>10000</v>
      </c>
      <c r="N2136" s="10">
        <v>10000</v>
      </c>
      <c r="O2136" s="10">
        <v>30</v>
      </c>
      <c r="P2136" s="10" t="b">
        <v>1</v>
      </c>
      <c r="Q2136" s="10">
        <v>0</v>
      </c>
      <c r="R2136" s="10" t="b">
        <v>0</v>
      </c>
      <c r="S2136" s="10">
        <v>101.000000000008</v>
      </c>
      <c r="T2136" s="10" t="s">
        <v>59</v>
      </c>
      <c r="U2136" s="22">
        <v>2231</v>
      </c>
      <c r="V2136" s="10">
        <v>3861</v>
      </c>
      <c r="W2136" s="22">
        <v>1.07</v>
      </c>
    </row>
    <row r="2137" spans="1:23" s="5" customFormat="1" x14ac:dyDescent="0.3">
      <c r="A2137" s="20">
        <v>2135</v>
      </c>
      <c r="C2137" s="11" t="s">
        <v>150</v>
      </c>
      <c r="E2137" s="10">
        <f t="shared" si="373"/>
        <v>20931506469.144398</v>
      </c>
      <c r="F2137" s="10">
        <v>5</v>
      </c>
      <c r="G2137" s="22">
        <f t="shared" si="376"/>
        <v>5.1865201953510207E+29</v>
      </c>
      <c r="H2137" s="22">
        <f t="shared" si="374"/>
        <v>26878591.986137774</v>
      </c>
      <c r="I2137" s="22">
        <f t="shared" si="375"/>
        <v>3.5516319055362661E+20</v>
      </c>
      <c r="J2137" s="10">
        <v>1</v>
      </c>
      <c r="K2137" s="10">
        <v>11</v>
      </c>
      <c r="L2137" s="10">
        <v>5</v>
      </c>
      <c r="M2137" s="10">
        <v>10000</v>
      </c>
      <c r="N2137" s="10">
        <v>10000</v>
      </c>
      <c r="O2137" s="10">
        <v>30</v>
      </c>
      <c r="P2137" s="10" t="b">
        <v>1</v>
      </c>
      <c r="Q2137" s="10">
        <v>0</v>
      </c>
      <c r="R2137" s="10" t="b">
        <v>0</v>
      </c>
      <c r="S2137" s="10">
        <v>101.000000000008</v>
      </c>
      <c r="T2137" s="10" t="s">
        <v>59</v>
      </c>
      <c r="U2137" s="22">
        <v>2232</v>
      </c>
      <c r="V2137" s="10">
        <v>3863</v>
      </c>
      <c r="W2137" s="22">
        <v>1.07</v>
      </c>
    </row>
    <row r="2138" spans="1:23" s="5" customFormat="1" x14ac:dyDescent="0.3">
      <c r="A2138" s="20">
        <v>2136</v>
      </c>
      <c r="C2138" s="11" t="s">
        <v>150</v>
      </c>
      <c r="E2138" s="10">
        <f t="shared" si="373"/>
        <v>20961912788.490192</v>
      </c>
      <c r="F2138" s="10">
        <v>5</v>
      </c>
      <c r="G2138" s="22">
        <f t="shared" si="376"/>
        <v>5.2082418337885777E+29</v>
      </c>
      <c r="H2138" s="22">
        <f t="shared" si="374"/>
        <v>26905426.56123089</v>
      </c>
      <c r="I2138" s="22">
        <f t="shared" si="375"/>
        <v>3.5617615306108096E+20</v>
      </c>
      <c r="J2138" s="10">
        <v>1</v>
      </c>
      <c r="K2138" s="10">
        <v>11</v>
      </c>
      <c r="L2138" s="10">
        <v>5</v>
      </c>
      <c r="M2138" s="10">
        <v>10000</v>
      </c>
      <c r="N2138" s="10">
        <v>10000</v>
      </c>
      <c r="O2138" s="10">
        <v>30</v>
      </c>
      <c r="P2138" s="10" t="b">
        <v>1</v>
      </c>
      <c r="Q2138" s="10">
        <v>0</v>
      </c>
      <c r="R2138" s="10" t="b">
        <v>0</v>
      </c>
      <c r="S2138" s="10">
        <v>101.000000000008</v>
      </c>
      <c r="T2138" s="10" t="s">
        <v>59</v>
      </c>
      <c r="U2138" s="22">
        <v>2233</v>
      </c>
      <c r="V2138" s="10">
        <v>3865</v>
      </c>
      <c r="W2138" s="22">
        <v>1.07</v>
      </c>
    </row>
    <row r="2139" spans="1:23" s="5" customFormat="1" x14ac:dyDescent="0.3">
      <c r="A2139" s="20">
        <v>2137</v>
      </c>
      <c r="C2139" s="11" t="s">
        <v>150</v>
      </c>
      <c r="E2139" s="10">
        <f t="shared" si="373"/>
        <v>20992349014.964176</v>
      </c>
      <c r="F2139" s="10">
        <v>5</v>
      </c>
      <c r="G2139" s="22">
        <f t="shared" si="376"/>
        <v>5.2300442136615406E+29</v>
      </c>
      <c r="H2139" s="22">
        <f t="shared" si="374"/>
        <v>26932275.408585384</v>
      </c>
      <c r="I2139" s="22">
        <f t="shared" si="375"/>
        <v>3.5719152849166991E+20</v>
      </c>
      <c r="J2139" s="10">
        <v>1</v>
      </c>
      <c r="K2139" s="10">
        <v>11</v>
      </c>
      <c r="L2139" s="10">
        <v>5</v>
      </c>
      <c r="M2139" s="10">
        <v>10000</v>
      </c>
      <c r="N2139" s="10">
        <v>10000</v>
      </c>
      <c r="O2139" s="10">
        <v>30</v>
      </c>
      <c r="P2139" s="10" t="b">
        <v>1</v>
      </c>
      <c r="Q2139" s="10">
        <v>0</v>
      </c>
      <c r="R2139" s="10" t="b">
        <v>0</v>
      </c>
      <c r="S2139" s="10">
        <v>101.000000000008</v>
      </c>
      <c r="T2139" s="10" t="s">
        <v>59</v>
      </c>
      <c r="U2139" s="22">
        <v>2234</v>
      </c>
      <c r="V2139" s="10">
        <v>3867</v>
      </c>
      <c r="W2139" s="22">
        <v>1.07</v>
      </c>
    </row>
    <row r="2140" spans="1:23" s="5" customFormat="1" x14ac:dyDescent="0.3">
      <c r="A2140" s="20">
        <v>2138</v>
      </c>
      <c r="C2140" s="11" t="s">
        <v>150</v>
      </c>
      <c r="E2140" s="10">
        <f t="shared" si="373"/>
        <v>21022815163.966805</v>
      </c>
      <c r="F2140" s="10">
        <v>5</v>
      </c>
      <c r="G2140" s="22">
        <f t="shared" si="376"/>
        <v>5.2519275971002397E+29</v>
      </c>
      <c r="H2140" s="22">
        <f t="shared" si="374"/>
        <v>26959138.529136728</v>
      </c>
      <c r="I2140" s="22">
        <f t="shared" si="375"/>
        <v>3.5820932145993259E+20</v>
      </c>
      <c r="J2140" s="10">
        <v>1</v>
      </c>
      <c r="K2140" s="10">
        <v>11</v>
      </c>
      <c r="L2140" s="10">
        <v>5</v>
      </c>
      <c r="M2140" s="10">
        <v>10000</v>
      </c>
      <c r="N2140" s="10">
        <v>10000</v>
      </c>
      <c r="O2140" s="10">
        <v>30</v>
      </c>
      <c r="P2140" s="10" t="b">
        <v>1</v>
      </c>
      <c r="Q2140" s="10">
        <v>0</v>
      </c>
      <c r="R2140" s="10" t="b">
        <v>0</v>
      </c>
      <c r="S2140" s="10">
        <v>101.000000000008</v>
      </c>
      <c r="T2140" s="10" t="s">
        <v>59</v>
      </c>
      <c r="U2140" s="22">
        <v>2235</v>
      </c>
      <c r="V2140" s="10">
        <v>3869</v>
      </c>
      <c r="W2140" s="22">
        <v>1.07</v>
      </c>
    </row>
    <row r="2141" spans="1:23" s="5" customFormat="1" x14ac:dyDescent="0.3">
      <c r="A2141" s="20">
        <v>2139</v>
      </c>
      <c r="C2141" s="11" t="s">
        <v>150</v>
      </c>
      <c r="E2141" s="10">
        <f t="shared" si="373"/>
        <v>21053311250.899548</v>
      </c>
      <c r="F2141" s="10">
        <v>5</v>
      </c>
      <c r="G2141" s="22">
        <f t="shared" si="376"/>
        <v>5.2738922469628389E+29</v>
      </c>
      <c r="H2141" s="22">
        <f t="shared" si="374"/>
        <v>26986015.923819669</v>
      </c>
      <c r="I2141" s="22">
        <f t="shared" si="375"/>
        <v>3.592295365870764E+20</v>
      </c>
      <c r="J2141" s="10">
        <v>1</v>
      </c>
      <c r="K2141" s="10">
        <v>11</v>
      </c>
      <c r="L2141" s="10">
        <v>5</v>
      </c>
      <c r="M2141" s="10">
        <v>10000</v>
      </c>
      <c r="N2141" s="10">
        <v>10000</v>
      </c>
      <c r="O2141" s="10">
        <v>30</v>
      </c>
      <c r="P2141" s="10" t="b">
        <v>1</v>
      </c>
      <c r="Q2141" s="10">
        <v>0</v>
      </c>
      <c r="R2141" s="10" t="b">
        <v>0</v>
      </c>
      <c r="S2141" s="10">
        <v>101.000000000008</v>
      </c>
      <c r="T2141" s="10" t="s">
        <v>59</v>
      </c>
      <c r="U2141" s="22">
        <v>2236</v>
      </c>
      <c r="V2141" s="10">
        <v>3871</v>
      </c>
      <c r="W2141" s="22">
        <v>1.07</v>
      </c>
    </row>
    <row r="2142" spans="1:23" s="5" customFormat="1" x14ac:dyDescent="0.3">
      <c r="A2142" s="20">
        <v>2140</v>
      </c>
      <c r="C2142" s="11" t="s">
        <v>150</v>
      </c>
      <c r="E2142" s="10">
        <f t="shared" si="373"/>
        <v>21083837291.164188</v>
      </c>
      <c r="F2142" s="10">
        <v>5</v>
      </c>
      <c r="G2142" s="22">
        <f t="shared" si="376"/>
        <v>5.295938426836845E+29</v>
      </c>
      <c r="H2142" s="22">
        <f t="shared" si="374"/>
        <v>27012907.593568765</v>
      </c>
      <c r="I2142" s="22">
        <f t="shared" si="375"/>
        <v>3.6025217850096196E+20</v>
      </c>
      <c r="J2142" s="10">
        <v>1</v>
      </c>
      <c r="K2142" s="10">
        <v>11</v>
      </c>
      <c r="L2142" s="10">
        <v>5</v>
      </c>
      <c r="M2142" s="10">
        <v>10000</v>
      </c>
      <c r="N2142" s="10">
        <v>10000</v>
      </c>
      <c r="O2142" s="10">
        <v>30</v>
      </c>
      <c r="P2142" s="10" t="b">
        <v>1</v>
      </c>
      <c r="Q2142" s="10">
        <v>0</v>
      </c>
      <c r="R2142" s="10" t="b">
        <v>0</v>
      </c>
      <c r="S2142" s="10">
        <v>101.000000000008</v>
      </c>
      <c r="T2142" s="10" t="s">
        <v>59</v>
      </c>
      <c r="U2142" s="22">
        <v>2237</v>
      </c>
      <c r="V2142" s="10">
        <v>3873</v>
      </c>
      <c r="W2142" s="22">
        <v>1.07</v>
      </c>
    </row>
    <row r="2143" spans="1:23" s="5" customFormat="1" x14ac:dyDescent="0.3">
      <c r="A2143" s="20">
        <v>2141</v>
      </c>
      <c r="C2143" s="11" t="s">
        <v>150</v>
      </c>
      <c r="E2143" s="10">
        <f t="shared" ref="E2143:E2206" si="377">A2143^3.0999</f>
        <v>21114393300.163681</v>
      </c>
      <c r="F2143" s="10">
        <v>5</v>
      </c>
      <c r="G2143" s="22">
        <f t="shared" si="376"/>
        <v>5.3180664010410609E+29</v>
      </c>
      <c r="H2143" s="22">
        <f t="shared" si="374"/>
        <v>27039813.539318074</v>
      </c>
      <c r="I2143" s="22">
        <f t="shared" si="375"/>
        <v>3.6127725183613121E+20</v>
      </c>
      <c r="J2143" s="10">
        <v>1</v>
      </c>
      <c r="K2143" s="10">
        <v>11</v>
      </c>
      <c r="L2143" s="10">
        <v>5</v>
      </c>
      <c r="M2143" s="10">
        <v>10000</v>
      </c>
      <c r="N2143" s="10">
        <v>10000</v>
      </c>
      <c r="O2143" s="10">
        <v>30</v>
      </c>
      <c r="P2143" s="10" t="b">
        <v>1</v>
      </c>
      <c r="Q2143" s="10">
        <v>0</v>
      </c>
      <c r="R2143" s="10" t="b">
        <v>0</v>
      </c>
      <c r="S2143" s="10">
        <v>101.000000000008</v>
      </c>
      <c r="T2143" s="10" t="s">
        <v>59</v>
      </c>
      <c r="U2143" s="22">
        <v>2238</v>
      </c>
      <c r="V2143" s="10">
        <v>3875</v>
      </c>
      <c r="W2143" s="22">
        <v>1.07</v>
      </c>
    </row>
    <row r="2144" spans="1:23" s="5" customFormat="1" x14ac:dyDescent="0.3">
      <c r="A2144" s="20">
        <v>2142</v>
      </c>
      <c r="C2144" s="11" t="s">
        <v>150</v>
      </c>
      <c r="E2144" s="10">
        <f t="shared" si="377"/>
        <v>21144979293.301311</v>
      </c>
      <c r="F2144" s="10">
        <v>5</v>
      </c>
      <c r="G2144" s="22">
        <f t="shared" si="376"/>
        <v>5.3402764346270951E+29</v>
      </c>
      <c r="H2144" s="22">
        <f t="shared" si="374"/>
        <v>27066733.762001488</v>
      </c>
      <c r="I2144" s="22">
        <f t="shared" si="375"/>
        <v>3.6230476123380266E+20</v>
      </c>
      <c r="J2144" s="10">
        <v>1</v>
      </c>
      <c r="K2144" s="10">
        <v>11</v>
      </c>
      <c r="L2144" s="10">
        <v>5</v>
      </c>
      <c r="M2144" s="10">
        <v>10000</v>
      </c>
      <c r="N2144" s="10">
        <v>10000</v>
      </c>
      <c r="O2144" s="10">
        <v>30</v>
      </c>
      <c r="P2144" s="10" t="b">
        <v>1</v>
      </c>
      <c r="Q2144" s="10">
        <v>0</v>
      </c>
      <c r="R2144" s="10" t="b">
        <v>0</v>
      </c>
      <c r="S2144" s="10">
        <v>101.000000000008</v>
      </c>
      <c r="T2144" s="10" t="s">
        <v>59</v>
      </c>
      <c r="U2144" s="22">
        <v>2239</v>
      </c>
      <c r="V2144" s="10">
        <v>3877</v>
      </c>
      <c r="W2144" s="22">
        <v>1.07</v>
      </c>
    </row>
    <row r="2145" spans="1:23" s="5" customFormat="1" x14ac:dyDescent="0.3">
      <c r="A2145" s="20">
        <v>2143</v>
      </c>
      <c r="C2145" s="11" t="s">
        <v>150</v>
      </c>
      <c r="E2145" s="10">
        <f t="shared" si="377"/>
        <v>21175595285.9813</v>
      </c>
      <c r="F2145" s="10">
        <v>5</v>
      </c>
      <c r="G2145" s="22">
        <f t="shared" si="376"/>
        <v>5.3625687933809512E+29</v>
      </c>
      <c r="H2145" s="22">
        <f t="shared" si="374"/>
        <v>27093668.262552351</v>
      </c>
      <c r="I2145" s="22">
        <f t="shared" si="375"/>
        <v>3.6333471134188438E+20</v>
      </c>
      <c r="J2145" s="10">
        <v>1</v>
      </c>
      <c r="K2145" s="10">
        <v>11</v>
      </c>
      <c r="L2145" s="10">
        <v>5</v>
      </c>
      <c r="M2145" s="10">
        <v>10000</v>
      </c>
      <c r="N2145" s="10">
        <v>10000</v>
      </c>
      <c r="O2145" s="10">
        <v>30</v>
      </c>
      <c r="P2145" s="10" t="b">
        <v>1</v>
      </c>
      <c r="Q2145" s="10">
        <v>0</v>
      </c>
      <c r="R2145" s="10" t="b">
        <v>0</v>
      </c>
      <c r="S2145" s="10">
        <v>101.000000000008</v>
      </c>
      <c r="T2145" s="10" t="s">
        <v>59</v>
      </c>
      <c r="U2145" s="22">
        <v>2240</v>
      </c>
      <c r="V2145" s="10">
        <v>3879</v>
      </c>
      <c r="W2145" s="22">
        <v>1.07</v>
      </c>
    </row>
    <row r="2146" spans="1:23" s="5" customFormat="1" x14ac:dyDescent="0.3">
      <c r="A2146" s="20">
        <v>2144</v>
      </c>
      <c r="C2146" s="11" t="s">
        <v>150</v>
      </c>
      <c r="E2146" s="10">
        <f t="shared" si="377"/>
        <v>21206241293.608578</v>
      </c>
      <c r="F2146" s="10">
        <v>5</v>
      </c>
      <c r="G2146" s="22">
        <f t="shared" si="376"/>
        <v>5.3849437438249175E+29</v>
      </c>
      <c r="H2146" s="22">
        <f t="shared" si="374"/>
        <v>27120617.041903589</v>
      </c>
      <c r="I2146" s="22">
        <f t="shared" si="375"/>
        <v>3.643671068149743E+20</v>
      </c>
      <c r="J2146" s="10">
        <v>1</v>
      </c>
      <c r="K2146" s="10">
        <v>11</v>
      </c>
      <c r="L2146" s="10">
        <v>5</v>
      </c>
      <c r="M2146" s="10">
        <v>10000</v>
      </c>
      <c r="N2146" s="10">
        <v>10000</v>
      </c>
      <c r="O2146" s="10">
        <v>30</v>
      </c>
      <c r="P2146" s="10" t="b">
        <v>1</v>
      </c>
      <c r="Q2146" s="10">
        <v>0</v>
      </c>
      <c r="R2146" s="10" t="b">
        <v>0</v>
      </c>
      <c r="S2146" s="10">
        <v>101.000000000008</v>
      </c>
      <c r="T2146" s="10" t="s">
        <v>59</v>
      </c>
      <c r="U2146" s="22">
        <v>2241</v>
      </c>
      <c r="V2146" s="10">
        <v>3881</v>
      </c>
      <c r="W2146" s="22">
        <v>1.07</v>
      </c>
    </row>
    <row r="2147" spans="1:23" s="5" customFormat="1" x14ac:dyDescent="0.3">
      <c r="A2147" s="20">
        <v>2145</v>
      </c>
      <c r="C2147" s="11" t="s">
        <v>150</v>
      </c>
      <c r="E2147" s="10">
        <f t="shared" si="377"/>
        <v>21236917331.588734</v>
      </c>
      <c r="F2147" s="10">
        <v>5</v>
      </c>
      <c r="G2147" s="22">
        <f t="shared" si="376"/>
        <v>5.4074015532192375E+29</v>
      </c>
      <c r="H2147" s="22">
        <f t="shared" si="374"/>
        <v>27147580.100987788</v>
      </c>
      <c r="I2147" s="22">
        <f t="shared" si="375"/>
        <v>3.6540195231436525E+20</v>
      </c>
      <c r="J2147" s="10">
        <v>1</v>
      </c>
      <c r="K2147" s="10">
        <v>11</v>
      </c>
      <c r="L2147" s="10">
        <v>5</v>
      </c>
      <c r="M2147" s="10">
        <v>10000</v>
      </c>
      <c r="N2147" s="10">
        <v>10000</v>
      </c>
      <c r="O2147" s="10">
        <v>30</v>
      </c>
      <c r="P2147" s="10" t="b">
        <v>1</v>
      </c>
      <c r="Q2147" s="10">
        <v>0</v>
      </c>
      <c r="R2147" s="10" t="b">
        <v>0</v>
      </c>
      <c r="S2147" s="10">
        <v>101.000000000008</v>
      </c>
      <c r="T2147" s="10" t="s">
        <v>59</v>
      </c>
      <c r="U2147" s="22">
        <v>2242</v>
      </c>
      <c r="V2147" s="10">
        <v>3883</v>
      </c>
      <c r="W2147" s="22">
        <v>1.07</v>
      </c>
    </row>
    <row r="2148" spans="1:23" s="5" customFormat="1" x14ac:dyDescent="0.3">
      <c r="A2148" s="20">
        <v>2146</v>
      </c>
      <c r="C2148" s="11" t="s">
        <v>150</v>
      </c>
      <c r="E2148" s="10">
        <f t="shared" si="377"/>
        <v>21267623415.328049</v>
      </c>
      <c r="F2148" s="10">
        <v>5</v>
      </c>
      <c r="G2148" s="22">
        <f t="shared" si="376"/>
        <v>5.4299424895636301E+29</v>
      </c>
      <c r="H2148" s="22">
        <f t="shared" si="374"/>
        <v>27174557.440737367</v>
      </c>
      <c r="I2148" s="22">
        <f t="shared" si="375"/>
        <v>3.6643925250806101E+20</v>
      </c>
      <c r="J2148" s="10">
        <v>1</v>
      </c>
      <c r="K2148" s="10">
        <v>11</v>
      </c>
      <c r="L2148" s="10">
        <v>5</v>
      </c>
      <c r="M2148" s="10">
        <v>10000</v>
      </c>
      <c r="N2148" s="10">
        <v>10000</v>
      </c>
      <c r="O2148" s="10">
        <v>30</v>
      </c>
      <c r="P2148" s="10" t="b">
        <v>1</v>
      </c>
      <c r="Q2148" s="10">
        <v>0</v>
      </c>
      <c r="R2148" s="10" t="b">
        <v>0</v>
      </c>
      <c r="S2148" s="10">
        <v>101.000000000008</v>
      </c>
      <c r="T2148" s="10" t="s">
        <v>59</v>
      </c>
      <c r="U2148" s="22">
        <v>2243</v>
      </c>
      <c r="V2148" s="10">
        <v>3885</v>
      </c>
      <c r="W2148" s="22">
        <v>1.07</v>
      </c>
    </row>
    <row r="2149" spans="1:23" s="5" customFormat="1" x14ac:dyDescent="0.3">
      <c r="A2149" s="20">
        <v>2147</v>
      </c>
      <c r="C2149" s="11" t="s">
        <v>150</v>
      </c>
      <c r="E2149" s="10">
        <f t="shared" si="377"/>
        <v>21298359560.233547</v>
      </c>
      <c r="F2149" s="10">
        <v>5</v>
      </c>
      <c r="G2149" s="22">
        <f t="shared" si="376"/>
        <v>5.4525668215993475E+29</v>
      </c>
      <c r="H2149" s="22">
        <f t="shared" si="374"/>
        <v>27201549.062084239</v>
      </c>
      <c r="I2149" s="22">
        <f t="shared" si="375"/>
        <v>3.6747901207077618E+20</v>
      </c>
      <c r="J2149" s="10">
        <v>1</v>
      </c>
      <c r="K2149" s="10">
        <v>11</v>
      </c>
      <c r="L2149" s="10">
        <v>5</v>
      </c>
      <c r="M2149" s="10">
        <v>10000</v>
      </c>
      <c r="N2149" s="10">
        <v>10000</v>
      </c>
      <c r="O2149" s="10">
        <v>30</v>
      </c>
      <c r="P2149" s="10" t="b">
        <v>1</v>
      </c>
      <c r="Q2149" s="10">
        <v>0</v>
      </c>
      <c r="R2149" s="10" t="b">
        <v>0</v>
      </c>
      <c r="S2149" s="10">
        <v>101.000000000008</v>
      </c>
      <c r="T2149" s="10" t="s">
        <v>59</v>
      </c>
      <c r="U2149" s="22">
        <v>2244</v>
      </c>
      <c r="V2149" s="10">
        <v>3887</v>
      </c>
      <c r="W2149" s="22">
        <v>1.07</v>
      </c>
    </row>
    <row r="2150" spans="1:23" s="5" customFormat="1" x14ac:dyDescent="0.3">
      <c r="A2150" s="20">
        <v>2148</v>
      </c>
      <c r="C2150" s="11" t="s">
        <v>150</v>
      </c>
      <c r="E2150" s="10">
        <f t="shared" si="377"/>
        <v>21329125781.713047</v>
      </c>
      <c r="F2150" s="10">
        <v>5</v>
      </c>
      <c r="G2150" s="22">
        <f t="shared" si="376"/>
        <v>5.4752748188103135E+29</v>
      </c>
      <c r="H2150" s="22">
        <f t="shared" si="374"/>
        <v>27228554.965959698</v>
      </c>
      <c r="I2150" s="22">
        <f t="shared" si="375"/>
        <v>3.6852123568394417E+20</v>
      </c>
      <c r="J2150" s="10">
        <v>1</v>
      </c>
      <c r="K2150" s="10">
        <v>11</v>
      </c>
      <c r="L2150" s="10">
        <v>5</v>
      </c>
      <c r="M2150" s="10">
        <v>10000</v>
      </c>
      <c r="N2150" s="10">
        <v>10000</v>
      </c>
      <c r="O2150" s="10">
        <v>30</v>
      </c>
      <c r="P2150" s="10" t="b">
        <v>1</v>
      </c>
      <c r="Q2150" s="10">
        <v>0</v>
      </c>
      <c r="R2150" s="10" t="b">
        <v>0</v>
      </c>
      <c r="S2150" s="10">
        <v>101.000000000008</v>
      </c>
      <c r="T2150" s="10" t="s">
        <v>59</v>
      </c>
      <c r="U2150" s="22">
        <v>2245</v>
      </c>
      <c r="V2150" s="10">
        <v>3889</v>
      </c>
      <c r="W2150" s="22">
        <v>1.07</v>
      </c>
    </row>
    <row r="2151" spans="1:23" s="5" customFormat="1" x14ac:dyDescent="0.3">
      <c r="A2151" s="20">
        <v>2149</v>
      </c>
      <c r="C2151" s="11" t="s">
        <v>150</v>
      </c>
      <c r="E2151" s="10">
        <f t="shared" si="377"/>
        <v>21359922095.174938</v>
      </c>
      <c r="F2151" s="10">
        <v>5</v>
      </c>
      <c r="G2151" s="22">
        <f t="shared" si="376"/>
        <v>5.4980667514254233E+29</v>
      </c>
      <c r="H2151" s="22">
        <f t="shared" si="374"/>
        <v>27255575.153295055</v>
      </c>
      <c r="I2151" s="22">
        <f t="shared" si="375"/>
        <v>3.6956592803571997E+20</v>
      </c>
      <c r="J2151" s="10">
        <v>1</v>
      </c>
      <c r="K2151" s="10">
        <v>11</v>
      </c>
      <c r="L2151" s="10">
        <v>5</v>
      </c>
      <c r="M2151" s="10">
        <v>10000</v>
      </c>
      <c r="N2151" s="10">
        <v>10000</v>
      </c>
      <c r="O2151" s="10">
        <v>30</v>
      </c>
      <c r="P2151" s="10" t="b">
        <v>1</v>
      </c>
      <c r="Q2151" s="10">
        <v>0</v>
      </c>
      <c r="R2151" s="10" t="b">
        <v>0</v>
      </c>
      <c r="S2151" s="10">
        <v>101.000000000008</v>
      </c>
      <c r="T2151" s="10" t="s">
        <v>59</v>
      </c>
      <c r="U2151" s="22">
        <v>2246</v>
      </c>
      <c r="V2151" s="10">
        <v>3891</v>
      </c>
      <c r="W2151" s="22">
        <v>1.07</v>
      </c>
    </row>
    <row r="2152" spans="1:23" s="5" customFormat="1" x14ac:dyDescent="0.3">
      <c r="A2152" s="20">
        <v>2150</v>
      </c>
      <c r="C2152" s="11" t="s">
        <v>150</v>
      </c>
      <c r="E2152" s="10">
        <f t="shared" si="377"/>
        <v>21390748516.028492</v>
      </c>
      <c r="F2152" s="10">
        <v>5</v>
      </c>
      <c r="G2152" s="22">
        <f t="shared" si="376"/>
        <v>5.5209428904199967E+29</v>
      </c>
      <c r="H2152" s="22">
        <f t="shared" si="374"/>
        <v>27282609.625020944</v>
      </c>
      <c r="I2152" s="22">
        <f t="shared" si="375"/>
        <v>3.7061309382099606E+20</v>
      </c>
      <c r="J2152" s="10">
        <v>1</v>
      </c>
      <c r="K2152" s="10">
        <v>11</v>
      </c>
      <c r="L2152" s="10">
        <v>5</v>
      </c>
      <c r="M2152" s="10">
        <v>10000</v>
      </c>
      <c r="N2152" s="10">
        <v>10000</v>
      </c>
      <c r="O2152" s="10">
        <v>30</v>
      </c>
      <c r="P2152" s="10" t="b">
        <v>1</v>
      </c>
      <c r="Q2152" s="10">
        <v>0</v>
      </c>
      <c r="R2152" s="10" t="b">
        <v>0</v>
      </c>
      <c r="S2152" s="10">
        <v>101.000000000008</v>
      </c>
      <c r="T2152" s="10" t="s">
        <v>59</v>
      </c>
      <c r="U2152" s="22">
        <v>2247</v>
      </c>
      <c r="V2152" s="10">
        <v>3893</v>
      </c>
      <c r="W2152" s="22">
        <v>1.07</v>
      </c>
    </row>
    <row r="2153" spans="1:23" s="15" customFormat="1" x14ac:dyDescent="0.3">
      <c r="A2153" s="19">
        <v>2151</v>
      </c>
      <c r="C2153" s="17" t="s">
        <v>150</v>
      </c>
      <c r="E2153" s="16">
        <f t="shared" si="377"/>
        <v>21421605059.683651</v>
      </c>
      <c r="F2153" s="16">
        <v>5</v>
      </c>
      <c r="G2153" s="22">
        <f>A2153^8.93+A2153^4+100*A2153+100</f>
        <v>5.7607478280175717E+29</v>
      </c>
      <c r="H2153" s="18">
        <f t="shared" si="374"/>
        <v>27309658.382067952</v>
      </c>
      <c r="I2153" s="18">
        <f t="shared" si="375"/>
        <v>3.716627377413973E+20</v>
      </c>
      <c r="J2153" s="16">
        <v>1</v>
      </c>
      <c r="K2153" s="16">
        <v>11</v>
      </c>
      <c r="L2153" s="16">
        <v>5</v>
      </c>
      <c r="M2153" s="16">
        <v>10000</v>
      </c>
      <c r="N2153" s="16">
        <v>10000</v>
      </c>
      <c r="O2153" s="16">
        <v>30</v>
      </c>
      <c r="P2153" s="16" t="b">
        <v>1</v>
      </c>
      <c r="Q2153" s="16">
        <v>0</v>
      </c>
      <c r="R2153" s="16" t="b">
        <v>0</v>
      </c>
      <c r="S2153" s="16">
        <v>101.000000000008</v>
      </c>
      <c r="T2153" s="16" t="s">
        <v>59</v>
      </c>
      <c r="U2153" s="18">
        <v>2248</v>
      </c>
      <c r="V2153" s="16">
        <v>3895</v>
      </c>
      <c r="W2153" s="18">
        <v>1.07</v>
      </c>
    </row>
    <row r="2154" spans="1:23" s="15" customFormat="1" x14ac:dyDescent="0.3">
      <c r="A2154" s="19">
        <v>2152</v>
      </c>
      <c r="C2154" s="17" t="s">
        <v>150</v>
      </c>
      <c r="E2154" s="16">
        <f t="shared" si="377"/>
        <v>21452491741.550991</v>
      </c>
      <c r="F2154" s="16">
        <v>5</v>
      </c>
      <c r="G2154" s="22">
        <f t="shared" ref="G2154:G2202" si="378">A2154^8.93+A2154^4+100*A2154+100</f>
        <v>5.7847080359440989E+29</v>
      </c>
      <c r="H2154" s="18">
        <f t="shared" si="374"/>
        <v>27336721.425365932</v>
      </c>
      <c r="I2154" s="18">
        <f t="shared" si="375"/>
        <v>3.7271486450529632E+20</v>
      </c>
      <c r="J2154" s="16">
        <v>1</v>
      </c>
      <c r="K2154" s="16">
        <v>11</v>
      </c>
      <c r="L2154" s="16">
        <v>5</v>
      </c>
      <c r="M2154" s="16">
        <v>10000</v>
      </c>
      <c r="N2154" s="16">
        <v>10000</v>
      </c>
      <c r="O2154" s="16">
        <v>30</v>
      </c>
      <c r="P2154" s="16" t="b">
        <v>1</v>
      </c>
      <c r="Q2154" s="16">
        <v>0</v>
      </c>
      <c r="R2154" s="16" t="b">
        <v>0</v>
      </c>
      <c r="S2154" s="16">
        <v>101.000000000008</v>
      </c>
      <c r="T2154" s="16" t="s">
        <v>59</v>
      </c>
      <c r="U2154" s="18">
        <v>2249</v>
      </c>
      <c r="V2154" s="16">
        <v>3897</v>
      </c>
      <c r="W2154" s="18">
        <v>1.07</v>
      </c>
    </row>
    <row r="2155" spans="1:23" s="15" customFormat="1" x14ac:dyDescent="0.3">
      <c r="A2155" s="19">
        <v>2153</v>
      </c>
      <c r="C2155" s="17" t="s">
        <v>150</v>
      </c>
      <c r="E2155" s="16">
        <f t="shared" si="377"/>
        <v>21483408577.041702</v>
      </c>
      <c r="F2155" s="16">
        <v>5</v>
      </c>
      <c r="G2155" s="22">
        <f t="shared" si="378"/>
        <v>5.8087566987669671E+29</v>
      </c>
      <c r="H2155" s="18">
        <f t="shared" si="374"/>
        <v>27363798.75584453</v>
      </c>
      <c r="I2155" s="18">
        <f t="shared" si="375"/>
        <v>3.7376947882781435E+20</v>
      </c>
      <c r="J2155" s="16">
        <v>1</v>
      </c>
      <c r="K2155" s="16">
        <v>11</v>
      </c>
      <c r="L2155" s="16">
        <v>5</v>
      </c>
      <c r="M2155" s="16">
        <v>10000</v>
      </c>
      <c r="N2155" s="16">
        <v>10000</v>
      </c>
      <c r="O2155" s="16">
        <v>30</v>
      </c>
      <c r="P2155" s="16" t="b">
        <v>1</v>
      </c>
      <c r="Q2155" s="16">
        <v>0</v>
      </c>
      <c r="R2155" s="16" t="b">
        <v>0</v>
      </c>
      <c r="S2155" s="16">
        <v>101.000000000008</v>
      </c>
      <c r="T2155" s="16" t="s">
        <v>59</v>
      </c>
      <c r="U2155" s="18">
        <v>2250</v>
      </c>
      <c r="V2155" s="16">
        <v>3899</v>
      </c>
      <c r="W2155" s="18">
        <v>1.07</v>
      </c>
    </row>
    <row r="2156" spans="1:23" s="15" customFormat="1" x14ac:dyDescent="0.3">
      <c r="A2156" s="19">
        <v>2154</v>
      </c>
      <c r="C2156" s="17" t="s">
        <v>150</v>
      </c>
      <c r="E2156" s="16">
        <f t="shared" si="377"/>
        <v>21514355581.568073</v>
      </c>
      <c r="F2156" s="16">
        <v>5</v>
      </c>
      <c r="G2156" s="22">
        <f t="shared" si="378"/>
        <v>5.832894101726593E+29</v>
      </c>
      <c r="H2156" s="18">
        <f t="shared" si="374"/>
        <v>27390890.374433171</v>
      </c>
      <c r="I2156" s="18">
        <f t="shared" si="375"/>
        <v>3.7482658543083389E+20</v>
      </c>
      <c r="J2156" s="16">
        <v>1</v>
      </c>
      <c r="K2156" s="16">
        <v>11</v>
      </c>
      <c r="L2156" s="16">
        <v>5</v>
      </c>
      <c r="M2156" s="16">
        <v>10000</v>
      </c>
      <c r="N2156" s="16">
        <v>10000</v>
      </c>
      <c r="O2156" s="16">
        <v>30</v>
      </c>
      <c r="P2156" s="16" t="b">
        <v>1</v>
      </c>
      <c r="Q2156" s="16">
        <v>0</v>
      </c>
      <c r="R2156" s="16" t="b">
        <v>0</v>
      </c>
      <c r="S2156" s="16">
        <v>101.000000000008</v>
      </c>
      <c r="T2156" s="16" t="s">
        <v>59</v>
      </c>
      <c r="U2156" s="18">
        <v>2251</v>
      </c>
      <c r="V2156" s="16">
        <v>3901</v>
      </c>
      <c r="W2156" s="18">
        <v>1.07</v>
      </c>
    </row>
    <row r="2157" spans="1:23" s="15" customFormat="1" x14ac:dyDescent="0.3">
      <c r="A2157" s="19">
        <v>2155</v>
      </c>
      <c r="C2157" s="17" t="s">
        <v>150</v>
      </c>
      <c r="E2157" s="16">
        <f t="shared" si="377"/>
        <v>21545332770.542786</v>
      </c>
      <c r="F2157" s="16">
        <v>5</v>
      </c>
      <c r="G2157" s="22">
        <f t="shared" si="378"/>
        <v>5.8571205308501502E+29</v>
      </c>
      <c r="H2157" s="18">
        <f t="shared" si="374"/>
        <v>27417996.282060642</v>
      </c>
      <c r="I2157" s="18">
        <f t="shared" si="375"/>
        <v>3.7588618904299641E+20</v>
      </c>
      <c r="J2157" s="16">
        <v>1</v>
      </c>
      <c r="K2157" s="16">
        <v>11</v>
      </c>
      <c r="L2157" s="16">
        <v>5</v>
      </c>
      <c r="M2157" s="16">
        <v>10000</v>
      </c>
      <c r="N2157" s="16">
        <v>10000</v>
      </c>
      <c r="O2157" s="16">
        <v>30</v>
      </c>
      <c r="P2157" s="16" t="b">
        <v>1</v>
      </c>
      <c r="Q2157" s="16">
        <v>0</v>
      </c>
      <c r="R2157" s="16" t="b">
        <v>0</v>
      </c>
      <c r="S2157" s="16">
        <v>101.000000000008</v>
      </c>
      <c r="T2157" s="16" t="s">
        <v>59</v>
      </c>
      <c r="U2157" s="18">
        <v>2252</v>
      </c>
      <c r="V2157" s="16">
        <v>3903</v>
      </c>
      <c r="W2157" s="18">
        <v>1.07</v>
      </c>
    </row>
    <row r="2158" spans="1:23" s="15" customFormat="1" x14ac:dyDescent="0.3">
      <c r="A2158" s="19">
        <v>2156</v>
      </c>
      <c r="C2158" s="17" t="s">
        <v>150</v>
      </c>
      <c r="E2158" s="16">
        <f t="shared" si="377"/>
        <v>21576340159.379234</v>
      </c>
      <c r="F2158" s="16">
        <v>5</v>
      </c>
      <c r="G2158" s="22">
        <f t="shared" si="378"/>
        <v>5.8814362729534307E+29</v>
      </c>
      <c r="H2158" s="18">
        <f t="shared" si="374"/>
        <v>27445116.479655445</v>
      </c>
      <c r="I2158" s="18">
        <f t="shared" si="375"/>
        <v>3.769482943997182E+20</v>
      </c>
      <c r="J2158" s="16">
        <v>1</v>
      </c>
      <c r="K2158" s="16">
        <v>11</v>
      </c>
      <c r="L2158" s="16">
        <v>5</v>
      </c>
      <c r="M2158" s="16">
        <v>10000</v>
      </c>
      <c r="N2158" s="16">
        <v>10000</v>
      </c>
      <c r="O2158" s="16">
        <v>30</v>
      </c>
      <c r="P2158" s="16" t="b">
        <v>1</v>
      </c>
      <c r="Q2158" s="16">
        <v>0</v>
      </c>
      <c r="R2158" s="16" t="b">
        <v>0</v>
      </c>
      <c r="S2158" s="16">
        <v>101.000000000008</v>
      </c>
      <c r="T2158" s="16" t="s">
        <v>59</v>
      </c>
      <c r="U2158" s="18">
        <v>2253</v>
      </c>
      <c r="V2158" s="16">
        <v>3905</v>
      </c>
      <c r="W2158" s="18">
        <v>1.07</v>
      </c>
    </row>
    <row r="2159" spans="1:23" s="15" customFormat="1" x14ac:dyDescent="0.3">
      <c r="A2159" s="19">
        <v>2157</v>
      </c>
      <c r="C2159" s="17" t="s">
        <v>150</v>
      </c>
      <c r="E2159" s="16">
        <f t="shared" si="377"/>
        <v>21607377763.491753</v>
      </c>
      <c r="F2159" s="16">
        <v>5</v>
      </c>
      <c r="G2159" s="22">
        <f t="shared" si="378"/>
        <v>5.9058416156424598E+29</v>
      </c>
      <c r="H2159" s="18">
        <f t="shared" si="374"/>
        <v>27472250.968145858</v>
      </c>
      <c r="I2159" s="18">
        <f t="shared" si="375"/>
        <v>3.7801290624319331E+20</v>
      </c>
      <c r="J2159" s="16">
        <v>1</v>
      </c>
      <c r="K2159" s="16">
        <v>11</v>
      </c>
      <c r="L2159" s="16">
        <v>5</v>
      </c>
      <c r="M2159" s="16">
        <v>10000</v>
      </c>
      <c r="N2159" s="16">
        <v>10000</v>
      </c>
      <c r="O2159" s="16">
        <v>30</v>
      </c>
      <c r="P2159" s="16" t="b">
        <v>1</v>
      </c>
      <c r="Q2159" s="16">
        <v>0</v>
      </c>
      <c r="R2159" s="16" t="b">
        <v>0</v>
      </c>
      <c r="S2159" s="16">
        <v>101.000000000008</v>
      </c>
      <c r="T2159" s="16" t="s">
        <v>59</v>
      </c>
      <c r="U2159" s="18">
        <v>2254</v>
      </c>
      <c r="V2159" s="16">
        <v>3907</v>
      </c>
      <c r="W2159" s="18">
        <v>1.07</v>
      </c>
    </row>
    <row r="2160" spans="1:23" s="15" customFormat="1" x14ac:dyDescent="0.3">
      <c r="A2160" s="19">
        <v>2158</v>
      </c>
      <c r="C2160" s="17" t="s">
        <v>150</v>
      </c>
      <c r="E2160" s="16">
        <f t="shared" si="377"/>
        <v>21638445598.295177</v>
      </c>
      <c r="F2160" s="16">
        <v>5</v>
      </c>
      <c r="G2160" s="22">
        <f t="shared" si="378"/>
        <v>5.9303368473154389E+29</v>
      </c>
      <c r="H2160" s="18">
        <f t="shared" si="374"/>
        <v>27499399.74845963</v>
      </c>
      <c r="I2160" s="18">
        <f t="shared" si="375"/>
        <v>3.7908002932239873E+20</v>
      </c>
      <c r="J2160" s="16">
        <v>1</v>
      </c>
      <c r="K2160" s="16">
        <v>11</v>
      </c>
      <c r="L2160" s="16">
        <v>5</v>
      </c>
      <c r="M2160" s="16">
        <v>10000</v>
      </c>
      <c r="N2160" s="16">
        <v>10000</v>
      </c>
      <c r="O2160" s="16">
        <v>30</v>
      </c>
      <c r="P2160" s="16" t="b">
        <v>1</v>
      </c>
      <c r="Q2160" s="16">
        <v>0</v>
      </c>
      <c r="R2160" s="16" t="b">
        <v>0</v>
      </c>
      <c r="S2160" s="16">
        <v>101.000000000008</v>
      </c>
      <c r="T2160" s="16" t="s">
        <v>59</v>
      </c>
      <c r="U2160" s="18">
        <v>2255</v>
      </c>
      <c r="V2160" s="16">
        <v>3909</v>
      </c>
      <c r="W2160" s="18">
        <v>1.07</v>
      </c>
    </row>
    <row r="2161" spans="1:23" s="15" customFormat="1" x14ac:dyDescent="0.3">
      <c r="A2161" s="19">
        <v>2159</v>
      </c>
      <c r="C2161" s="17" t="s">
        <v>150</v>
      </c>
      <c r="E2161" s="16">
        <f t="shared" si="377"/>
        <v>21669543679.205196</v>
      </c>
      <c r="F2161" s="16">
        <v>5</v>
      </c>
      <c r="G2161" s="22">
        <f t="shared" si="378"/>
        <v>5.9549222571644554E+29</v>
      </c>
      <c r="H2161" s="18">
        <f t="shared" si="374"/>
        <v>27526562.821524221</v>
      </c>
      <c r="I2161" s="18">
        <f t="shared" si="375"/>
        <v>3.8014966839309704E+20</v>
      </c>
      <c r="J2161" s="16">
        <v>1</v>
      </c>
      <c r="K2161" s="16">
        <v>11</v>
      </c>
      <c r="L2161" s="16">
        <v>5</v>
      </c>
      <c r="M2161" s="16">
        <v>10000</v>
      </c>
      <c r="N2161" s="16">
        <v>10000</v>
      </c>
      <c r="O2161" s="16">
        <v>30</v>
      </c>
      <c r="P2161" s="16" t="b">
        <v>1</v>
      </c>
      <c r="Q2161" s="16">
        <v>0</v>
      </c>
      <c r="R2161" s="16" t="b">
        <v>0</v>
      </c>
      <c r="S2161" s="16">
        <v>101.000000000008</v>
      </c>
      <c r="T2161" s="16" t="s">
        <v>59</v>
      </c>
      <c r="U2161" s="18">
        <v>2256</v>
      </c>
      <c r="V2161" s="16">
        <v>3911</v>
      </c>
      <c r="W2161" s="18">
        <v>1.07</v>
      </c>
    </row>
    <row r="2162" spans="1:23" s="15" customFormat="1" x14ac:dyDescent="0.3">
      <c r="A2162" s="19">
        <v>2160</v>
      </c>
      <c r="C2162" s="17" t="s">
        <v>150</v>
      </c>
      <c r="E2162" s="16">
        <f t="shared" si="377"/>
        <v>21700672021.63802</v>
      </c>
      <c r="F2162" s="16">
        <v>5</v>
      </c>
      <c r="G2162" s="22">
        <f t="shared" si="378"/>
        <v>5.979598135177518E+29</v>
      </c>
      <c r="H2162" s="18">
        <f t="shared" si="374"/>
        <v>27553740.188266601</v>
      </c>
      <c r="I2162" s="18">
        <f t="shared" si="375"/>
        <v>3.8122182821785534E+20</v>
      </c>
      <c r="J2162" s="16">
        <v>1</v>
      </c>
      <c r="K2162" s="16">
        <v>11</v>
      </c>
      <c r="L2162" s="16">
        <v>5</v>
      </c>
      <c r="M2162" s="16">
        <v>10000</v>
      </c>
      <c r="N2162" s="16">
        <v>10000</v>
      </c>
      <c r="O2162" s="16">
        <v>30</v>
      </c>
      <c r="P2162" s="16" t="b">
        <v>1</v>
      </c>
      <c r="Q2162" s="16">
        <v>0</v>
      </c>
      <c r="R2162" s="16" t="b">
        <v>0</v>
      </c>
      <c r="S2162" s="16">
        <v>101.000000000008</v>
      </c>
      <c r="T2162" s="16" t="s">
        <v>59</v>
      </c>
      <c r="U2162" s="18">
        <v>2257</v>
      </c>
      <c r="V2162" s="16">
        <v>3913</v>
      </c>
      <c r="W2162" s="18">
        <v>1.07</v>
      </c>
    </row>
    <row r="2163" spans="1:23" s="15" customFormat="1" x14ac:dyDescent="0.3">
      <c r="A2163" s="19">
        <v>2161</v>
      </c>
      <c r="C2163" s="17" t="s">
        <v>150</v>
      </c>
      <c r="E2163" s="16">
        <f t="shared" si="377"/>
        <v>21731830641.010864</v>
      </c>
      <c r="F2163" s="16">
        <v>5</v>
      </c>
      <c r="G2163" s="22">
        <f t="shared" si="378"/>
        <v>6.0043647721401011E+29</v>
      </c>
      <c r="H2163" s="18">
        <f t="shared" si="374"/>
        <v>27580931.849613499</v>
      </c>
      <c r="I2163" s="18">
        <f t="shared" si="375"/>
        <v>3.8229651356603705E+20</v>
      </c>
      <c r="J2163" s="16">
        <v>1</v>
      </c>
      <c r="K2163" s="16">
        <v>11</v>
      </c>
      <c r="L2163" s="16">
        <v>5</v>
      </c>
      <c r="M2163" s="16">
        <v>10000</v>
      </c>
      <c r="N2163" s="16">
        <v>10000</v>
      </c>
      <c r="O2163" s="16">
        <v>30</v>
      </c>
      <c r="P2163" s="16" t="b">
        <v>1</v>
      </c>
      <c r="Q2163" s="16">
        <v>0</v>
      </c>
      <c r="R2163" s="16" t="b">
        <v>0</v>
      </c>
      <c r="S2163" s="16">
        <v>101.000000000008</v>
      </c>
      <c r="T2163" s="16" t="s">
        <v>59</v>
      </c>
      <c r="U2163" s="18">
        <v>2258</v>
      </c>
      <c r="V2163" s="16">
        <v>3915</v>
      </c>
      <c r="W2163" s="18">
        <v>1.07</v>
      </c>
    </row>
    <row r="2164" spans="1:23" s="15" customFormat="1" x14ac:dyDescent="0.3">
      <c r="A2164" s="19">
        <v>2162</v>
      </c>
      <c r="C2164" s="17" t="s">
        <v>150</v>
      </c>
      <c r="E2164" s="16">
        <f t="shared" si="377"/>
        <v>21763019552.741402</v>
      </c>
      <c r="F2164" s="16">
        <v>5</v>
      </c>
      <c r="G2164" s="22">
        <f t="shared" si="378"/>
        <v>6.0292224596371053E+29</v>
      </c>
      <c r="H2164" s="18">
        <f t="shared" si="374"/>
        <v>27608137.806491274</v>
      </c>
      <c r="I2164" s="18">
        <f t="shared" si="375"/>
        <v>3.8337372921382647E+20</v>
      </c>
      <c r="J2164" s="16">
        <v>1</v>
      </c>
      <c r="K2164" s="16">
        <v>11</v>
      </c>
      <c r="L2164" s="16">
        <v>5</v>
      </c>
      <c r="M2164" s="16">
        <v>10000</v>
      </c>
      <c r="N2164" s="16">
        <v>10000</v>
      </c>
      <c r="O2164" s="16">
        <v>30</v>
      </c>
      <c r="P2164" s="16" t="b">
        <v>1</v>
      </c>
      <c r="Q2164" s="16">
        <v>0</v>
      </c>
      <c r="R2164" s="16" t="b">
        <v>0</v>
      </c>
      <c r="S2164" s="16">
        <v>101.000000000008</v>
      </c>
      <c r="T2164" s="16" t="s">
        <v>59</v>
      </c>
      <c r="U2164" s="18">
        <v>2259</v>
      </c>
      <c r="V2164" s="16">
        <v>3917</v>
      </c>
      <c r="W2164" s="18">
        <v>1.07</v>
      </c>
    </row>
    <row r="2165" spans="1:23" s="15" customFormat="1" x14ac:dyDescent="0.3">
      <c r="A2165" s="19">
        <v>2163</v>
      </c>
      <c r="C2165" s="17" t="s">
        <v>150</v>
      </c>
      <c r="E2165" s="16">
        <f t="shared" si="377"/>
        <v>21794238772.248089</v>
      </c>
      <c r="F2165" s="16">
        <v>5</v>
      </c>
      <c r="G2165" s="22">
        <f t="shared" si="378"/>
        <v>6.0541714900545737E+29</v>
      </c>
      <c r="H2165" s="18">
        <f t="shared" si="374"/>
        <v>27635358.059825793</v>
      </c>
      <c r="I2165" s="18">
        <f t="shared" si="375"/>
        <v>3.8445347994420943E+20</v>
      </c>
      <c r="J2165" s="16">
        <v>1</v>
      </c>
      <c r="K2165" s="16">
        <v>11</v>
      </c>
      <c r="L2165" s="16">
        <v>5</v>
      </c>
      <c r="M2165" s="16">
        <v>10000</v>
      </c>
      <c r="N2165" s="16">
        <v>10000</v>
      </c>
      <c r="O2165" s="16">
        <v>30</v>
      </c>
      <c r="P2165" s="16" t="b">
        <v>1</v>
      </c>
      <c r="Q2165" s="16">
        <v>0</v>
      </c>
      <c r="R2165" s="16" t="b">
        <v>0</v>
      </c>
      <c r="S2165" s="16">
        <v>101.000000000008</v>
      </c>
      <c r="T2165" s="16" t="s">
        <v>59</v>
      </c>
      <c r="U2165" s="18">
        <v>2260</v>
      </c>
      <c r="V2165" s="16">
        <v>3919</v>
      </c>
      <c r="W2165" s="18">
        <v>1.07</v>
      </c>
    </row>
    <row r="2166" spans="1:23" s="15" customFormat="1" x14ac:dyDescent="0.3">
      <c r="A2166" s="19">
        <v>2164</v>
      </c>
      <c r="C2166" s="17" t="s">
        <v>150</v>
      </c>
      <c r="E2166" s="16">
        <f t="shared" si="377"/>
        <v>21825488314.950222</v>
      </c>
      <c r="F2166" s="16">
        <v>5</v>
      </c>
      <c r="G2166" s="22">
        <f t="shared" si="378"/>
        <v>6.0792121565819221E+29</v>
      </c>
      <c r="H2166" s="18">
        <f t="shared" si="374"/>
        <v>27662592.610542696</v>
      </c>
      <c r="I2166" s="18">
        <f t="shared" si="375"/>
        <v>3.8553577054700601E+20</v>
      </c>
      <c r="J2166" s="16">
        <v>1</v>
      </c>
      <c r="K2166" s="16">
        <v>11</v>
      </c>
      <c r="L2166" s="16">
        <v>5</v>
      </c>
      <c r="M2166" s="16">
        <v>10000</v>
      </c>
      <c r="N2166" s="16">
        <v>10000</v>
      </c>
      <c r="O2166" s="16">
        <v>30</v>
      </c>
      <c r="P2166" s="16" t="b">
        <v>1</v>
      </c>
      <c r="Q2166" s="16">
        <v>0</v>
      </c>
      <c r="R2166" s="16" t="b">
        <v>0</v>
      </c>
      <c r="S2166" s="16">
        <v>101.000000000008</v>
      </c>
      <c r="T2166" s="16" t="s">
        <v>59</v>
      </c>
      <c r="U2166" s="18">
        <v>2261</v>
      </c>
      <c r="V2166" s="16">
        <v>3921</v>
      </c>
      <c r="W2166" s="18">
        <v>1.07</v>
      </c>
    </row>
    <row r="2167" spans="1:23" s="15" customFormat="1" x14ac:dyDescent="0.3">
      <c r="A2167" s="19">
        <v>2165</v>
      </c>
      <c r="C2167" s="17" t="s">
        <v>150</v>
      </c>
      <c r="E2167" s="16">
        <f t="shared" si="377"/>
        <v>21856768196.267597</v>
      </c>
      <c r="F2167" s="16">
        <v>5</v>
      </c>
      <c r="G2167" s="22">
        <f t="shared" si="378"/>
        <v>6.1043447532131419E+29</v>
      </c>
      <c r="H2167" s="18">
        <f t="shared" ref="H2167:H2202" si="379">(A2167^2.14+50+50*A2167)*2</f>
        <v>27689841.459567167</v>
      </c>
      <c r="I2167" s="18">
        <f t="shared" ref="I2167:I2202" si="380">(A2167^6.082+A2167^4+1000*A2167+100)*2</f>
        <v>3.8662060581886217E+20</v>
      </c>
      <c r="J2167" s="16">
        <v>1</v>
      </c>
      <c r="K2167" s="16">
        <v>11</v>
      </c>
      <c r="L2167" s="16">
        <v>5</v>
      </c>
      <c r="M2167" s="16">
        <v>10000</v>
      </c>
      <c r="N2167" s="16">
        <v>10000</v>
      </c>
      <c r="O2167" s="16">
        <v>30</v>
      </c>
      <c r="P2167" s="16" t="b">
        <v>1</v>
      </c>
      <c r="Q2167" s="16">
        <v>0</v>
      </c>
      <c r="R2167" s="16" t="b">
        <v>0</v>
      </c>
      <c r="S2167" s="16">
        <v>101.000000000008</v>
      </c>
      <c r="T2167" s="16" t="s">
        <v>59</v>
      </c>
      <c r="U2167" s="18">
        <v>2262</v>
      </c>
      <c r="V2167" s="16">
        <v>3923</v>
      </c>
      <c r="W2167" s="18">
        <v>1.07</v>
      </c>
    </row>
    <row r="2168" spans="1:23" s="15" customFormat="1" x14ac:dyDescent="0.3">
      <c r="A2168" s="19">
        <v>2166</v>
      </c>
      <c r="C2168" s="17" t="s">
        <v>150</v>
      </c>
      <c r="E2168" s="16">
        <f t="shared" si="377"/>
        <v>21888078431.620926</v>
      </c>
      <c r="F2168" s="16">
        <v>5</v>
      </c>
      <c r="G2168" s="22">
        <f t="shared" si="378"/>
        <v>6.129569574749041E+29</v>
      </c>
      <c r="H2168" s="18">
        <f t="shared" si="379"/>
        <v>27717104.607824102</v>
      </c>
      <c r="I2168" s="18">
        <f t="shared" si="380"/>
        <v>3.8770799056326374E+20</v>
      </c>
      <c r="J2168" s="16">
        <v>1</v>
      </c>
      <c r="K2168" s="16">
        <v>11</v>
      </c>
      <c r="L2168" s="16">
        <v>5</v>
      </c>
      <c r="M2168" s="16">
        <v>10000</v>
      </c>
      <c r="N2168" s="16">
        <v>10000</v>
      </c>
      <c r="O2168" s="16">
        <v>30</v>
      </c>
      <c r="P2168" s="16" t="b">
        <v>1</v>
      </c>
      <c r="Q2168" s="16">
        <v>0</v>
      </c>
      <c r="R2168" s="16" t="b">
        <v>0</v>
      </c>
      <c r="S2168" s="16">
        <v>101.000000000008</v>
      </c>
      <c r="T2168" s="16" t="s">
        <v>59</v>
      </c>
      <c r="U2168" s="18">
        <v>2263</v>
      </c>
      <c r="V2168" s="16">
        <v>3925</v>
      </c>
      <c r="W2168" s="18">
        <v>1.07</v>
      </c>
    </row>
    <row r="2169" spans="1:23" s="15" customFormat="1" x14ac:dyDescent="0.3">
      <c r="A2169" s="19">
        <v>2167</v>
      </c>
      <c r="C2169" s="17" t="s">
        <v>150</v>
      </c>
      <c r="E2169" s="16">
        <f t="shared" si="377"/>
        <v>21919419036.431427</v>
      </c>
      <c r="F2169" s="16">
        <v>5</v>
      </c>
      <c r="G2169" s="22">
        <f t="shared" si="378"/>
        <v>6.1548869167991406E+29</v>
      </c>
      <c r="H2169" s="18">
        <f t="shared" si="379"/>
        <v>27744382.056237876</v>
      </c>
      <c r="I2169" s="18">
        <f t="shared" si="380"/>
        <v>3.8879792959053031E+20</v>
      </c>
      <c r="J2169" s="16">
        <v>1</v>
      </c>
      <c r="K2169" s="16">
        <v>11</v>
      </c>
      <c r="L2169" s="16">
        <v>5</v>
      </c>
      <c r="M2169" s="16">
        <v>10000</v>
      </c>
      <c r="N2169" s="16">
        <v>10000</v>
      </c>
      <c r="O2169" s="16">
        <v>30</v>
      </c>
      <c r="P2169" s="16" t="b">
        <v>1</v>
      </c>
      <c r="Q2169" s="16">
        <v>0</v>
      </c>
      <c r="R2169" s="16" t="b">
        <v>0</v>
      </c>
      <c r="S2169" s="16">
        <v>101.000000000008</v>
      </c>
      <c r="T2169" s="16" t="s">
        <v>59</v>
      </c>
      <c r="U2169" s="18">
        <v>2264</v>
      </c>
      <c r="V2169" s="16">
        <v>3927</v>
      </c>
      <c r="W2169" s="18">
        <v>1.07</v>
      </c>
    </row>
    <row r="2170" spans="1:23" s="15" customFormat="1" x14ac:dyDescent="0.3">
      <c r="A2170" s="19">
        <v>2168</v>
      </c>
      <c r="C2170" s="17" t="s">
        <v>150</v>
      </c>
      <c r="E2170" s="16">
        <f t="shared" si="377"/>
        <v>21950790026.12125</v>
      </c>
      <c r="F2170" s="16">
        <v>5</v>
      </c>
      <c r="G2170" s="22">
        <f t="shared" si="378"/>
        <v>6.180297075783235E+29</v>
      </c>
      <c r="H2170" s="18">
        <f t="shared" si="379"/>
        <v>27771673.805732727</v>
      </c>
      <c r="I2170" s="18">
        <f t="shared" si="380"/>
        <v>3.8989042771784571E+20</v>
      </c>
      <c r="J2170" s="16">
        <v>1</v>
      </c>
      <c r="K2170" s="16">
        <v>11</v>
      </c>
      <c r="L2170" s="16">
        <v>5</v>
      </c>
      <c r="M2170" s="16">
        <v>10000</v>
      </c>
      <c r="N2170" s="16">
        <v>10000</v>
      </c>
      <c r="O2170" s="16">
        <v>30</v>
      </c>
      <c r="P2170" s="16" t="b">
        <v>1</v>
      </c>
      <c r="Q2170" s="16">
        <v>0</v>
      </c>
      <c r="R2170" s="16" t="b">
        <v>0</v>
      </c>
      <c r="S2170" s="16">
        <v>101.000000000008</v>
      </c>
      <c r="T2170" s="16" t="s">
        <v>59</v>
      </c>
      <c r="U2170" s="18">
        <v>2265</v>
      </c>
      <c r="V2170" s="16">
        <v>3929</v>
      </c>
      <c r="W2170" s="18">
        <v>1.07</v>
      </c>
    </row>
    <row r="2171" spans="1:23" s="15" customFormat="1" x14ac:dyDescent="0.3">
      <c r="A2171" s="19">
        <v>2169</v>
      </c>
      <c r="C2171" s="17" t="s">
        <v>150</v>
      </c>
      <c r="E2171" s="16">
        <f t="shared" si="377"/>
        <v>21982191416.113052</v>
      </c>
      <c r="F2171" s="16">
        <v>5</v>
      </c>
      <c r="G2171" s="22">
        <f t="shared" si="378"/>
        <v>6.2058003489334649E+29</v>
      </c>
      <c r="H2171" s="18">
        <f t="shared" si="379"/>
        <v>27798979.857232407</v>
      </c>
      <c r="I2171" s="18">
        <f t="shared" si="380"/>
        <v>3.9098548976923306E+20</v>
      </c>
      <c r="J2171" s="16">
        <v>1</v>
      </c>
      <c r="K2171" s="16">
        <v>11</v>
      </c>
      <c r="L2171" s="16">
        <v>5</v>
      </c>
      <c r="M2171" s="16">
        <v>10000</v>
      </c>
      <c r="N2171" s="16">
        <v>10000</v>
      </c>
      <c r="O2171" s="16">
        <v>30</v>
      </c>
      <c r="P2171" s="16" t="b">
        <v>1</v>
      </c>
      <c r="Q2171" s="16">
        <v>0</v>
      </c>
      <c r="R2171" s="16" t="b">
        <v>0</v>
      </c>
      <c r="S2171" s="16">
        <v>101.000000000008</v>
      </c>
      <c r="T2171" s="16" t="s">
        <v>59</v>
      </c>
      <c r="U2171" s="18">
        <v>2266</v>
      </c>
      <c r="V2171" s="16">
        <v>3931</v>
      </c>
      <c r="W2171" s="18">
        <v>1.07</v>
      </c>
    </row>
    <row r="2172" spans="1:23" s="15" customFormat="1" x14ac:dyDescent="0.3">
      <c r="A2172" s="19">
        <v>2170</v>
      </c>
      <c r="C2172" s="17" t="s">
        <v>150</v>
      </c>
      <c r="E2172" s="16">
        <f t="shared" si="377"/>
        <v>22013623221.830357</v>
      </c>
      <c r="F2172" s="16">
        <v>5</v>
      </c>
      <c r="G2172" s="22">
        <f t="shared" si="378"/>
        <v>6.2313970342959695E+29</v>
      </c>
      <c r="H2172" s="18">
        <f t="shared" si="379"/>
        <v>27826300.211660165</v>
      </c>
      <c r="I2172" s="18">
        <f t="shared" si="380"/>
        <v>3.920831205755905E+20</v>
      </c>
      <c r="J2172" s="16">
        <v>1</v>
      </c>
      <c r="K2172" s="16">
        <v>11</v>
      </c>
      <c r="L2172" s="16">
        <v>5</v>
      </c>
      <c r="M2172" s="16">
        <v>10000</v>
      </c>
      <c r="N2172" s="16">
        <v>10000</v>
      </c>
      <c r="O2172" s="16">
        <v>30</v>
      </c>
      <c r="P2172" s="16" t="b">
        <v>1</v>
      </c>
      <c r="Q2172" s="16">
        <v>0</v>
      </c>
      <c r="R2172" s="16" t="b">
        <v>0</v>
      </c>
      <c r="S2172" s="16">
        <v>101.000000000008</v>
      </c>
      <c r="T2172" s="16" t="s">
        <v>59</v>
      </c>
      <c r="U2172" s="18">
        <v>2267</v>
      </c>
      <c r="V2172" s="16">
        <v>3933</v>
      </c>
      <c r="W2172" s="18">
        <v>1.07</v>
      </c>
    </row>
    <row r="2173" spans="1:23" s="15" customFormat="1" x14ac:dyDescent="0.3">
      <c r="A2173" s="19">
        <v>2171</v>
      </c>
      <c r="C2173" s="17" t="s">
        <v>150</v>
      </c>
      <c r="E2173" s="16">
        <f t="shared" si="377"/>
        <v>22045085458.697205</v>
      </c>
      <c r="F2173" s="16">
        <v>5</v>
      </c>
      <c r="G2173" s="22">
        <f t="shared" si="378"/>
        <v>6.257087430732973E+29</v>
      </c>
      <c r="H2173" s="18">
        <f t="shared" si="379"/>
        <v>27853634.869939011</v>
      </c>
      <c r="I2173" s="18">
        <f t="shared" si="380"/>
        <v>3.9318332497467703E+20</v>
      </c>
      <c r="J2173" s="16">
        <v>1</v>
      </c>
      <c r="K2173" s="16">
        <v>11</v>
      </c>
      <c r="L2173" s="16">
        <v>5</v>
      </c>
      <c r="M2173" s="16">
        <v>10000</v>
      </c>
      <c r="N2173" s="16">
        <v>10000</v>
      </c>
      <c r="O2173" s="16">
        <v>30</v>
      </c>
      <c r="P2173" s="16" t="b">
        <v>1</v>
      </c>
      <c r="Q2173" s="16">
        <v>0</v>
      </c>
      <c r="R2173" s="16" t="b">
        <v>0</v>
      </c>
      <c r="S2173" s="16">
        <v>101.000000000008</v>
      </c>
      <c r="T2173" s="16" t="s">
        <v>59</v>
      </c>
      <c r="U2173" s="18">
        <v>2268</v>
      </c>
      <c r="V2173" s="16">
        <v>3935</v>
      </c>
      <c r="W2173" s="18">
        <v>1.07</v>
      </c>
    </row>
    <row r="2174" spans="1:23" s="15" customFormat="1" x14ac:dyDescent="0.3">
      <c r="A2174" s="19">
        <v>2172</v>
      </c>
      <c r="C2174" s="17" t="s">
        <v>150</v>
      </c>
      <c r="E2174" s="16">
        <f t="shared" si="377"/>
        <v>22076578142.138748</v>
      </c>
      <c r="F2174" s="16">
        <v>5</v>
      </c>
      <c r="G2174" s="22">
        <f t="shared" si="378"/>
        <v>6.2828718379245267E+29</v>
      </c>
      <c r="H2174" s="18">
        <f t="shared" si="379"/>
        <v>27880983.832991693</v>
      </c>
      <c r="I2174" s="18">
        <f t="shared" si="380"/>
        <v>3.9428610781114067E+20</v>
      </c>
      <c r="J2174" s="16">
        <v>1</v>
      </c>
      <c r="K2174" s="16">
        <v>11</v>
      </c>
      <c r="L2174" s="16">
        <v>5</v>
      </c>
      <c r="M2174" s="16">
        <v>10000</v>
      </c>
      <c r="N2174" s="16">
        <v>10000</v>
      </c>
      <c r="O2174" s="16">
        <v>30</v>
      </c>
      <c r="P2174" s="16" t="b">
        <v>1</v>
      </c>
      <c r="Q2174" s="16">
        <v>0</v>
      </c>
      <c r="R2174" s="16" t="b">
        <v>0</v>
      </c>
      <c r="S2174" s="16">
        <v>101.000000000008</v>
      </c>
      <c r="T2174" s="16" t="s">
        <v>59</v>
      </c>
      <c r="U2174" s="18">
        <v>2269</v>
      </c>
      <c r="V2174" s="16">
        <v>3937</v>
      </c>
      <c r="W2174" s="18">
        <v>1.07</v>
      </c>
    </row>
    <row r="2175" spans="1:23" s="15" customFormat="1" x14ac:dyDescent="0.3">
      <c r="A2175" s="19">
        <v>2173</v>
      </c>
      <c r="C2175" s="17" t="s">
        <v>150</v>
      </c>
      <c r="E2175" s="16">
        <f t="shared" si="377"/>
        <v>22108101287.580273</v>
      </c>
      <c r="F2175" s="16">
        <v>5</v>
      </c>
      <c r="G2175" s="22">
        <f t="shared" si="378"/>
        <v>6.3087505563702499E+29</v>
      </c>
      <c r="H2175" s="18">
        <f t="shared" si="379"/>
        <v>27908347.101740457</v>
      </c>
      <c r="I2175" s="18">
        <f t="shared" si="380"/>
        <v>3.9539147393649259E+20</v>
      </c>
      <c r="J2175" s="16">
        <v>1</v>
      </c>
      <c r="K2175" s="16">
        <v>11</v>
      </c>
      <c r="L2175" s="16">
        <v>5</v>
      </c>
      <c r="M2175" s="16">
        <v>10000</v>
      </c>
      <c r="N2175" s="16">
        <v>10000</v>
      </c>
      <c r="O2175" s="16">
        <v>30</v>
      </c>
      <c r="P2175" s="16" t="b">
        <v>1</v>
      </c>
      <c r="Q2175" s="16">
        <v>0</v>
      </c>
      <c r="R2175" s="16" t="b">
        <v>0</v>
      </c>
      <c r="S2175" s="16">
        <v>101.000000000008</v>
      </c>
      <c r="T2175" s="16" t="s">
        <v>59</v>
      </c>
      <c r="U2175" s="18">
        <v>2270</v>
      </c>
      <c r="V2175" s="16">
        <v>3939</v>
      </c>
      <c r="W2175" s="18">
        <v>1.07</v>
      </c>
    </row>
    <row r="2176" spans="1:23" s="15" customFormat="1" x14ac:dyDescent="0.3">
      <c r="A2176" s="19">
        <v>2174</v>
      </c>
      <c r="C2176" s="17" t="s">
        <v>150</v>
      </c>
      <c r="E2176" s="16">
        <f t="shared" si="377"/>
        <v>22139654910.448341</v>
      </c>
      <c r="F2176" s="16">
        <v>5</v>
      </c>
      <c r="G2176" s="22">
        <f t="shared" si="378"/>
        <v>6.3347238873915257E+29</v>
      </c>
      <c r="H2176" s="18">
        <f t="shared" si="379"/>
        <v>27935724.677107226</v>
      </c>
      <c r="I2176" s="18">
        <f t="shared" si="380"/>
        <v>3.9649942820915203E+20</v>
      </c>
      <c r="J2176" s="16">
        <v>1</v>
      </c>
      <c r="K2176" s="16">
        <v>11</v>
      </c>
      <c r="L2176" s="16">
        <v>5</v>
      </c>
      <c r="M2176" s="16">
        <v>10000</v>
      </c>
      <c r="N2176" s="16">
        <v>10000</v>
      </c>
      <c r="O2176" s="16">
        <v>30</v>
      </c>
      <c r="P2176" s="16" t="b">
        <v>1</v>
      </c>
      <c r="Q2176" s="16">
        <v>0</v>
      </c>
      <c r="R2176" s="16" t="b">
        <v>0</v>
      </c>
      <c r="S2176" s="16">
        <v>101.000000000008</v>
      </c>
      <c r="T2176" s="16" t="s">
        <v>59</v>
      </c>
      <c r="U2176" s="18">
        <v>2271</v>
      </c>
      <c r="V2176" s="16">
        <v>3941</v>
      </c>
      <c r="W2176" s="18">
        <v>1.07</v>
      </c>
    </row>
    <row r="2177" spans="1:23" s="15" customFormat="1" x14ac:dyDescent="0.3">
      <c r="A2177" s="19">
        <v>2175</v>
      </c>
      <c r="C2177" s="17" t="s">
        <v>150</v>
      </c>
      <c r="E2177" s="16">
        <f t="shared" si="377"/>
        <v>22171239026.169819</v>
      </c>
      <c r="F2177" s="16">
        <v>5</v>
      </c>
      <c r="G2177" s="22">
        <f t="shared" si="378"/>
        <v>6.360792133132797E+29</v>
      </c>
      <c r="H2177" s="18">
        <f t="shared" si="379"/>
        <v>27963116.560013566</v>
      </c>
      <c r="I2177" s="18">
        <f t="shared" si="380"/>
        <v>3.9760997549442086E+20</v>
      </c>
      <c r="J2177" s="16">
        <v>1</v>
      </c>
      <c r="K2177" s="16">
        <v>11</v>
      </c>
      <c r="L2177" s="16">
        <v>5</v>
      </c>
      <c r="M2177" s="16">
        <v>10000</v>
      </c>
      <c r="N2177" s="16">
        <v>10000</v>
      </c>
      <c r="O2177" s="16">
        <v>30</v>
      </c>
      <c r="P2177" s="16" t="b">
        <v>1</v>
      </c>
      <c r="Q2177" s="16">
        <v>0</v>
      </c>
      <c r="R2177" s="16" t="b">
        <v>0</v>
      </c>
      <c r="S2177" s="16">
        <v>101.000000000008</v>
      </c>
      <c r="T2177" s="16" t="s">
        <v>59</v>
      </c>
      <c r="U2177" s="18">
        <v>2272</v>
      </c>
      <c r="V2177" s="16">
        <v>3943</v>
      </c>
      <c r="W2177" s="18">
        <v>1.07</v>
      </c>
    </row>
    <row r="2178" spans="1:23" s="15" customFormat="1" x14ac:dyDescent="0.3">
      <c r="A2178" s="19">
        <v>2176</v>
      </c>
      <c r="C2178" s="17" t="s">
        <v>150</v>
      </c>
      <c r="E2178" s="16">
        <f t="shared" si="377"/>
        <v>22202853650.172386</v>
      </c>
      <c r="F2178" s="16">
        <v>5</v>
      </c>
      <c r="G2178" s="22">
        <f t="shared" si="378"/>
        <v>6.3869555965641305E+29</v>
      </c>
      <c r="H2178" s="18">
        <f t="shared" si="379"/>
        <v>27990522.751380563</v>
      </c>
      <c r="I2178" s="18">
        <f t="shared" si="380"/>
        <v>3.987231206645085E+20</v>
      </c>
      <c r="J2178" s="16">
        <v>1</v>
      </c>
      <c r="K2178" s="16">
        <v>11</v>
      </c>
      <c r="L2178" s="16">
        <v>5</v>
      </c>
      <c r="M2178" s="16">
        <v>10000</v>
      </c>
      <c r="N2178" s="16">
        <v>10000</v>
      </c>
      <c r="O2178" s="16">
        <v>30</v>
      </c>
      <c r="P2178" s="16" t="b">
        <v>1</v>
      </c>
      <c r="Q2178" s="16">
        <v>0</v>
      </c>
      <c r="R2178" s="16" t="b">
        <v>0</v>
      </c>
      <c r="S2178" s="16">
        <v>101.000000000008</v>
      </c>
      <c r="T2178" s="16" t="s">
        <v>59</v>
      </c>
      <c r="U2178" s="18">
        <v>2273</v>
      </c>
      <c r="V2178" s="16">
        <v>3945</v>
      </c>
      <c r="W2178" s="18">
        <v>1.07</v>
      </c>
    </row>
    <row r="2179" spans="1:23" s="15" customFormat="1" x14ac:dyDescent="0.3">
      <c r="A2179" s="19">
        <v>2177</v>
      </c>
      <c r="C2179" s="17" t="s">
        <v>150</v>
      </c>
      <c r="E2179" s="16">
        <f t="shared" si="377"/>
        <v>22234498797.884583</v>
      </c>
      <c r="F2179" s="16">
        <v>5</v>
      </c>
      <c r="G2179" s="22">
        <f t="shared" si="378"/>
        <v>6.4132145814826119E+29</v>
      </c>
      <c r="H2179" s="18">
        <f t="shared" si="379"/>
        <v>28017943.252129182</v>
      </c>
      <c r="I2179" s="18">
        <f t="shared" si="380"/>
        <v>3.9983886859853188E+20</v>
      </c>
      <c r="J2179" s="16">
        <v>1</v>
      </c>
      <c r="K2179" s="16">
        <v>11</v>
      </c>
      <c r="L2179" s="16">
        <v>5</v>
      </c>
      <c r="M2179" s="16">
        <v>10000</v>
      </c>
      <c r="N2179" s="16">
        <v>10000</v>
      </c>
      <c r="O2179" s="16">
        <v>30</v>
      </c>
      <c r="P2179" s="16" t="b">
        <v>1</v>
      </c>
      <c r="Q2179" s="16">
        <v>0</v>
      </c>
      <c r="R2179" s="16" t="b">
        <v>0</v>
      </c>
      <c r="S2179" s="16">
        <v>101.000000000008</v>
      </c>
      <c r="T2179" s="16" t="s">
        <v>59</v>
      </c>
      <c r="U2179" s="18">
        <v>2274</v>
      </c>
      <c r="V2179" s="16">
        <v>3947</v>
      </c>
      <c r="W2179" s="18">
        <v>1.07</v>
      </c>
    </row>
    <row r="2180" spans="1:23" s="15" customFormat="1" x14ac:dyDescent="0.3">
      <c r="A2180" s="19">
        <v>2178</v>
      </c>
      <c r="C2180" s="17" t="s">
        <v>150</v>
      </c>
      <c r="E2180" s="16">
        <f t="shared" si="377"/>
        <v>22266174484.735466</v>
      </c>
      <c r="F2180" s="16">
        <v>5</v>
      </c>
      <c r="G2180" s="22">
        <f t="shared" si="378"/>
        <v>6.4395693925142829E+29</v>
      </c>
      <c r="H2180" s="18">
        <f t="shared" si="379"/>
        <v>28045378.063179847</v>
      </c>
      <c r="I2180" s="18">
        <f t="shared" si="380"/>
        <v>4.0095722418252369E+20</v>
      </c>
      <c r="J2180" s="16">
        <v>1</v>
      </c>
      <c r="K2180" s="16">
        <v>11</v>
      </c>
      <c r="L2180" s="16">
        <v>5</v>
      </c>
      <c r="M2180" s="16">
        <v>10000</v>
      </c>
      <c r="N2180" s="16">
        <v>10000</v>
      </c>
      <c r="O2180" s="16">
        <v>30</v>
      </c>
      <c r="P2180" s="16" t="b">
        <v>1</v>
      </c>
      <c r="Q2180" s="16">
        <v>0</v>
      </c>
      <c r="R2180" s="16" t="b">
        <v>0</v>
      </c>
      <c r="S2180" s="16">
        <v>101.000000000008</v>
      </c>
      <c r="T2180" s="16" t="s">
        <v>59</v>
      </c>
      <c r="U2180" s="18">
        <v>2275</v>
      </c>
      <c r="V2180" s="16">
        <v>3949</v>
      </c>
      <c r="W2180" s="18">
        <v>1.07</v>
      </c>
    </row>
    <row r="2181" spans="1:23" s="15" customFormat="1" x14ac:dyDescent="0.3">
      <c r="A2181" s="19">
        <v>2179</v>
      </c>
      <c r="C2181" s="17" t="s">
        <v>150</v>
      </c>
      <c r="E2181" s="16">
        <f t="shared" si="377"/>
        <v>22297880726.154877</v>
      </c>
      <c r="F2181" s="16">
        <v>5</v>
      </c>
      <c r="G2181" s="22">
        <f t="shared" si="378"/>
        <v>6.4660203351163583E+29</v>
      </c>
      <c r="H2181" s="18">
        <f t="shared" si="379"/>
        <v>28072827.185452614</v>
      </c>
      <c r="I2181" s="18">
        <f t="shared" si="380"/>
        <v>4.0207819230943746E+20</v>
      </c>
      <c r="J2181" s="16">
        <v>1</v>
      </c>
      <c r="K2181" s="16">
        <v>11</v>
      </c>
      <c r="L2181" s="16">
        <v>5</v>
      </c>
      <c r="M2181" s="16">
        <v>10000</v>
      </c>
      <c r="N2181" s="16">
        <v>10000</v>
      </c>
      <c r="O2181" s="16">
        <v>30</v>
      </c>
      <c r="P2181" s="16" t="b">
        <v>1</v>
      </c>
      <c r="Q2181" s="16">
        <v>0</v>
      </c>
      <c r="R2181" s="16" t="b">
        <v>0</v>
      </c>
      <c r="S2181" s="16">
        <v>101.000000000008</v>
      </c>
      <c r="T2181" s="16" t="s">
        <v>59</v>
      </c>
      <c r="U2181" s="18">
        <v>2276</v>
      </c>
      <c r="V2181" s="16">
        <v>3951</v>
      </c>
      <c r="W2181" s="18">
        <v>1.07</v>
      </c>
    </row>
    <row r="2182" spans="1:23" s="15" customFormat="1" x14ac:dyDescent="0.3">
      <c r="A2182" s="19">
        <v>2180</v>
      </c>
      <c r="C2182" s="17" t="s">
        <v>150</v>
      </c>
      <c r="E2182" s="16">
        <f t="shared" si="377"/>
        <v>22329617537.573429</v>
      </c>
      <c r="F2182" s="16">
        <v>5</v>
      </c>
      <c r="G2182" s="22">
        <f t="shared" si="378"/>
        <v>6.4925677155783474E+29</v>
      </c>
      <c r="H2182" s="18">
        <f t="shared" si="379"/>
        <v>28100290.619867127</v>
      </c>
      <c r="I2182" s="18">
        <f t="shared" si="380"/>
        <v>4.0320177787915928E+20</v>
      </c>
      <c r="J2182" s="16">
        <v>1</v>
      </c>
      <c r="K2182" s="16">
        <v>11</v>
      </c>
      <c r="L2182" s="16">
        <v>5</v>
      </c>
      <c r="M2182" s="16">
        <v>10000</v>
      </c>
      <c r="N2182" s="16">
        <v>10000</v>
      </c>
      <c r="O2182" s="16">
        <v>30</v>
      </c>
      <c r="P2182" s="16" t="b">
        <v>1</v>
      </c>
      <c r="Q2182" s="16">
        <v>0</v>
      </c>
      <c r="R2182" s="16" t="b">
        <v>0</v>
      </c>
      <c r="S2182" s="16">
        <v>101.000000000008</v>
      </c>
      <c r="T2182" s="16" t="s">
        <v>59</v>
      </c>
      <c r="U2182" s="18">
        <v>2277</v>
      </c>
      <c r="V2182" s="16">
        <v>3953</v>
      </c>
      <c r="W2182" s="18">
        <v>1.07</v>
      </c>
    </row>
    <row r="2183" spans="1:23" s="15" customFormat="1" x14ac:dyDescent="0.3">
      <c r="A2183" s="19">
        <v>2181</v>
      </c>
      <c r="C2183" s="17" t="s">
        <v>150</v>
      </c>
      <c r="E2183" s="16">
        <f t="shared" si="377"/>
        <v>22361384934.422371</v>
      </c>
      <c r="F2183" s="16">
        <v>5</v>
      </c>
      <c r="G2183" s="22">
        <f t="shared" si="378"/>
        <v>6.5192118410250157E+29</v>
      </c>
      <c r="H2183" s="18">
        <f t="shared" si="379"/>
        <v>28127768.367342908</v>
      </c>
      <c r="I2183" s="18">
        <f t="shared" si="380"/>
        <v>4.0432798579850969E+20</v>
      </c>
      <c r="J2183" s="16">
        <v>1</v>
      </c>
      <c r="K2183" s="16">
        <v>11</v>
      </c>
      <c r="L2183" s="16">
        <v>5</v>
      </c>
      <c r="M2183" s="16">
        <v>10000</v>
      </c>
      <c r="N2183" s="16">
        <v>10000</v>
      </c>
      <c r="O2183" s="16">
        <v>30</v>
      </c>
      <c r="P2183" s="16" t="b">
        <v>1</v>
      </c>
      <c r="Q2183" s="16">
        <v>0</v>
      </c>
      <c r="R2183" s="16" t="b">
        <v>0</v>
      </c>
      <c r="S2183" s="16">
        <v>101.000000000008</v>
      </c>
      <c r="T2183" s="16" t="s">
        <v>59</v>
      </c>
      <c r="U2183" s="18">
        <v>2278</v>
      </c>
      <c r="V2183" s="16">
        <v>3955</v>
      </c>
      <c r="W2183" s="18">
        <v>1.07</v>
      </c>
    </row>
    <row r="2184" spans="1:23" s="15" customFormat="1" x14ac:dyDescent="0.3">
      <c r="A2184" s="19">
        <v>2182</v>
      </c>
      <c r="C2184" s="17" t="s">
        <v>150</v>
      </c>
      <c r="E2184" s="16">
        <f t="shared" si="377"/>
        <v>22393182932.133568</v>
      </c>
      <c r="F2184" s="16">
        <v>5</v>
      </c>
      <c r="G2184" s="22">
        <f t="shared" si="378"/>
        <v>6.5459530194174203E+29</v>
      </c>
      <c r="H2184" s="18">
        <f t="shared" si="379"/>
        <v>28155260.42879891</v>
      </c>
      <c r="I2184" s="18">
        <f t="shared" si="380"/>
        <v>4.0545682098124417E+20</v>
      </c>
      <c r="J2184" s="16">
        <v>1</v>
      </c>
      <c r="K2184" s="16">
        <v>11</v>
      </c>
      <c r="L2184" s="16">
        <v>5</v>
      </c>
      <c r="M2184" s="16">
        <v>10000</v>
      </c>
      <c r="N2184" s="16">
        <v>10000</v>
      </c>
      <c r="O2184" s="16">
        <v>30</v>
      </c>
      <c r="P2184" s="16" t="b">
        <v>1</v>
      </c>
      <c r="Q2184" s="16">
        <v>0</v>
      </c>
      <c r="R2184" s="16" t="b">
        <v>0</v>
      </c>
      <c r="S2184" s="16">
        <v>101.000000000008</v>
      </c>
      <c r="T2184" s="16" t="s">
        <v>59</v>
      </c>
      <c r="U2184" s="18">
        <v>2279</v>
      </c>
      <c r="V2184" s="16">
        <v>3957</v>
      </c>
      <c r="W2184" s="18">
        <v>1.07</v>
      </c>
    </row>
    <row r="2185" spans="1:23" s="15" customFormat="1" x14ac:dyDescent="0.3">
      <c r="A2185" s="19">
        <v>2183</v>
      </c>
      <c r="C2185" s="17" t="s">
        <v>150</v>
      </c>
      <c r="E2185" s="16">
        <f t="shared" si="377"/>
        <v>22425011546.139858</v>
      </c>
      <c r="F2185" s="16">
        <v>5</v>
      </c>
      <c r="G2185" s="22">
        <f t="shared" si="378"/>
        <v>6.5727915595549561E+29</v>
      </c>
      <c r="H2185" s="18">
        <f t="shared" si="379"/>
        <v>28182766.805153806</v>
      </c>
      <c r="I2185" s="18">
        <f t="shared" si="380"/>
        <v>4.06588288348075E+20</v>
      </c>
      <c r="J2185" s="16">
        <v>1</v>
      </c>
      <c r="K2185" s="16">
        <v>11</v>
      </c>
      <c r="L2185" s="16">
        <v>5</v>
      </c>
      <c r="M2185" s="16">
        <v>10000</v>
      </c>
      <c r="N2185" s="16">
        <v>10000</v>
      </c>
      <c r="O2185" s="16">
        <v>30</v>
      </c>
      <c r="P2185" s="16" t="b">
        <v>1</v>
      </c>
      <c r="Q2185" s="16">
        <v>0</v>
      </c>
      <c r="R2185" s="16" t="b">
        <v>0</v>
      </c>
      <c r="S2185" s="16">
        <v>101.000000000008</v>
      </c>
      <c r="T2185" s="16" t="s">
        <v>59</v>
      </c>
      <c r="U2185" s="18">
        <v>2280</v>
      </c>
      <c r="V2185" s="16">
        <v>3959</v>
      </c>
      <c r="W2185" s="18">
        <v>1.07</v>
      </c>
    </row>
    <row r="2186" spans="1:23" s="15" customFormat="1" x14ac:dyDescent="0.3">
      <c r="A2186" s="19">
        <v>2184</v>
      </c>
      <c r="C2186" s="17" t="s">
        <v>150</v>
      </c>
      <c r="E2186" s="16">
        <f t="shared" si="377"/>
        <v>22456870791.87455</v>
      </c>
      <c r="F2186" s="16">
        <v>5</v>
      </c>
      <c r="G2186" s="22">
        <f t="shared" si="378"/>
        <v>6.5997277710776913E+29</v>
      </c>
      <c r="H2186" s="18">
        <f t="shared" si="379"/>
        <v>28210287.497325841</v>
      </c>
      <c r="I2186" s="18">
        <f t="shared" si="380"/>
        <v>4.077223928266716E+20</v>
      </c>
      <c r="J2186" s="16">
        <v>1</v>
      </c>
      <c r="K2186" s="16">
        <v>11</v>
      </c>
      <c r="L2186" s="16">
        <v>5</v>
      </c>
      <c r="M2186" s="16">
        <v>10000</v>
      </c>
      <c r="N2186" s="16">
        <v>10000</v>
      </c>
      <c r="O2186" s="16">
        <v>30</v>
      </c>
      <c r="P2186" s="16" t="b">
        <v>1</v>
      </c>
      <c r="Q2186" s="16">
        <v>0</v>
      </c>
      <c r="R2186" s="16" t="b">
        <v>0</v>
      </c>
      <c r="S2186" s="16">
        <v>101.000000000008</v>
      </c>
      <c r="T2186" s="16" t="s">
        <v>59</v>
      </c>
      <c r="U2186" s="18">
        <v>2281</v>
      </c>
      <c r="V2186" s="16">
        <v>3961</v>
      </c>
      <c r="W2186" s="18">
        <v>1.07</v>
      </c>
    </row>
    <row r="2187" spans="1:23" s="15" customFormat="1" x14ac:dyDescent="0.3">
      <c r="A2187" s="19">
        <v>2185</v>
      </c>
      <c r="C2187" s="17" t="s">
        <v>150</v>
      </c>
      <c r="E2187" s="16">
        <f t="shared" si="377"/>
        <v>22488760684.77161</v>
      </c>
      <c r="F2187" s="16">
        <v>5</v>
      </c>
      <c r="G2187" s="22">
        <f t="shared" si="378"/>
        <v>6.6267619644677712E+29</v>
      </c>
      <c r="H2187" s="18">
        <f t="shared" si="379"/>
        <v>28237822.50623282</v>
      </c>
      <c r="I2187" s="18">
        <f t="shared" si="380"/>
        <v>4.0885913935165397E+20</v>
      </c>
      <c r="J2187" s="16">
        <v>1</v>
      </c>
      <c r="K2187" s="16">
        <v>11</v>
      </c>
      <c r="L2187" s="16">
        <v>5</v>
      </c>
      <c r="M2187" s="16">
        <v>10000</v>
      </c>
      <c r="N2187" s="16">
        <v>10000</v>
      </c>
      <c r="O2187" s="16">
        <v>30</v>
      </c>
      <c r="P2187" s="16" t="b">
        <v>1</v>
      </c>
      <c r="Q2187" s="16">
        <v>0</v>
      </c>
      <c r="R2187" s="16" t="b">
        <v>0</v>
      </c>
      <c r="S2187" s="16">
        <v>101.000000000008</v>
      </c>
      <c r="T2187" s="16" t="s">
        <v>59</v>
      </c>
      <c r="U2187" s="18">
        <v>2282</v>
      </c>
      <c r="V2187" s="16">
        <v>3963</v>
      </c>
      <c r="W2187" s="18">
        <v>1.07</v>
      </c>
    </row>
    <row r="2188" spans="1:23" s="15" customFormat="1" x14ac:dyDescent="0.3">
      <c r="A2188" s="19">
        <v>2186</v>
      </c>
      <c r="C2188" s="17" t="s">
        <v>150</v>
      </c>
      <c r="E2188" s="16">
        <f t="shared" si="377"/>
        <v>22520681240.266045</v>
      </c>
      <c r="F2188" s="16">
        <v>5</v>
      </c>
      <c r="G2188" s="22">
        <f t="shared" si="378"/>
        <v>6.6538944510514819E+29</v>
      </c>
      <c r="H2188" s="18">
        <f t="shared" si="379"/>
        <v>28265371.832792569</v>
      </c>
      <c r="I2188" s="18">
        <f t="shared" si="380"/>
        <v>4.0999853286462154E+20</v>
      </c>
      <c r="J2188" s="16">
        <v>1</v>
      </c>
      <c r="K2188" s="16">
        <v>11</v>
      </c>
      <c r="L2188" s="16">
        <v>5</v>
      </c>
      <c r="M2188" s="16">
        <v>10000</v>
      </c>
      <c r="N2188" s="16">
        <v>10000</v>
      </c>
      <c r="O2188" s="16">
        <v>30</v>
      </c>
      <c r="P2188" s="16" t="b">
        <v>1</v>
      </c>
      <c r="Q2188" s="16">
        <v>0</v>
      </c>
      <c r="R2188" s="16" t="b">
        <v>0</v>
      </c>
      <c r="S2188" s="16">
        <v>101.000000000008</v>
      </c>
      <c r="T2188" s="16" t="s">
        <v>59</v>
      </c>
      <c r="U2188" s="18">
        <v>2283</v>
      </c>
      <c r="V2188" s="16">
        <v>3965</v>
      </c>
      <c r="W2188" s="18">
        <v>1.07</v>
      </c>
    </row>
    <row r="2189" spans="1:23" s="15" customFormat="1" x14ac:dyDescent="0.3">
      <c r="A2189" s="19">
        <v>2187</v>
      </c>
      <c r="C2189" s="17" t="s">
        <v>150</v>
      </c>
      <c r="E2189" s="16">
        <f t="shared" si="377"/>
        <v>22552632473.793148</v>
      </c>
      <c r="F2189" s="16">
        <v>5</v>
      </c>
      <c r="G2189" s="22">
        <f t="shared" si="378"/>
        <v>6.6811255430012232E+29</v>
      </c>
      <c r="H2189" s="18">
        <f t="shared" si="379"/>
        <v>28292935.477922108</v>
      </c>
      <c r="I2189" s="18">
        <f t="shared" si="380"/>
        <v>4.1114057831414104E+20</v>
      </c>
      <c r="J2189" s="16">
        <v>1</v>
      </c>
      <c r="K2189" s="16">
        <v>11</v>
      </c>
      <c r="L2189" s="16">
        <v>5</v>
      </c>
      <c r="M2189" s="16">
        <v>10000</v>
      </c>
      <c r="N2189" s="16">
        <v>10000</v>
      </c>
      <c r="O2189" s="16">
        <v>30</v>
      </c>
      <c r="P2189" s="16" t="b">
        <v>1</v>
      </c>
      <c r="Q2189" s="16">
        <v>0</v>
      </c>
      <c r="R2189" s="16" t="b">
        <v>0</v>
      </c>
      <c r="S2189" s="16">
        <v>101.000000000008</v>
      </c>
      <c r="T2189" s="16" t="s">
        <v>59</v>
      </c>
      <c r="U2189" s="18">
        <v>2284</v>
      </c>
      <c r="V2189" s="16">
        <v>3967</v>
      </c>
      <c r="W2189" s="18">
        <v>1.07</v>
      </c>
    </row>
    <row r="2190" spans="1:23" s="15" customFormat="1" x14ac:dyDescent="0.3">
      <c r="A2190" s="19">
        <v>2188</v>
      </c>
      <c r="C2190" s="17" t="s">
        <v>150</v>
      </c>
      <c r="E2190" s="16">
        <f t="shared" si="377"/>
        <v>22584614400.789162</v>
      </c>
      <c r="F2190" s="16">
        <v>5</v>
      </c>
      <c r="G2190" s="22">
        <f t="shared" si="378"/>
        <v>6.7084555533373903E+29</v>
      </c>
      <c r="H2190" s="18">
        <f t="shared" si="379"/>
        <v>28320513.442538228</v>
      </c>
      <c r="I2190" s="18">
        <f t="shared" si="380"/>
        <v>4.1228528065576953E+20</v>
      </c>
      <c r="J2190" s="16">
        <v>1</v>
      </c>
      <c r="K2190" s="16">
        <v>11</v>
      </c>
      <c r="L2190" s="16">
        <v>5</v>
      </c>
      <c r="M2190" s="16">
        <v>10000</v>
      </c>
      <c r="N2190" s="16">
        <v>10000</v>
      </c>
      <c r="O2190" s="16">
        <v>30</v>
      </c>
      <c r="P2190" s="16" t="b">
        <v>1</v>
      </c>
      <c r="Q2190" s="16">
        <v>0</v>
      </c>
      <c r="R2190" s="16" t="b">
        <v>0</v>
      </c>
      <c r="S2190" s="16">
        <v>101.000000000008</v>
      </c>
      <c r="T2190" s="16" t="s">
        <v>59</v>
      </c>
      <c r="U2190" s="18">
        <v>2285</v>
      </c>
      <c r="V2190" s="16">
        <v>3969</v>
      </c>
      <c r="W2190" s="18">
        <v>1.07</v>
      </c>
    </row>
    <row r="2191" spans="1:23" s="15" customFormat="1" x14ac:dyDescent="0.3">
      <c r="A2191" s="19">
        <v>2189</v>
      </c>
      <c r="C2191" s="17" t="s">
        <v>150</v>
      </c>
      <c r="E2191" s="16">
        <f t="shared" si="377"/>
        <v>22616627036.691124</v>
      </c>
      <c r="F2191" s="16">
        <v>5</v>
      </c>
      <c r="G2191" s="22">
        <f t="shared" si="378"/>
        <v>6.7358847959303542E+29</v>
      </c>
      <c r="H2191" s="18">
        <f t="shared" si="379"/>
        <v>28348105.727557451</v>
      </c>
      <c r="I2191" s="18">
        <f t="shared" si="380"/>
        <v>4.134326448520423E+20</v>
      </c>
      <c r="J2191" s="16">
        <v>1</v>
      </c>
      <c r="K2191" s="16">
        <v>11</v>
      </c>
      <c r="L2191" s="16">
        <v>5</v>
      </c>
      <c r="M2191" s="16">
        <v>10000</v>
      </c>
      <c r="N2191" s="16">
        <v>10000</v>
      </c>
      <c r="O2191" s="16">
        <v>30</v>
      </c>
      <c r="P2191" s="16" t="b">
        <v>1</v>
      </c>
      <c r="Q2191" s="16">
        <v>0</v>
      </c>
      <c r="R2191" s="16" t="b">
        <v>0</v>
      </c>
      <c r="S2191" s="16">
        <v>101.000000000008</v>
      </c>
      <c r="T2191" s="16" t="s">
        <v>59</v>
      </c>
      <c r="U2191" s="18">
        <v>2286</v>
      </c>
      <c r="V2191" s="16">
        <v>3971</v>
      </c>
      <c r="W2191" s="18">
        <v>1.07</v>
      </c>
    </row>
    <row r="2192" spans="1:23" s="15" customFormat="1" x14ac:dyDescent="0.3">
      <c r="A2192" s="19">
        <v>2190</v>
      </c>
      <c r="C2192" s="17" t="s">
        <v>150</v>
      </c>
      <c r="E2192" s="16">
        <f t="shared" si="377"/>
        <v>22648670396.93663</v>
      </c>
      <c r="F2192" s="16">
        <v>5</v>
      </c>
      <c r="G2192" s="22">
        <f t="shared" si="378"/>
        <v>6.7634135855021614E+29</v>
      </c>
      <c r="H2192" s="18">
        <f t="shared" si="379"/>
        <v>28375712.333896011</v>
      </c>
      <c r="I2192" s="18">
        <f t="shared" si="380"/>
        <v>4.1458267587249897E+20</v>
      </c>
      <c r="J2192" s="16">
        <v>1</v>
      </c>
      <c r="K2192" s="16">
        <v>11</v>
      </c>
      <c r="L2192" s="16">
        <v>5</v>
      </c>
      <c r="M2192" s="16">
        <v>10000</v>
      </c>
      <c r="N2192" s="16">
        <v>10000</v>
      </c>
      <c r="O2192" s="16">
        <v>30</v>
      </c>
      <c r="P2192" s="16" t="b">
        <v>1</v>
      </c>
      <c r="Q2192" s="16">
        <v>0</v>
      </c>
      <c r="R2192" s="16" t="b">
        <v>0</v>
      </c>
      <c r="S2192" s="16">
        <v>101.000000000008</v>
      </c>
      <c r="T2192" s="16" t="s">
        <v>59</v>
      </c>
      <c r="U2192" s="18">
        <v>2287</v>
      </c>
      <c r="V2192" s="16">
        <v>3973</v>
      </c>
      <c r="W2192" s="18">
        <v>1.07</v>
      </c>
    </row>
    <row r="2193" spans="1:23" s="15" customFormat="1" x14ac:dyDescent="0.3">
      <c r="A2193" s="19">
        <v>2191</v>
      </c>
      <c r="C2193" s="17" t="s">
        <v>150</v>
      </c>
      <c r="E2193" s="16">
        <f t="shared" si="377"/>
        <v>22680744496.96384</v>
      </c>
      <c r="F2193" s="16">
        <v>5</v>
      </c>
      <c r="G2193" s="22">
        <f t="shared" si="378"/>
        <v>6.7910422376287114E+29</v>
      </c>
      <c r="H2193" s="18">
        <f t="shared" si="379"/>
        <v>28403333.262469526</v>
      </c>
      <c r="I2193" s="18">
        <f t="shared" si="380"/>
        <v>4.1573537869367378E+20</v>
      </c>
      <c r="J2193" s="16">
        <v>1</v>
      </c>
      <c r="K2193" s="16">
        <v>11</v>
      </c>
      <c r="L2193" s="16">
        <v>5</v>
      </c>
      <c r="M2193" s="16">
        <v>10000</v>
      </c>
      <c r="N2193" s="16">
        <v>10000</v>
      </c>
      <c r="O2193" s="16">
        <v>30</v>
      </c>
      <c r="P2193" s="16" t="b">
        <v>1</v>
      </c>
      <c r="Q2193" s="16">
        <v>0</v>
      </c>
      <c r="R2193" s="16" t="b">
        <v>0</v>
      </c>
      <c r="S2193" s="16">
        <v>101.000000000008</v>
      </c>
      <c r="T2193" s="16" t="s">
        <v>59</v>
      </c>
      <c r="U2193" s="18">
        <v>2288</v>
      </c>
      <c r="V2193" s="16">
        <v>3975</v>
      </c>
      <c r="W2193" s="18">
        <v>1.07</v>
      </c>
    </row>
    <row r="2194" spans="1:23" s="15" customFormat="1" x14ac:dyDescent="0.3">
      <c r="A2194" s="19">
        <v>2192</v>
      </c>
      <c r="C2194" s="17" t="s">
        <v>150</v>
      </c>
      <c r="E2194" s="16">
        <f t="shared" si="377"/>
        <v>22712849352.211891</v>
      </c>
      <c r="F2194" s="16">
        <v>5</v>
      </c>
      <c r="G2194" s="22">
        <f t="shared" si="378"/>
        <v>6.818771068741464E+29</v>
      </c>
      <c r="H2194" s="18">
        <f t="shared" si="379"/>
        <v>28430968.514193464</v>
      </c>
      <c r="I2194" s="18">
        <f t="shared" si="380"/>
        <v>4.1689075829911637E+20</v>
      </c>
      <c r="J2194" s="16">
        <v>1</v>
      </c>
      <c r="K2194" s="16">
        <v>11</v>
      </c>
      <c r="L2194" s="16">
        <v>5</v>
      </c>
      <c r="M2194" s="16">
        <v>10000</v>
      </c>
      <c r="N2194" s="16">
        <v>10000</v>
      </c>
      <c r="O2194" s="16">
        <v>30</v>
      </c>
      <c r="P2194" s="16" t="b">
        <v>1</v>
      </c>
      <c r="Q2194" s="16">
        <v>0</v>
      </c>
      <c r="R2194" s="16" t="b">
        <v>0</v>
      </c>
      <c r="S2194" s="16">
        <v>101.000000000008</v>
      </c>
      <c r="T2194" s="16" t="s">
        <v>59</v>
      </c>
      <c r="U2194" s="18">
        <v>2289</v>
      </c>
      <c r="V2194" s="16">
        <v>3977</v>
      </c>
      <c r="W2194" s="18">
        <v>1.07</v>
      </c>
    </row>
    <row r="2195" spans="1:23" s="15" customFormat="1" x14ac:dyDescent="0.3">
      <c r="A2195" s="19">
        <v>2193</v>
      </c>
      <c r="C2195" s="17" t="s">
        <v>150</v>
      </c>
      <c r="E2195" s="16">
        <f t="shared" si="377"/>
        <v>22744984978.120483</v>
      </c>
      <c r="F2195" s="16">
        <v>5</v>
      </c>
      <c r="G2195" s="22">
        <f t="shared" si="378"/>
        <v>6.8466003961296188E+29</v>
      </c>
      <c r="H2195" s="18">
        <f t="shared" si="379"/>
        <v>28458618.089982916</v>
      </c>
      <c r="I2195" s="18">
        <f t="shared" si="380"/>
        <v>4.1804881967938811E+20</v>
      </c>
      <c r="J2195" s="16">
        <v>1</v>
      </c>
      <c r="K2195" s="16">
        <v>11</v>
      </c>
      <c r="L2195" s="16">
        <v>5</v>
      </c>
      <c r="M2195" s="16">
        <v>10000</v>
      </c>
      <c r="N2195" s="16">
        <v>10000</v>
      </c>
      <c r="O2195" s="16">
        <v>30</v>
      </c>
      <c r="P2195" s="16" t="b">
        <v>1</v>
      </c>
      <c r="Q2195" s="16">
        <v>0</v>
      </c>
      <c r="R2195" s="16" t="b">
        <v>0</v>
      </c>
      <c r="S2195" s="16">
        <v>101.000000000008</v>
      </c>
      <c r="T2195" s="16" t="s">
        <v>59</v>
      </c>
      <c r="U2195" s="18">
        <v>2290</v>
      </c>
      <c r="V2195" s="16">
        <v>3979</v>
      </c>
      <c r="W2195" s="18">
        <v>1.07</v>
      </c>
    </row>
    <row r="2196" spans="1:23" s="15" customFormat="1" x14ac:dyDescent="0.3">
      <c r="A2196" s="19">
        <v>2194</v>
      </c>
      <c r="C2196" s="17" t="s">
        <v>150</v>
      </c>
      <c r="E2196" s="16">
        <f t="shared" si="377"/>
        <v>22777151390.130005</v>
      </c>
      <c r="F2196" s="16">
        <v>5</v>
      </c>
      <c r="G2196" s="22">
        <f t="shared" si="378"/>
        <v>6.8745305379417384E+29</v>
      </c>
      <c r="H2196" s="18">
        <f t="shared" si="379"/>
        <v>28486281.990752373</v>
      </c>
      <c r="I2196" s="18">
        <f t="shared" si="380"/>
        <v>4.1920956783207029E+20</v>
      </c>
      <c r="J2196" s="16">
        <v>1</v>
      </c>
      <c r="K2196" s="16">
        <v>11</v>
      </c>
      <c r="L2196" s="16">
        <v>5</v>
      </c>
      <c r="M2196" s="16">
        <v>10000</v>
      </c>
      <c r="N2196" s="16">
        <v>10000</v>
      </c>
      <c r="O2196" s="16">
        <v>30</v>
      </c>
      <c r="P2196" s="16" t="b">
        <v>1</v>
      </c>
      <c r="Q2196" s="16">
        <v>0</v>
      </c>
      <c r="R2196" s="16" t="b">
        <v>0</v>
      </c>
      <c r="S2196" s="16">
        <v>101.000000000008</v>
      </c>
      <c r="T2196" s="16" t="s">
        <v>59</v>
      </c>
      <c r="U2196" s="18">
        <v>2291</v>
      </c>
      <c r="V2196" s="16">
        <v>3981</v>
      </c>
      <c r="W2196" s="18">
        <v>1.07</v>
      </c>
    </row>
    <row r="2197" spans="1:23" s="15" customFormat="1" x14ac:dyDescent="0.3">
      <c r="A2197" s="19">
        <v>2195</v>
      </c>
      <c r="C2197" s="17" t="s">
        <v>150</v>
      </c>
      <c r="E2197" s="16">
        <f t="shared" si="377"/>
        <v>22809348603.681732</v>
      </c>
      <c r="F2197" s="16">
        <v>5</v>
      </c>
      <c r="G2197" s="22">
        <f t="shared" si="378"/>
        <v>6.9025618131879407E+29</v>
      </c>
      <c r="H2197" s="18">
        <f t="shared" si="379"/>
        <v>28513960.217416286</v>
      </c>
      <c r="I2197" s="18">
        <f t="shared" si="380"/>
        <v>4.2037300776177323E+20</v>
      </c>
      <c r="J2197" s="16">
        <v>1</v>
      </c>
      <c r="K2197" s="16">
        <v>11</v>
      </c>
      <c r="L2197" s="16">
        <v>5</v>
      </c>
      <c r="M2197" s="16">
        <v>10000</v>
      </c>
      <c r="N2197" s="16">
        <v>10000</v>
      </c>
      <c r="O2197" s="16">
        <v>30</v>
      </c>
      <c r="P2197" s="16" t="b">
        <v>1</v>
      </c>
      <c r="Q2197" s="16">
        <v>0</v>
      </c>
      <c r="R2197" s="16" t="b">
        <v>0</v>
      </c>
      <c r="S2197" s="16">
        <v>101.000000000008</v>
      </c>
      <c r="T2197" s="16" t="s">
        <v>59</v>
      </c>
      <c r="U2197" s="18">
        <v>2292</v>
      </c>
      <c r="V2197" s="16">
        <v>3983</v>
      </c>
      <c r="W2197" s="18">
        <v>1.07</v>
      </c>
    </row>
    <row r="2198" spans="1:23" s="15" customFormat="1" x14ac:dyDescent="0.3">
      <c r="A2198" s="19">
        <v>2196</v>
      </c>
      <c r="C2198" s="17" t="s">
        <v>150</v>
      </c>
      <c r="E2198" s="16">
        <f t="shared" si="377"/>
        <v>22841576634.217403</v>
      </c>
      <c r="F2198" s="16">
        <v>5</v>
      </c>
      <c r="G2198" s="22">
        <f t="shared" si="378"/>
        <v>6.9306945417416094E+29</v>
      </c>
      <c r="H2198" s="18">
        <f t="shared" si="379"/>
        <v>28541652.770888649</v>
      </c>
      <c r="I2198" s="18">
        <f t="shared" si="380"/>
        <v>4.2153914448014384E+20</v>
      </c>
      <c r="J2198" s="16">
        <v>1</v>
      </c>
      <c r="K2198" s="16">
        <v>11</v>
      </c>
      <c r="L2198" s="16">
        <v>5</v>
      </c>
      <c r="M2198" s="16">
        <v>10000</v>
      </c>
      <c r="N2198" s="16">
        <v>10000</v>
      </c>
      <c r="O2198" s="16">
        <v>30</v>
      </c>
      <c r="P2198" s="16" t="b">
        <v>1</v>
      </c>
      <c r="Q2198" s="16">
        <v>0</v>
      </c>
      <c r="R2198" s="16" t="b">
        <v>0</v>
      </c>
      <c r="S2198" s="16">
        <v>101.000000000008</v>
      </c>
      <c r="T2198" s="16" t="s">
        <v>59</v>
      </c>
      <c r="U2198" s="18">
        <v>2293</v>
      </c>
      <c r="V2198" s="16">
        <v>3985</v>
      </c>
      <c r="W2198" s="18">
        <v>1.07</v>
      </c>
    </row>
    <row r="2199" spans="1:23" s="15" customFormat="1" x14ac:dyDescent="0.3">
      <c r="A2199" s="19">
        <v>2197</v>
      </c>
      <c r="C2199" s="17" t="s">
        <v>150</v>
      </c>
      <c r="E2199" s="16">
        <f t="shared" si="377"/>
        <v>22873835497.179417</v>
      </c>
      <c r="F2199" s="16">
        <v>5</v>
      </c>
      <c r="G2199" s="22">
        <f t="shared" si="378"/>
        <v>6.9589290443415085E+29</v>
      </c>
      <c r="H2199" s="18">
        <f t="shared" si="379"/>
        <v>28569359.652082972</v>
      </c>
      <c r="I2199" s="18">
        <f t="shared" si="380"/>
        <v>4.227079830058719E+20</v>
      </c>
      <c r="J2199" s="16">
        <v>1</v>
      </c>
      <c r="K2199" s="16">
        <v>11</v>
      </c>
      <c r="L2199" s="16">
        <v>5</v>
      </c>
      <c r="M2199" s="16">
        <v>10000</v>
      </c>
      <c r="N2199" s="16">
        <v>10000</v>
      </c>
      <c r="O2199" s="16">
        <v>30</v>
      </c>
      <c r="P2199" s="16" t="b">
        <v>1</v>
      </c>
      <c r="Q2199" s="16">
        <v>0</v>
      </c>
      <c r="R2199" s="16" t="b">
        <v>0</v>
      </c>
      <c r="S2199" s="16">
        <v>101.000000000008</v>
      </c>
      <c r="T2199" s="16" t="s">
        <v>59</v>
      </c>
      <c r="U2199" s="18">
        <v>2294</v>
      </c>
      <c r="V2199" s="16">
        <v>3987</v>
      </c>
      <c r="W2199" s="18">
        <v>1.07</v>
      </c>
    </row>
    <row r="2200" spans="1:23" s="15" customFormat="1" x14ac:dyDescent="0.3">
      <c r="A2200" s="19">
        <v>2198</v>
      </c>
      <c r="C2200" s="17" t="s">
        <v>150</v>
      </c>
      <c r="E2200" s="16">
        <f t="shared" si="377"/>
        <v>22906125208.011288</v>
      </c>
      <c r="F2200" s="16">
        <v>5</v>
      </c>
      <c r="G2200" s="22">
        <f t="shared" si="378"/>
        <v>6.9872656425939913E+29</v>
      </c>
      <c r="H2200" s="18">
        <f t="shared" si="379"/>
        <v>28597080.861912541</v>
      </c>
      <c r="I2200" s="18">
        <f t="shared" si="380"/>
        <v>4.2387952836469195E+20</v>
      </c>
      <c r="J2200" s="16">
        <v>1</v>
      </c>
      <c r="K2200" s="16">
        <v>11</v>
      </c>
      <c r="L2200" s="16">
        <v>5</v>
      </c>
      <c r="M2200" s="16">
        <v>10000</v>
      </c>
      <c r="N2200" s="16">
        <v>10000</v>
      </c>
      <c r="O2200" s="16">
        <v>30</v>
      </c>
      <c r="P2200" s="16" t="b">
        <v>1</v>
      </c>
      <c r="Q2200" s="16">
        <v>0</v>
      </c>
      <c r="R2200" s="16" t="b">
        <v>0</v>
      </c>
      <c r="S2200" s="16">
        <v>101.000000000008</v>
      </c>
      <c r="T2200" s="16" t="s">
        <v>59</v>
      </c>
      <c r="U2200" s="18">
        <v>2295</v>
      </c>
      <c r="V2200" s="16">
        <v>3989</v>
      </c>
      <c r="W2200" s="18">
        <v>1.07</v>
      </c>
    </row>
    <row r="2201" spans="1:23" s="15" customFormat="1" x14ac:dyDescent="0.3">
      <c r="A2201" s="19">
        <v>2199</v>
      </c>
      <c r="C2201" s="17" t="s">
        <v>150</v>
      </c>
      <c r="E2201" s="16">
        <f t="shared" si="377"/>
        <v>22938445782.156803</v>
      </c>
      <c r="F2201" s="16">
        <v>5</v>
      </c>
      <c r="G2201" s="22">
        <f t="shared" si="378"/>
        <v>7.0157046589742313E+29</v>
      </c>
      <c r="H2201" s="18">
        <f t="shared" si="379"/>
        <v>28624816.401290301</v>
      </c>
      <c r="I2201" s="18">
        <f t="shared" si="380"/>
        <v>4.2505378558940106E+20</v>
      </c>
      <c r="J2201" s="16">
        <v>1</v>
      </c>
      <c r="K2201" s="16">
        <v>11</v>
      </c>
      <c r="L2201" s="16">
        <v>5</v>
      </c>
      <c r="M2201" s="16">
        <v>10000</v>
      </c>
      <c r="N2201" s="16">
        <v>10000</v>
      </c>
      <c r="O2201" s="16">
        <v>30</v>
      </c>
      <c r="P2201" s="16" t="b">
        <v>1</v>
      </c>
      <c r="Q2201" s="16">
        <v>0</v>
      </c>
      <c r="R2201" s="16" t="b">
        <v>0</v>
      </c>
      <c r="S2201" s="16">
        <v>101.000000000008</v>
      </c>
      <c r="T2201" s="16" t="s">
        <v>59</v>
      </c>
      <c r="U2201" s="18">
        <v>2296</v>
      </c>
      <c r="V2201" s="16">
        <v>3991</v>
      </c>
      <c r="W2201" s="18">
        <v>1.07</v>
      </c>
    </row>
    <row r="2202" spans="1:23" s="15" customFormat="1" x14ac:dyDescent="0.3">
      <c r="A2202" s="19">
        <v>2200</v>
      </c>
      <c r="C2202" s="17" t="s">
        <v>150</v>
      </c>
      <c r="E2202" s="16">
        <f t="shared" si="377"/>
        <v>22970797235.060566</v>
      </c>
      <c r="F2202" s="16">
        <v>5</v>
      </c>
      <c r="G2202" s="22">
        <f t="shared" si="378"/>
        <v>7.0442464168286359E+29</v>
      </c>
      <c r="H2202" s="18">
        <f t="shared" si="379"/>
        <v>28652566.271128722</v>
      </c>
      <c r="I2202" s="18">
        <f t="shared" si="380"/>
        <v>4.262307597198434E+20</v>
      </c>
      <c r="J2202" s="16">
        <v>1</v>
      </c>
      <c r="K2202" s="16">
        <v>11</v>
      </c>
      <c r="L2202" s="16">
        <v>5</v>
      </c>
      <c r="M2202" s="16">
        <v>10000</v>
      </c>
      <c r="N2202" s="16">
        <v>10000</v>
      </c>
      <c r="O2202" s="16">
        <v>30</v>
      </c>
      <c r="P2202" s="16" t="b">
        <v>1</v>
      </c>
      <c r="Q2202" s="16">
        <v>0</v>
      </c>
      <c r="R2202" s="16" t="b">
        <v>0</v>
      </c>
      <c r="S2202" s="16">
        <v>101.000000000008</v>
      </c>
      <c r="T2202" s="16" t="s">
        <v>59</v>
      </c>
      <c r="U2202" s="18">
        <v>2297</v>
      </c>
      <c r="V2202" s="16">
        <v>3993</v>
      </c>
      <c r="W2202" s="18">
        <v>1.07</v>
      </c>
    </row>
    <row r="2203" spans="1:23" s="5" customFormat="1" x14ac:dyDescent="0.3">
      <c r="A2203" s="20">
        <v>2201</v>
      </c>
      <c r="C2203" s="11" t="s">
        <v>153</v>
      </c>
      <c r="E2203" s="10">
        <f t="shared" si="377"/>
        <v>23003179582.168026</v>
      </c>
      <c r="F2203" s="10">
        <v>5</v>
      </c>
      <c r="G2203" s="22">
        <f>A2203^8.935+A2203^4+100*A2203+100</f>
        <v>7.3503848809702658E+29</v>
      </c>
      <c r="H2203" s="22">
        <f t="shared" ref="H2203:H2266" si="381">(A2203^2.14+50+50*A2203)*2</f>
        <v>28680330.472339977</v>
      </c>
      <c r="I2203" s="22">
        <f t="shared" ref="I2203:I2266" si="382">(A2203^6.082+A2203^4+1000*A2203+100)*2</f>
        <v>4.274104558029515E+20</v>
      </c>
      <c r="J2203" s="10">
        <v>1</v>
      </c>
      <c r="K2203" s="10">
        <v>11</v>
      </c>
      <c r="L2203" s="10">
        <v>5</v>
      </c>
      <c r="M2203" s="10">
        <v>10000</v>
      </c>
      <c r="N2203" s="10">
        <v>10000</v>
      </c>
      <c r="O2203" s="10">
        <v>30</v>
      </c>
      <c r="P2203" s="10" t="b">
        <v>1</v>
      </c>
      <c r="Q2203" s="10">
        <v>0</v>
      </c>
      <c r="R2203" s="10" t="b">
        <v>0</v>
      </c>
      <c r="S2203" s="10">
        <v>101.000000000008</v>
      </c>
      <c r="T2203" s="10" t="s">
        <v>59</v>
      </c>
      <c r="U2203" s="22">
        <v>2298</v>
      </c>
      <c r="V2203" s="10">
        <v>3995</v>
      </c>
      <c r="W2203" s="22">
        <v>1.07</v>
      </c>
    </row>
    <row r="2204" spans="1:23" s="5" customFormat="1" x14ac:dyDescent="0.3">
      <c r="A2204" s="20">
        <v>2202</v>
      </c>
      <c r="C2204" s="11" t="s">
        <v>153</v>
      </c>
      <c r="E2204" s="10">
        <f t="shared" si="377"/>
        <v>23035592838.925209</v>
      </c>
      <c r="F2204" s="10">
        <v>5</v>
      </c>
      <c r="G2204" s="22">
        <f t="shared" ref="G2204:G2252" si="383">A2204^8.935+A2204^4+100*A2204+100</f>
        <v>7.3802777476928865E+29</v>
      </c>
      <c r="H2204" s="22">
        <f t="shared" si="381"/>
        <v>28708109.005835906</v>
      </c>
      <c r="I2204" s="22">
        <f t="shared" si="382"/>
        <v>4.285928788927158E+20</v>
      </c>
      <c r="J2204" s="10">
        <v>1</v>
      </c>
      <c r="K2204" s="10">
        <v>11</v>
      </c>
      <c r="L2204" s="10">
        <v>5</v>
      </c>
      <c r="M2204" s="10">
        <v>10000</v>
      </c>
      <c r="N2204" s="10">
        <v>10000</v>
      </c>
      <c r="O2204" s="10">
        <v>30</v>
      </c>
      <c r="P2204" s="10" t="b">
        <v>1</v>
      </c>
      <c r="Q2204" s="10">
        <v>0</v>
      </c>
      <c r="R2204" s="10" t="b">
        <v>0</v>
      </c>
      <c r="S2204" s="10">
        <v>101.000000000008</v>
      </c>
      <c r="T2204" s="10" t="s">
        <v>59</v>
      </c>
      <c r="U2204" s="22">
        <v>2299</v>
      </c>
      <c r="V2204" s="10">
        <v>3997</v>
      </c>
      <c r="W2204" s="22">
        <v>1.07</v>
      </c>
    </row>
    <row r="2205" spans="1:23" s="5" customFormat="1" x14ac:dyDescent="0.3">
      <c r="A2205" s="20">
        <v>2203</v>
      </c>
      <c r="C2205" s="11" t="s">
        <v>152</v>
      </c>
      <c r="E2205" s="10">
        <f t="shared" si="377"/>
        <v>23068037020.778778</v>
      </c>
      <c r="F2205" s="10">
        <v>5</v>
      </c>
      <c r="G2205" s="22">
        <f t="shared" si="383"/>
        <v>7.4102785289327487E+29</v>
      </c>
      <c r="H2205" s="22">
        <f t="shared" si="381"/>
        <v>28735901.872527897</v>
      </c>
      <c r="I2205" s="22">
        <f t="shared" si="382"/>
        <v>4.2977803405022023E+20</v>
      </c>
      <c r="J2205" s="10">
        <v>1</v>
      </c>
      <c r="K2205" s="10">
        <v>11</v>
      </c>
      <c r="L2205" s="10">
        <v>5</v>
      </c>
      <c r="M2205" s="10">
        <v>10000</v>
      </c>
      <c r="N2205" s="10">
        <v>10000</v>
      </c>
      <c r="O2205" s="10">
        <v>30</v>
      </c>
      <c r="P2205" s="10" t="b">
        <v>1</v>
      </c>
      <c r="Q2205" s="10">
        <v>0</v>
      </c>
      <c r="R2205" s="10" t="b">
        <v>0</v>
      </c>
      <c r="S2205" s="10">
        <v>101.000000000008</v>
      </c>
      <c r="T2205" s="10" t="s">
        <v>59</v>
      </c>
      <c r="U2205" s="22">
        <v>2300</v>
      </c>
      <c r="V2205" s="10">
        <v>3999</v>
      </c>
      <c r="W2205" s="22">
        <v>1.07</v>
      </c>
    </row>
    <row r="2206" spans="1:23" s="5" customFormat="1" x14ac:dyDescent="0.3">
      <c r="A2206" s="20">
        <v>2204</v>
      </c>
      <c r="C2206" s="11" t="s">
        <v>152</v>
      </c>
      <c r="E2206" s="10">
        <f t="shared" si="377"/>
        <v>23100512143.176304</v>
      </c>
      <c r="F2206" s="10">
        <v>5</v>
      </c>
      <c r="G2206" s="22">
        <f t="shared" si="383"/>
        <v>7.4403875650151993E+29</v>
      </c>
      <c r="H2206" s="22">
        <f t="shared" si="381"/>
        <v>28763709.07332715</v>
      </c>
      <c r="I2206" s="22">
        <f t="shared" si="382"/>
        <v>4.3096592634362967E+20</v>
      </c>
      <c r="J2206" s="10">
        <v>1</v>
      </c>
      <c r="K2206" s="10">
        <v>11</v>
      </c>
      <c r="L2206" s="10">
        <v>5</v>
      </c>
      <c r="M2206" s="10">
        <v>10000</v>
      </c>
      <c r="N2206" s="10">
        <v>10000</v>
      </c>
      <c r="O2206" s="10">
        <v>30</v>
      </c>
      <c r="P2206" s="10" t="b">
        <v>1</v>
      </c>
      <c r="Q2206" s="10">
        <v>0</v>
      </c>
      <c r="R2206" s="10" t="b">
        <v>0</v>
      </c>
      <c r="S2206" s="10">
        <v>101.000000000008</v>
      </c>
      <c r="T2206" s="10" t="s">
        <v>59</v>
      </c>
      <c r="U2206" s="22">
        <v>2301</v>
      </c>
      <c r="V2206" s="10">
        <v>4001</v>
      </c>
      <c r="W2206" s="22">
        <v>1.07</v>
      </c>
    </row>
    <row r="2207" spans="1:23" s="5" customFormat="1" x14ac:dyDescent="0.3">
      <c r="A2207" s="20">
        <v>2205</v>
      </c>
      <c r="C2207" s="11" t="s">
        <v>152</v>
      </c>
      <c r="E2207" s="10">
        <f t="shared" ref="E2207:E2270" si="384">A2207^3.0999</f>
        <v>23133018221.565926</v>
      </c>
      <c r="F2207" s="10">
        <v>5</v>
      </c>
      <c r="G2207" s="22">
        <f t="shared" si="383"/>
        <v>7.4706051971835876E+29</v>
      </c>
      <c r="H2207" s="22">
        <f t="shared" si="381"/>
        <v>28791530.60914446</v>
      </c>
      <c r="I2207" s="22">
        <f t="shared" si="382"/>
        <v>4.3215656084821049E+20</v>
      </c>
      <c r="J2207" s="10">
        <v>1</v>
      </c>
      <c r="K2207" s="10">
        <v>11</v>
      </c>
      <c r="L2207" s="10">
        <v>5</v>
      </c>
      <c r="M2207" s="10">
        <v>10000</v>
      </c>
      <c r="N2207" s="10">
        <v>10000</v>
      </c>
      <c r="O2207" s="10">
        <v>30</v>
      </c>
      <c r="P2207" s="10" t="b">
        <v>1</v>
      </c>
      <c r="Q2207" s="10">
        <v>0</v>
      </c>
      <c r="R2207" s="10" t="b">
        <v>0</v>
      </c>
      <c r="S2207" s="10">
        <v>101.000000000008</v>
      </c>
      <c r="T2207" s="10" t="s">
        <v>59</v>
      </c>
      <c r="U2207" s="22">
        <v>2302</v>
      </c>
      <c r="V2207" s="10">
        <v>4003</v>
      </c>
      <c r="W2207" s="22">
        <v>1.07</v>
      </c>
    </row>
    <row r="2208" spans="1:23" s="5" customFormat="1" x14ac:dyDescent="0.3">
      <c r="A2208" s="20">
        <v>2206</v>
      </c>
      <c r="C2208" s="11" t="s">
        <v>152</v>
      </c>
      <c r="E2208" s="10">
        <f t="shared" si="384"/>
        <v>23165555271.396381</v>
      </c>
      <c r="F2208" s="10">
        <v>5</v>
      </c>
      <c r="G2208" s="22">
        <f t="shared" si="383"/>
        <v>7.5009317676013975E+29</v>
      </c>
      <c r="H2208" s="22">
        <f t="shared" si="381"/>
        <v>28819366.48089008</v>
      </c>
      <c r="I2208" s="22">
        <f t="shared" si="382"/>
        <v>4.3334994264632099E+20</v>
      </c>
      <c r="J2208" s="10">
        <v>1</v>
      </c>
      <c r="K2208" s="10">
        <v>11</v>
      </c>
      <c r="L2208" s="10">
        <v>5</v>
      </c>
      <c r="M2208" s="10">
        <v>10000</v>
      </c>
      <c r="N2208" s="10">
        <v>10000</v>
      </c>
      <c r="O2208" s="10">
        <v>30</v>
      </c>
      <c r="P2208" s="10" t="b">
        <v>1</v>
      </c>
      <c r="Q2208" s="10">
        <v>0</v>
      </c>
      <c r="R2208" s="10" t="b">
        <v>0</v>
      </c>
      <c r="S2208" s="10">
        <v>101.000000000008</v>
      </c>
      <c r="T2208" s="10" t="s">
        <v>59</v>
      </c>
      <c r="U2208" s="22">
        <v>2303</v>
      </c>
      <c r="V2208" s="10">
        <v>4005</v>
      </c>
      <c r="W2208" s="22">
        <v>1.07</v>
      </c>
    </row>
    <row r="2209" spans="1:23" s="5" customFormat="1" x14ac:dyDescent="0.3">
      <c r="A2209" s="20">
        <v>2207</v>
      </c>
      <c r="C2209" s="11" t="s">
        <v>152</v>
      </c>
      <c r="E2209" s="10">
        <f t="shared" si="384"/>
        <v>23198123308.117401</v>
      </c>
      <c r="F2209" s="10">
        <v>5</v>
      </c>
      <c r="G2209" s="22">
        <f t="shared" si="383"/>
        <v>7.5313676193544954E+29</v>
      </c>
      <c r="H2209" s="22">
        <f t="shared" si="381"/>
        <v>28847216.689474091</v>
      </c>
      <c r="I2209" s="22">
        <f t="shared" si="382"/>
        <v>4.345460768274472E+20</v>
      </c>
      <c r="J2209" s="10">
        <v>1</v>
      </c>
      <c r="K2209" s="10">
        <v>11</v>
      </c>
      <c r="L2209" s="10">
        <v>5</v>
      </c>
      <c r="M2209" s="10">
        <v>10000</v>
      </c>
      <c r="N2209" s="10">
        <v>10000</v>
      </c>
      <c r="O2209" s="10">
        <v>30</v>
      </c>
      <c r="P2209" s="10" t="b">
        <v>1</v>
      </c>
      <c r="Q2209" s="10">
        <v>0</v>
      </c>
      <c r="R2209" s="10" t="b">
        <v>0</v>
      </c>
      <c r="S2209" s="10">
        <v>101.000000000008</v>
      </c>
      <c r="T2209" s="10" t="s">
        <v>59</v>
      </c>
      <c r="U2209" s="22">
        <v>2304</v>
      </c>
      <c r="V2209" s="10">
        <v>4007</v>
      </c>
      <c r="W2209" s="22">
        <v>1.07</v>
      </c>
    </row>
    <row r="2210" spans="1:23" s="5" customFormat="1" x14ac:dyDescent="0.3">
      <c r="A2210" s="20">
        <v>2208</v>
      </c>
      <c r="C2210" s="11" t="s">
        <v>152</v>
      </c>
      <c r="E2210" s="10">
        <f t="shared" si="384"/>
        <v>23230722347.179001</v>
      </c>
      <c r="F2210" s="10">
        <v>5</v>
      </c>
      <c r="G2210" s="22">
        <f t="shared" si="383"/>
        <v>7.5619130964527298E+29</v>
      </c>
      <c r="H2210" s="22">
        <f t="shared" si="381"/>
        <v>28875081.23580629</v>
      </c>
      <c r="I2210" s="22">
        <f t="shared" si="382"/>
        <v>4.3574496848816898E+20</v>
      </c>
      <c r="J2210" s="10">
        <v>1</v>
      </c>
      <c r="K2210" s="10">
        <v>11</v>
      </c>
      <c r="L2210" s="10">
        <v>5</v>
      </c>
      <c r="M2210" s="10">
        <v>10000</v>
      </c>
      <c r="N2210" s="10">
        <v>10000</v>
      </c>
      <c r="O2210" s="10">
        <v>30</v>
      </c>
      <c r="P2210" s="10" t="b">
        <v>1</v>
      </c>
      <c r="Q2210" s="10">
        <v>0</v>
      </c>
      <c r="R2210" s="10" t="b">
        <v>0</v>
      </c>
      <c r="S2210" s="10">
        <v>101.000000000008</v>
      </c>
      <c r="T2210" s="10" t="s">
        <v>59</v>
      </c>
      <c r="U2210" s="22">
        <v>2305</v>
      </c>
      <c r="V2210" s="10">
        <v>4009</v>
      </c>
      <c r="W2210" s="22">
        <v>1.07</v>
      </c>
    </row>
    <row r="2211" spans="1:23" s="5" customFormat="1" x14ac:dyDescent="0.3">
      <c r="A2211" s="20">
        <v>2209</v>
      </c>
      <c r="C2211" s="11" t="s">
        <v>152</v>
      </c>
      <c r="E2211" s="10">
        <f t="shared" si="384"/>
        <v>23263352404.032284</v>
      </c>
      <c r="F2211" s="10">
        <v>5</v>
      </c>
      <c r="G2211" s="22">
        <f t="shared" si="383"/>
        <v>7.5925685438327326E+29</v>
      </c>
      <c r="H2211" s="22">
        <f t="shared" si="381"/>
        <v>28902960.12079585</v>
      </c>
      <c r="I2211" s="22">
        <f t="shared" si="382"/>
        <v>4.3694662273220182E+20</v>
      </c>
      <c r="J2211" s="10">
        <v>1</v>
      </c>
      <c r="K2211" s="10">
        <v>11</v>
      </c>
      <c r="L2211" s="10">
        <v>5</v>
      </c>
      <c r="M2211" s="10">
        <v>10000</v>
      </c>
      <c r="N2211" s="10">
        <v>10000</v>
      </c>
      <c r="O2211" s="10">
        <v>30</v>
      </c>
      <c r="P2211" s="10" t="b">
        <v>1</v>
      </c>
      <c r="Q2211" s="10">
        <v>0</v>
      </c>
      <c r="R2211" s="10" t="b">
        <v>0</v>
      </c>
      <c r="S2211" s="10">
        <v>101.000000000008</v>
      </c>
      <c r="T2211" s="10" t="s">
        <v>59</v>
      </c>
      <c r="U2211" s="22">
        <v>2306</v>
      </c>
      <c r="V2211" s="10">
        <v>4011</v>
      </c>
      <c r="W2211" s="22">
        <v>1.07</v>
      </c>
    </row>
    <row r="2212" spans="1:23" s="5" customFormat="1" x14ac:dyDescent="0.3">
      <c r="A2212" s="20">
        <v>2210</v>
      </c>
      <c r="C2212" s="11" t="s">
        <v>152</v>
      </c>
      <c r="E2212" s="10">
        <f t="shared" si="384"/>
        <v>23296013494.128914</v>
      </c>
      <c r="F2212" s="10">
        <v>5</v>
      </c>
      <c r="G2212" s="22">
        <f t="shared" si="383"/>
        <v>7.623334307359198E+29</v>
      </c>
      <c r="H2212" s="22">
        <f t="shared" si="381"/>
        <v>28930853.345351785</v>
      </c>
      <c r="I2212" s="22">
        <f t="shared" si="382"/>
        <v>4.3815104467038745E+20</v>
      </c>
      <c r="J2212" s="10">
        <v>1</v>
      </c>
      <c r="K2212" s="10">
        <v>11</v>
      </c>
      <c r="L2212" s="10">
        <v>5</v>
      </c>
      <c r="M2212" s="10">
        <v>10000</v>
      </c>
      <c r="N2212" s="10">
        <v>10000</v>
      </c>
      <c r="O2212" s="10">
        <v>30</v>
      </c>
      <c r="P2212" s="10" t="b">
        <v>1</v>
      </c>
      <c r="Q2212" s="10">
        <v>0</v>
      </c>
      <c r="R2212" s="10" t="b">
        <v>0</v>
      </c>
      <c r="S2212" s="10">
        <v>101.000000000008</v>
      </c>
      <c r="T2212" s="10" t="s">
        <v>59</v>
      </c>
      <c r="U2212" s="22">
        <v>2307</v>
      </c>
      <c r="V2212" s="10">
        <v>4013</v>
      </c>
      <c r="W2212" s="22">
        <v>1.07</v>
      </c>
    </row>
    <row r="2213" spans="1:23" s="5" customFormat="1" x14ac:dyDescent="0.3">
      <c r="A2213" s="20">
        <v>2211</v>
      </c>
      <c r="C2213" s="11" t="s">
        <v>152</v>
      </c>
      <c r="E2213" s="10">
        <f t="shared" si="384"/>
        <v>23328705632.921154</v>
      </c>
      <c r="F2213" s="10">
        <v>5</v>
      </c>
      <c r="G2213" s="22">
        <f t="shared" si="383"/>
        <v>7.6542107338274734E+29</v>
      </c>
      <c r="H2213" s="22">
        <f t="shared" si="381"/>
        <v>28958760.910382856</v>
      </c>
      <c r="I2213" s="22">
        <f t="shared" si="382"/>
        <v>4.3935823942070226E+20</v>
      </c>
      <c r="J2213" s="10">
        <v>1</v>
      </c>
      <c r="K2213" s="10">
        <v>11</v>
      </c>
      <c r="L2213" s="10">
        <v>5</v>
      </c>
      <c r="M2213" s="10">
        <v>10000</v>
      </c>
      <c r="N2213" s="10">
        <v>10000</v>
      </c>
      <c r="O2213" s="10">
        <v>30</v>
      </c>
      <c r="P2213" s="10" t="b">
        <v>1</v>
      </c>
      <c r="Q2213" s="10">
        <v>0</v>
      </c>
      <c r="R2213" s="10" t="b">
        <v>0</v>
      </c>
      <c r="S2213" s="10">
        <v>101.000000000008</v>
      </c>
      <c r="T2213" s="10" t="s">
        <v>59</v>
      </c>
      <c r="U2213" s="22">
        <v>2308</v>
      </c>
      <c r="V2213" s="10">
        <v>4015</v>
      </c>
      <c r="W2213" s="22">
        <v>1.07</v>
      </c>
    </row>
    <row r="2214" spans="1:23" s="5" customFormat="1" x14ac:dyDescent="0.3">
      <c r="A2214" s="20">
        <v>2212</v>
      </c>
      <c r="C2214" s="11" t="s">
        <v>152</v>
      </c>
      <c r="E2214" s="10">
        <f t="shared" si="384"/>
        <v>23361428835.862167</v>
      </c>
      <c r="F2214" s="10">
        <v>5</v>
      </c>
      <c r="G2214" s="22">
        <f t="shared" si="383"/>
        <v>7.6851981709652811E+29</v>
      </c>
      <c r="H2214" s="22">
        <f t="shared" si="381"/>
        <v>28986682.816797197</v>
      </c>
      <c r="I2214" s="22">
        <f t="shared" si="382"/>
        <v>4.405682121082629E+20</v>
      </c>
      <c r="J2214" s="10">
        <v>1</v>
      </c>
      <c r="K2214" s="10">
        <v>11</v>
      </c>
      <c r="L2214" s="10">
        <v>5</v>
      </c>
      <c r="M2214" s="10">
        <v>10000</v>
      </c>
      <c r="N2214" s="10">
        <v>10000</v>
      </c>
      <c r="O2214" s="10">
        <v>30</v>
      </c>
      <c r="P2214" s="10" t="b">
        <v>1</v>
      </c>
      <c r="Q2214" s="10">
        <v>0</v>
      </c>
      <c r="R2214" s="10" t="b">
        <v>0</v>
      </c>
      <c r="S2214" s="10">
        <v>101.000000000008</v>
      </c>
      <c r="T2214" s="10" t="s">
        <v>59</v>
      </c>
      <c r="U2214" s="22">
        <v>2309</v>
      </c>
      <c r="V2214" s="10">
        <v>4017</v>
      </c>
      <c r="W2214" s="22">
        <v>1.07</v>
      </c>
    </row>
    <row r="2215" spans="1:23" s="5" customFormat="1" x14ac:dyDescent="0.3">
      <c r="A2215" s="20">
        <v>2213</v>
      </c>
      <c r="C2215" s="11" t="s">
        <v>152</v>
      </c>
      <c r="E2215" s="10">
        <f t="shared" si="384"/>
        <v>23394183118.405499</v>
      </c>
      <c r="F2215" s="10">
        <v>5</v>
      </c>
      <c r="G2215" s="22">
        <f t="shared" si="383"/>
        <v>7.7162969674353158E+29</v>
      </c>
      <c r="H2215" s="22">
        <f t="shared" si="381"/>
        <v>29014619.065502729</v>
      </c>
      <c r="I2215" s="22">
        <f t="shared" si="382"/>
        <v>4.4178096786533764E+20</v>
      </c>
      <c r="J2215" s="10">
        <v>1</v>
      </c>
      <c r="K2215" s="10">
        <v>11</v>
      </c>
      <c r="L2215" s="10">
        <v>5</v>
      </c>
      <c r="M2215" s="10">
        <v>10000</v>
      </c>
      <c r="N2215" s="10">
        <v>10000</v>
      </c>
      <c r="O2215" s="10">
        <v>30</v>
      </c>
      <c r="P2215" s="10" t="b">
        <v>1</v>
      </c>
      <c r="Q2215" s="10">
        <v>0</v>
      </c>
      <c r="R2215" s="10" t="b">
        <v>0</v>
      </c>
      <c r="S2215" s="10">
        <v>101.000000000008</v>
      </c>
      <c r="T2215" s="10" t="s">
        <v>59</v>
      </c>
      <c r="U2215" s="22">
        <v>2310</v>
      </c>
      <c r="V2215" s="10">
        <v>4019</v>
      </c>
      <c r="W2215" s="22">
        <v>1.07</v>
      </c>
    </row>
    <row r="2216" spans="1:23" s="5" customFormat="1" x14ac:dyDescent="0.3">
      <c r="A2216" s="20">
        <v>2214</v>
      </c>
      <c r="C2216" s="11" t="s">
        <v>152</v>
      </c>
      <c r="E2216" s="10">
        <f t="shared" si="384"/>
        <v>23426968496.005856</v>
      </c>
      <c r="F2216" s="10">
        <v>5</v>
      </c>
      <c r="G2216" s="22">
        <f t="shared" si="383"/>
        <v>7.7475074728368704E+29</v>
      </c>
      <c r="H2216" s="22">
        <f t="shared" si="381"/>
        <v>29042569.657407109</v>
      </c>
      <c r="I2216" s="22">
        <f t="shared" si="382"/>
        <v>4.4299651183135248E+20</v>
      </c>
      <c r="J2216" s="10">
        <v>1</v>
      </c>
      <c r="K2216" s="10">
        <v>11</v>
      </c>
      <c r="L2216" s="10">
        <v>5</v>
      </c>
      <c r="M2216" s="10">
        <v>10000</v>
      </c>
      <c r="N2216" s="10">
        <v>10000</v>
      </c>
      <c r="O2216" s="10">
        <v>30</v>
      </c>
      <c r="P2216" s="10" t="b">
        <v>1</v>
      </c>
      <c r="Q2216" s="10">
        <v>0</v>
      </c>
      <c r="R2216" s="10" t="b">
        <v>0</v>
      </c>
      <c r="S2216" s="10">
        <v>101.000000000008</v>
      </c>
      <c r="T2216" s="10" t="s">
        <v>59</v>
      </c>
      <c r="U2216" s="22">
        <v>2311</v>
      </c>
      <c r="V2216" s="10">
        <v>4021</v>
      </c>
      <c r="W2216" s="22">
        <v>1.07</v>
      </c>
    </row>
    <row r="2217" spans="1:23" s="5" customFormat="1" x14ac:dyDescent="0.3">
      <c r="A2217" s="20">
        <v>2215</v>
      </c>
      <c r="C2217" s="11" t="s">
        <v>152</v>
      </c>
      <c r="E2217" s="10">
        <f t="shared" si="384"/>
        <v>23459784984.11808</v>
      </c>
      <c r="F2217" s="10">
        <v>5</v>
      </c>
      <c r="G2217" s="22">
        <f t="shared" si="383"/>
        <v>7.7788300377079949E+29</v>
      </c>
      <c r="H2217" s="22">
        <f t="shared" si="381"/>
        <v>29070534.593417406</v>
      </c>
      <c r="I2217" s="22">
        <f t="shared" si="382"/>
        <v>4.4421484915288991E+20</v>
      </c>
      <c r="J2217" s="10">
        <v>1</v>
      </c>
      <c r="K2217" s="10">
        <v>11</v>
      </c>
      <c r="L2217" s="10">
        <v>5</v>
      </c>
      <c r="M2217" s="10">
        <v>10000</v>
      </c>
      <c r="N2217" s="10">
        <v>10000</v>
      </c>
      <c r="O2217" s="10">
        <v>30</v>
      </c>
      <c r="P2217" s="10" t="b">
        <v>1</v>
      </c>
      <c r="Q2217" s="10">
        <v>0</v>
      </c>
      <c r="R2217" s="10" t="b">
        <v>0</v>
      </c>
      <c r="S2217" s="10">
        <v>101.000000000008</v>
      </c>
      <c r="T2217" s="10" t="s">
        <v>59</v>
      </c>
      <c r="U2217" s="22">
        <v>2312</v>
      </c>
      <c r="V2217" s="10">
        <v>4023</v>
      </c>
      <c r="W2217" s="22">
        <v>1.07</v>
      </c>
    </row>
    <row r="2218" spans="1:23" s="5" customFormat="1" x14ac:dyDescent="0.3">
      <c r="A2218" s="20">
        <v>2216</v>
      </c>
      <c r="C2218" s="11" t="s">
        <v>152</v>
      </c>
      <c r="E2218" s="10">
        <f t="shared" si="384"/>
        <v>23492632598.198299</v>
      </c>
      <c r="F2218" s="10">
        <v>5</v>
      </c>
      <c r="G2218" s="22">
        <f t="shared" si="383"/>
        <v>7.8102650135277917E+29</v>
      </c>
      <c r="H2218" s="22">
        <f t="shared" si="381"/>
        <v>29098513.874440696</v>
      </c>
      <c r="I2218" s="22">
        <f t="shared" si="382"/>
        <v>4.4543598498371056E+20</v>
      </c>
      <c r="J2218" s="10">
        <v>1</v>
      </c>
      <c r="K2218" s="10">
        <v>11</v>
      </c>
      <c r="L2218" s="10">
        <v>5</v>
      </c>
      <c r="M2218" s="10">
        <v>10000</v>
      </c>
      <c r="N2218" s="10">
        <v>10000</v>
      </c>
      <c r="O2218" s="10">
        <v>30</v>
      </c>
      <c r="P2218" s="10" t="b">
        <v>1</v>
      </c>
      <c r="Q2218" s="10">
        <v>0</v>
      </c>
      <c r="R2218" s="10" t="b">
        <v>0</v>
      </c>
      <c r="S2218" s="10">
        <v>101.000000000008</v>
      </c>
      <c r="T2218" s="10" t="s">
        <v>59</v>
      </c>
      <c r="U2218" s="22">
        <v>2313</v>
      </c>
      <c r="V2218" s="10">
        <v>4025</v>
      </c>
      <c r="W2218" s="22">
        <v>1.07</v>
      </c>
    </row>
    <row r="2219" spans="1:23" s="5" customFormat="1" x14ac:dyDescent="0.3">
      <c r="A2219" s="20">
        <v>2217</v>
      </c>
      <c r="C2219" s="11" t="s">
        <v>152</v>
      </c>
      <c r="E2219" s="10">
        <f t="shared" si="384"/>
        <v>23525511353.702862</v>
      </c>
      <c r="F2219" s="10">
        <v>5</v>
      </c>
      <c r="G2219" s="22">
        <f t="shared" si="383"/>
        <v>7.8418127527183663E+29</v>
      </c>
      <c r="H2219" s="22">
        <f t="shared" si="381"/>
        <v>29126507.501383193</v>
      </c>
      <c r="I2219" s="22">
        <f t="shared" si="382"/>
        <v>4.466599244847395E+20</v>
      </c>
      <c r="J2219" s="10">
        <v>1</v>
      </c>
      <c r="K2219" s="10">
        <v>11</v>
      </c>
      <c r="L2219" s="10">
        <v>5</v>
      </c>
      <c r="M2219" s="10">
        <v>10000</v>
      </c>
      <c r="N2219" s="10">
        <v>10000</v>
      </c>
      <c r="O2219" s="10">
        <v>30</v>
      </c>
      <c r="P2219" s="10" t="b">
        <v>1</v>
      </c>
      <c r="Q2219" s="10">
        <v>0</v>
      </c>
      <c r="R2219" s="10" t="b">
        <v>0</v>
      </c>
      <c r="S2219" s="10">
        <v>101.000000000008</v>
      </c>
      <c r="T2219" s="10" t="s">
        <v>59</v>
      </c>
      <c r="U2219" s="22">
        <v>2314</v>
      </c>
      <c r="V2219" s="10">
        <v>4027</v>
      </c>
      <c r="W2219" s="22">
        <v>1.07</v>
      </c>
    </row>
    <row r="2220" spans="1:23" s="5" customFormat="1" x14ac:dyDescent="0.3">
      <c r="A2220" s="20">
        <v>2218</v>
      </c>
      <c r="C2220" s="11" t="s">
        <v>152</v>
      </c>
      <c r="E2220" s="10">
        <f t="shared" si="384"/>
        <v>23558421266.089085</v>
      </c>
      <c r="F2220" s="10">
        <v>5</v>
      </c>
      <c r="G2220" s="22">
        <f t="shared" si="383"/>
        <v>7.8734736086470144E+29</v>
      </c>
      <c r="H2220" s="22">
        <f t="shared" si="381"/>
        <v>29154515.475151267</v>
      </c>
      <c r="I2220" s="22">
        <f t="shared" si="382"/>
        <v>4.4788667282409718E+20</v>
      </c>
      <c r="J2220" s="10">
        <v>1</v>
      </c>
      <c r="K2220" s="10">
        <v>11</v>
      </c>
      <c r="L2220" s="10">
        <v>5</v>
      </c>
      <c r="M2220" s="10">
        <v>10000</v>
      </c>
      <c r="N2220" s="10">
        <v>10000</v>
      </c>
      <c r="O2220" s="10">
        <v>30</v>
      </c>
      <c r="P2220" s="10" t="b">
        <v>1</v>
      </c>
      <c r="Q2220" s="10">
        <v>0</v>
      </c>
      <c r="R2220" s="10" t="b">
        <v>0</v>
      </c>
      <c r="S2220" s="10">
        <v>101.000000000008</v>
      </c>
      <c r="T2220" s="10" t="s">
        <v>59</v>
      </c>
      <c r="U2220" s="22">
        <v>2315</v>
      </c>
      <c r="V2220" s="10">
        <v>4029</v>
      </c>
      <c r="W2220" s="22">
        <v>1.07</v>
      </c>
    </row>
    <row r="2221" spans="1:23" s="5" customFormat="1" x14ac:dyDescent="0.3">
      <c r="A2221" s="20">
        <v>2219</v>
      </c>
      <c r="C2221" s="11" t="s">
        <v>152</v>
      </c>
      <c r="E2221" s="10">
        <f t="shared" si="384"/>
        <v>23591362350.814781</v>
      </c>
      <c r="F2221" s="10">
        <v>5</v>
      </c>
      <c r="G2221" s="22">
        <f t="shared" si="383"/>
        <v>7.9052479356280697E+29</v>
      </c>
      <c r="H2221" s="22">
        <f t="shared" si="381"/>
        <v>29182537.796650581</v>
      </c>
      <c r="I2221" s="22">
        <f t="shared" si="382"/>
        <v>4.4911623517707947E+20</v>
      </c>
      <c r="J2221" s="10">
        <v>1</v>
      </c>
      <c r="K2221" s="10">
        <v>11</v>
      </c>
      <c r="L2221" s="10">
        <v>5</v>
      </c>
      <c r="M2221" s="10">
        <v>10000</v>
      </c>
      <c r="N2221" s="10">
        <v>10000</v>
      </c>
      <c r="O2221" s="10">
        <v>30</v>
      </c>
      <c r="P2221" s="10" t="b">
        <v>1</v>
      </c>
      <c r="Q2221" s="10">
        <v>0</v>
      </c>
      <c r="R2221" s="10" t="b">
        <v>0</v>
      </c>
      <c r="S2221" s="10">
        <v>101.000000000008</v>
      </c>
      <c r="T2221" s="10" t="s">
        <v>59</v>
      </c>
      <c r="U2221" s="22">
        <v>2316</v>
      </c>
      <c r="V2221" s="10">
        <v>4031</v>
      </c>
      <c r="W2221" s="22">
        <v>1.07</v>
      </c>
    </row>
    <row r="2222" spans="1:23" s="5" customFormat="1" x14ac:dyDescent="0.3">
      <c r="A2222" s="20">
        <v>2220</v>
      </c>
      <c r="C2222" s="11" t="s">
        <v>152</v>
      </c>
      <c r="E2222" s="10">
        <f t="shared" si="384"/>
        <v>23624334623.338745</v>
      </c>
      <c r="F2222" s="10">
        <v>5</v>
      </c>
      <c r="G2222" s="22">
        <f t="shared" si="383"/>
        <v>7.9371360889254316E+29</v>
      </c>
      <c r="H2222" s="22">
        <f t="shared" si="381"/>
        <v>29210574.466786798</v>
      </c>
      <c r="I2222" s="22">
        <f t="shared" si="382"/>
        <v>4.5034861672619534E+20</v>
      </c>
      <c r="J2222" s="10">
        <v>1</v>
      </c>
      <c r="K2222" s="10">
        <v>11</v>
      </c>
      <c r="L2222" s="10">
        <v>5</v>
      </c>
      <c r="M2222" s="10">
        <v>10000</v>
      </c>
      <c r="N2222" s="10">
        <v>10000</v>
      </c>
      <c r="O2222" s="10">
        <v>30</v>
      </c>
      <c r="P2222" s="10" t="b">
        <v>1</v>
      </c>
      <c r="Q2222" s="10">
        <v>0</v>
      </c>
      <c r="R2222" s="10" t="b">
        <v>0</v>
      </c>
      <c r="S2222" s="10">
        <v>101.000000000008</v>
      </c>
      <c r="T2222" s="10" t="s">
        <v>59</v>
      </c>
      <c r="U2222" s="22">
        <v>2317</v>
      </c>
      <c r="V2222" s="10">
        <v>4033</v>
      </c>
      <c r="W2222" s="22">
        <v>1.07</v>
      </c>
    </row>
    <row r="2223" spans="1:23" s="5" customFormat="1" x14ac:dyDescent="0.3">
      <c r="A2223" s="20">
        <v>2221</v>
      </c>
      <c r="C2223" s="11" t="s">
        <v>152</v>
      </c>
      <c r="E2223" s="10">
        <f t="shared" si="384"/>
        <v>23657338099.120201</v>
      </c>
      <c r="F2223" s="10">
        <v>5</v>
      </c>
      <c r="G2223" s="22">
        <f t="shared" si="383"/>
        <v>7.969138424754537E+29</v>
      </c>
      <c r="H2223" s="22">
        <f t="shared" si="381"/>
        <v>29238625.486464821</v>
      </c>
      <c r="I2223" s="22">
        <f t="shared" si="382"/>
        <v>4.5158382266114657E+20</v>
      </c>
      <c r="J2223" s="10">
        <v>1</v>
      </c>
      <c r="K2223" s="10">
        <v>11</v>
      </c>
      <c r="L2223" s="10">
        <v>5</v>
      </c>
      <c r="M2223" s="10">
        <v>10000</v>
      </c>
      <c r="N2223" s="10">
        <v>10000</v>
      </c>
      <c r="O2223" s="10">
        <v>30</v>
      </c>
      <c r="P2223" s="10" t="b">
        <v>1</v>
      </c>
      <c r="Q2223" s="10">
        <v>0</v>
      </c>
      <c r="R2223" s="10" t="b">
        <v>0</v>
      </c>
      <c r="S2223" s="10">
        <v>101.000000000008</v>
      </c>
      <c r="T2223" s="10" t="s">
        <v>59</v>
      </c>
      <c r="U2223" s="22">
        <v>2318</v>
      </c>
      <c r="V2223" s="10">
        <v>4035</v>
      </c>
      <c r="W2223" s="22">
        <v>1.07</v>
      </c>
    </row>
    <row r="2224" spans="1:23" s="5" customFormat="1" x14ac:dyDescent="0.3">
      <c r="A2224" s="20">
        <v>2222</v>
      </c>
      <c r="C2224" s="11" t="s">
        <v>152</v>
      </c>
      <c r="E2224" s="10">
        <f t="shared" si="384"/>
        <v>23690372793.619125</v>
      </c>
      <c r="F2224" s="10">
        <v>5</v>
      </c>
      <c r="G2224" s="22">
        <f t="shared" si="383"/>
        <v>8.0012553002843388E+29</v>
      </c>
      <c r="H2224" s="22">
        <f t="shared" si="381"/>
        <v>29266690.856589485</v>
      </c>
      <c r="I2224" s="22">
        <f t="shared" si="382"/>
        <v>4.5282185817884302E+20</v>
      </c>
      <c r="J2224" s="10">
        <v>1</v>
      </c>
      <c r="K2224" s="10">
        <v>11</v>
      </c>
      <c r="L2224" s="10">
        <v>5</v>
      </c>
      <c r="M2224" s="10">
        <v>10000</v>
      </c>
      <c r="N2224" s="10">
        <v>10000</v>
      </c>
      <c r="O2224" s="10">
        <v>30</v>
      </c>
      <c r="P2224" s="10" t="b">
        <v>1</v>
      </c>
      <c r="Q2224" s="10">
        <v>0</v>
      </c>
      <c r="R2224" s="10" t="b">
        <v>0</v>
      </c>
      <c r="S2224" s="10">
        <v>101.000000000008</v>
      </c>
      <c r="T2224" s="10" t="s">
        <v>59</v>
      </c>
      <c r="U2224" s="22">
        <v>2319</v>
      </c>
      <c r="V2224" s="10">
        <v>4037</v>
      </c>
      <c r="W2224" s="22">
        <v>1.07</v>
      </c>
    </row>
    <row r="2225" spans="1:23" s="5" customFormat="1" x14ac:dyDescent="0.3">
      <c r="A2225" s="20">
        <v>2223</v>
      </c>
      <c r="C2225" s="11" t="s">
        <v>152</v>
      </c>
      <c r="E2225" s="10">
        <f t="shared" si="384"/>
        <v>23723438722.296276</v>
      </c>
      <c r="F2225" s="10">
        <v>5</v>
      </c>
      <c r="G2225" s="22">
        <f t="shared" si="383"/>
        <v>8.0334870736391569E+29</v>
      </c>
      <c r="H2225" s="22">
        <f t="shared" si="381"/>
        <v>29294770.578065135</v>
      </c>
      <c r="I2225" s="22">
        <f t="shared" si="382"/>
        <v>4.5406272848341107E+20</v>
      </c>
      <c r="J2225" s="10">
        <v>1</v>
      </c>
      <c r="K2225" s="10">
        <v>11</v>
      </c>
      <c r="L2225" s="10">
        <v>5</v>
      </c>
      <c r="M2225" s="10">
        <v>10000</v>
      </c>
      <c r="N2225" s="10">
        <v>10000</v>
      </c>
      <c r="O2225" s="10">
        <v>30</v>
      </c>
      <c r="P2225" s="10" t="b">
        <v>1</v>
      </c>
      <c r="Q2225" s="10">
        <v>0</v>
      </c>
      <c r="R2225" s="10" t="b">
        <v>0</v>
      </c>
      <c r="S2225" s="10">
        <v>101.000000000008</v>
      </c>
      <c r="T2225" s="10" t="s">
        <v>59</v>
      </c>
      <c r="U2225" s="22">
        <v>2320</v>
      </c>
      <c r="V2225" s="10">
        <v>4039</v>
      </c>
      <c r="W2225" s="22">
        <v>1.07</v>
      </c>
    </row>
    <row r="2226" spans="1:23" s="5" customFormat="1" x14ac:dyDescent="0.3">
      <c r="A2226" s="20">
        <v>2224</v>
      </c>
      <c r="C2226" s="11" t="s">
        <v>152</v>
      </c>
      <c r="E2226" s="10">
        <f t="shared" si="384"/>
        <v>23756535900.613094</v>
      </c>
      <c r="F2226" s="10">
        <v>5</v>
      </c>
      <c r="G2226" s="22">
        <f t="shared" si="383"/>
        <v>8.0658341039015774E+29</v>
      </c>
      <c r="H2226" s="22">
        <f t="shared" si="381"/>
        <v>29322864.651795886</v>
      </c>
      <c r="I2226" s="22">
        <f t="shared" si="382"/>
        <v>4.5530643878621263E+20</v>
      </c>
      <c r="J2226" s="10">
        <v>1</v>
      </c>
      <c r="K2226" s="10">
        <v>11</v>
      </c>
      <c r="L2226" s="10">
        <v>5</v>
      </c>
      <c r="M2226" s="10">
        <v>10000</v>
      </c>
      <c r="N2226" s="10">
        <v>10000</v>
      </c>
      <c r="O2226" s="10">
        <v>30</v>
      </c>
      <c r="P2226" s="10" t="b">
        <v>1</v>
      </c>
      <c r="Q2226" s="10">
        <v>0</v>
      </c>
      <c r="R2226" s="10" t="b">
        <v>0</v>
      </c>
      <c r="S2226" s="10">
        <v>101.000000000008</v>
      </c>
      <c r="T2226" s="10" t="s">
        <v>59</v>
      </c>
      <c r="U2226" s="22">
        <v>2321</v>
      </c>
      <c r="V2226" s="10">
        <v>4041</v>
      </c>
      <c r="W2226" s="22">
        <v>1.07</v>
      </c>
    </row>
    <row r="2227" spans="1:23" s="5" customFormat="1" x14ac:dyDescent="0.3">
      <c r="A2227" s="20">
        <v>2225</v>
      </c>
      <c r="C2227" s="11" t="s">
        <v>152</v>
      </c>
      <c r="E2227" s="10">
        <f t="shared" si="384"/>
        <v>23789664344.031654</v>
      </c>
      <c r="F2227" s="10">
        <v>5</v>
      </c>
      <c r="G2227" s="22">
        <f t="shared" si="383"/>
        <v>8.0982967511142059E+29</v>
      </c>
      <c r="H2227" s="22">
        <f t="shared" si="381"/>
        <v>29350973.07868541</v>
      </c>
      <c r="I2227" s="22">
        <f t="shared" si="382"/>
        <v>4.5655299430582439E+20</v>
      </c>
      <c r="J2227" s="10">
        <v>1</v>
      </c>
      <c r="K2227" s="10">
        <v>11</v>
      </c>
      <c r="L2227" s="10">
        <v>5</v>
      </c>
      <c r="M2227" s="10">
        <v>10000</v>
      </c>
      <c r="N2227" s="10">
        <v>10000</v>
      </c>
      <c r="O2227" s="10">
        <v>30</v>
      </c>
      <c r="P2227" s="10" t="b">
        <v>1</v>
      </c>
      <c r="Q2227" s="10">
        <v>0</v>
      </c>
      <c r="R2227" s="10" t="b">
        <v>0</v>
      </c>
      <c r="S2227" s="10">
        <v>101.000000000008</v>
      </c>
      <c r="T2227" s="10" t="s">
        <v>59</v>
      </c>
      <c r="U2227" s="22">
        <v>2322</v>
      </c>
      <c r="V2227" s="10">
        <v>4043</v>
      </c>
      <c r="W2227" s="22">
        <v>1.07</v>
      </c>
    </row>
    <row r="2228" spans="1:23" s="5" customFormat="1" x14ac:dyDescent="0.3">
      <c r="A2228" s="20">
        <v>2226</v>
      </c>
      <c r="C2228" s="11" t="s">
        <v>152</v>
      </c>
      <c r="E2228" s="10">
        <f t="shared" si="384"/>
        <v>23822824068.01474</v>
      </c>
      <c r="F2228" s="10">
        <v>5</v>
      </c>
      <c r="G2228" s="22">
        <f t="shared" si="383"/>
        <v>8.13087537628131E+29</v>
      </c>
      <c r="H2228" s="22">
        <f t="shared" si="381"/>
        <v>29379095.859637089</v>
      </c>
      <c r="I2228" s="22">
        <f t="shared" si="382"/>
        <v>4.578024002680695E+20</v>
      </c>
      <c r="J2228" s="10">
        <v>1</v>
      </c>
      <c r="K2228" s="10">
        <v>11</v>
      </c>
      <c r="L2228" s="10">
        <v>5</v>
      </c>
      <c r="M2228" s="10">
        <v>10000</v>
      </c>
      <c r="N2228" s="10">
        <v>10000</v>
      </c>
      <c r="O2228" s="10">
        <v>30</v>
      </c>
      <c r="P2228" s="10" t="b">
        <v>1</v>
      </c>
      <c r="Q2228" s="10">
        <v>0</v>
      </c>
      <c r="R2228" s="10" t="b">
        <v>0</v>
      </c>
      <c r="S2228" s="10">
        <v>101.000000000008</v>
      </c>
      <c r="T2228" s="10" t="s">
        <v>59</v>
      </c>
      <c r="U2228" s="22">
        <v>2323</v>
      </c>
      <c r="V2228" s="10">
        <v>4045</v>
      </c>
      <c r="W2228" s="22">
        <v>1.07</v>
      </c>
    </row>
    <row r="2229" spans="1:23" s="5" customFormat="1" x14ac:dyDescent="0.3">
      <c r="A2229" s="20">
        <v>2227</v>
      </c>
      <c r="C2229" s="11" t="s">
        <v>152</v>
      </c>
      <c r="E2229" s="10">
        <f t="shared" si="384"/>
        <v>23856015088.02586</v>
      </c>
      <c r="F2229" s="10">
        <v>5</v>
      </c>
      <c r="G2229" s="22">
        <f t="shared" si="383"/>
        <v>8.1635703413716089E+29</v>
      </c>
      <c r="H2229" s="22">
        <f t="shared" si="381"/>
        <v>29407232.99555381</v>
      </c>
      <c r="I2229" s="22">
        <f t="shared" si="382"/>
        <v>4.5905466190600667E+20</v>
      </c>
      <c r="J2229" s="10">
        <v>1</v>
      </c>
      <c r="K2229" s="10">
        <v>11</v>
      </c>
      <c r="L2229" s="10">
        <v>5</v>
      </c>
      <c r="M2229" s="10">
        <v>10000</v>
      </c>
      <c r="N2229" s="10">
        <v>10000</v>
      </c>
      <c r="O2229" s="10">
        <v>30</v>
      </c>
      <c r="P2229" s="10" t="b">
        <v>1</v>
      </c>
      <c r="Q2229" s="10">
        <v>0</v>
      </c>
      <c r="R2229" s="10" t="b">
        <v>0</v>
      </c>
      <c r="S2229" s="10">
        <v>101.000000000008</v>
      </c>
      <c r="T2229" s="10" t="s">
        <v>59</v>
      </c>
      <c r="U2229" s="22">
        <v>2324</v>
      </c>
      <c r="V2229" s="10">
        <v>4047</v>
      </c>
      <c r="W2229" s="22">
        <v>1.07</v>
      </c>
    </row>
    <row r="2230" spans="1:23" s="5" customFormat="1" x14ac:dyDescent="0.3">
      <c r="A2230" s="20">
        <v>2228</v>
      </c>
      <c r="C2230" s="11" t="s">
        <v>152</v>
      </c>
      <c r="E2230" s="10">
        <f t="shared" si="384"/>
        <v>23889237419.529171</v>
      </c>
      <c r="F2230" s="10">
        <v>5</v>
      </c>
      <c r="G2230" s="22">
        <f t="shared" si="383"/>
        <v>8.1963820093205084E+29</v>
      </c>
      <c r="H2230" s="22">
        <f t="shared" si="381"/>
        <v>29435384.487338442</v>
      </c>
      <c r="I2230" s="22">
        <f t="shared" si="382"/>
        <v>4.6030978445995868E+20</v>
      </c>
      <c r="J2230" s="10">
        <v>1</v>
      </c>
      <c r="K2230" s="10">
        <v>11</v>
      </c>
      <c r="L2230" s="10">
        <v>5</v>
      </c>
      <c r="M2230" s="10">
        <v>10000</v>
      </c>
      <c r="N2230" s="10">
        <v>10000</v>
      </c>
      <c r="O2230" s="10">
        <v>30</v>
      </c>
      <c r="P2230" s="10" t="b">
        <v>1</v>
      </c>
      <c r="Q2230" s="10">
        <v>0</v>
      </c>
      <c r="R2230" s="10" t="b">
        <v>0</v>
      </c>
      <c r="S2230" s="10">
        <v>101.000000000008</v>
      </c>
      <c r="T2230" s="10" t="s">
        <v>59</v>
      </c>
      <c r="U2230" s="22">
        <v>2325</v>
      </c>
      <c r="V2230" s="10">
        <v>4049</v>
      </c>
      <c r="W2230" s="22">
        <v>1.07</v>
      </c>
    </row>
    <row r="2231" spans="1:23" s="5" customFormat="1" x14ac:dyDescent="0.3">
      <c r="A2231" s="20">
        <v>2229</v>
      </c>
      <c r="C2231" s="11" t="s">
        <v>152</v>
      </c>
      <c r="E2231" s="10">
        <f t="shared" si="384"/>
        <v>23922491077.989586</v>
      </c>
      <c r="F2231" s="10">
        <v>5</v>
      </c>
      <c r="G2231" s="22">
        <f t="shared" si="383"/>
        <v>8.2293107440313951E+29</v>
      </c>
      <c r="H2231" s="22">
        <f t="shared" si="381"/>
        <v>29463550.335893076</v>
      </c>
      <c r="I2231" s="22">
        <f t="shared" si="382"/>
        <v>4.6156777317748533E+20</v>
      </c>
      <c r="J2231" s="10">
        <v>1</v>
      </c>
      <c r="K2231" s="10">
        <v>11</v>
      </c>
      <c r="L2231" s="10">
        <v>5</v>
      </c>
      <c r="M2231" s="10">
        <v>10000</v>
      </c>
      <c r="N2231" s="10">
        <v>10000</v>
      </c>
      <c r="O2231" s="10">
        <v>30</v>
      </c>
      <c r="P2231" s="10" t="b">
        <v>1</v>
      </c>
      <c r="Q2231" s="10">
        <v>0</v>
      </c>
      <c r="R2231" s="10" t="b">
        <v>0</v>
      </c>
      <c r="S2231" s="10">
        <v>101.000000000008</v>
      </c>
      <c r="T2231" s="10" t="s">
        <v>59</v>
      </c>
      <c r="U2231" s="22">
        <v>2326</v>
      </c>
      <c r="V2231" s="10">
        <v>4051</v>
      </c>
      <c r="W2231" s="22">
        <v>1.07</v>
      </c>
    </row>
    <row r="2232" spans="1:23" s="5" customFormat="1" x14ac:dyDescent="0.3">
      <c r="A2232" s="20">
        <v>2230</v>
      </c>
      <c r="C2232" s="11" t="s">
        <v>152</v>
      </c>
      <c r="E2232" s="10">
        <f t="shared" si="384"/>
        <v>23955776078.872578</v>
      </c>
      <c r="F2232" s="10">
        <v>5</v>
      </c>
      <c r="G2232" s="22">
        <f t="shared" si="383"/>
        <v>8.2623569103785643E+29</v>
      </c>
      <c r="H2232" s="22">
        <f t="shared" si="381"/>
        <v>29491730.542119846</v>
      </c>
      <c r="I2232" s="22">
        <f t="shared" si="382"/>
        <v>4.6282863331343152E+20</v>
      </c>
      <c r="J2232" s="10">
        <v>1</v>
      </c>
      <c r="K2232" s="10">
        <v>11</v>
      </c>
      <c r="L2232" s="10">
        <v>5</v>
      </c>
      <c r="M2232" s="10">
        <v>10000</v>
      </c>
      <c r="N2232" s="10">
        <v>10000</v>
      </c>
      <c r="O2232" s="10">
        <v>30</v>
      </c>
      <c r="P2232" s="10" t="b">
        <v>1</v>
      </c>
      <c r="Q2232" s="10">
        <v>0</v>
      </c>
      <c r="R2232" s="10" t="b">
        <v>0</v>
      </c>
      <c r="S2232" s="10">
        <v>101.000000000008</v>
      </c>
      <c r="T2232" s="10" t="s">
        <v>59</v>
      </c>
      <c r="U2232" s="22">
        <v>2327</v>
      </c>
      <c r="V2232" s="10">
        <v>4053</v>
      </c>
      <c r="W2232" s="22">
        <v>1.07</v>
      </c>
    </row>
    <row r="2233" spans="1:23" s="5" customFormat="1" x14ac:dyDescent="0.3">
      <c r="A2233" s="20">
        <v>2231</v>
      </c>
      <c r="C2233" s="11" t="s">
        <v>152</v>
      </c>
      <c r="E2233" s="10">
        <f t="shared" si="384"/>
        <v>23989092437.644577</v>
      </c>
      <c r="F2233" s="10">
        <v>5</v>
      </c>
      <c r="G2233" s="22">
        <f t="shared" si="383"/>
        <v>8.2955208742093465E+29</v>
      </c>
      <c r="H2233" s="22">
        <f t="shared" si="381"/>
        <v>29519925.106920153</v>
      </c>
      <c r="I2233" s="22">
        <f t="shared" si="382"/>
        <v>4.6409237012989647E+20</v>
      </c>
      <c r="J2233" s="10">
        <v>1</v>
      </c>
      <c r="K2233" s="10">
        <v>11</v>
      </c>
      <c r="L2233" s="10">
        <v>5</v>
      </c>
      <c r="M2233" s="10">
        <v>10000</v>
      </c>
      <c r="N2233" s="10">
        <v>10000</v>
      </c>
      <c r="O2233" s="10">
        <v>30</v>
      </c>
      <c r="P2233" s="10" t="b">
        <v>1</v>
      </c>
      <c r="Q2233" s="10">
        <v>0</v>
      </c>
      <c r="R2233" s="10" t="b">
        <v>0</v>
      </c>
      <c r="S2233" s="10">
        <v>101.000000000008</v>
      </c>
      <c r="T2233" s="10" t="s">
        <v>59</v>
      </c>
      <c r="U2233" s="22">
        <v>2328</v>
      </c>
      <c r="V2233" s="10">
        <v>4055</v>
      </c>
      <c r="W2233" s="22">
        <v>1.07</v>
      </c>
    </row>
    <row r="2234" spans="1:23" s="5" customFormat="1" x14ac:dyDescent="0.3">
      <c r="A2234" s="20">
        <v>2232</v>
      </c>
      <c r="C2234" s="11" t="s">
        <v>152</v>
      </c>
      <c r="E2234" s="10">
        <f t="shared" si="384"/>
        <v>24022440169.772346</v>
      </c>
      <c r="F2234" s="10">
        <v>5</v>
      </c>
      <c r="G2234" s="22">
        <f t="shared" si="383"/>
        <v>8.3288030023456398E+29</v>
      </c>
      <c r="H2234" s="22">
        <f t="shared" si="381"/>
        <v>29548134.031195391</v>
      </c>
      <c r="I2234" s="22">
        <f t="shared" si="382"/>
        <v>4.653589888962693E+20</v>
      </c>
      <c r="J2234" s="10">
        <v>1</v>
      </c>
      <c r="K2234" s="10">
        <v>11</v>
      </c>
      <c r="L2234" s="10">
        <v>5</v>
      </c>
      <c r="M2234" s="10">
        <v>10000</v>
      </c>
      <c r="N2234" s="10">
        <v>10000</v>
      </c>
      <c r="O2234" s="10">
        <v>30</v>
      </c>
      <c r="P2234" s="10" t="b">
        <v>1</v>
      </c>
      <c r="Q2234" s="10">
        <v>0</v>
      </c>
      <c r="R2234" s="10" t="b">
        <v>0</v>
      </c>
      <c r="S2234" s="10">
        <v>101.000000000008</v>
      </c>
      <c r="T2234" s="10" t="s">
        <v>59</v>
      </c>
      <c r="U2234" s="22">
        <v>2329</v>
      </c>
      <c r="V2234" s="10">
        <v>4057</v>
      </c>
      <c r="W2234" s="22">
        <v>1.07</v>
      </c>
    </row>
    <row r="2235" spans="1:23" s="5" customFormat="1" x14ac:dyDescent="0.3">
      <c r="A2235" s="20">
        <v>2233</v>
      </c>
      <c r="C2235" s="11" t="s">
        <v>152</v>
      </c>
      <c r="E2235" s="10">
        <f t="shared" si="384"/>
        <v>24055819290.723698</v>
      </c>
      <c r="F2235" s="10">
        <v>5</v>
      </c>
      <c r="G2235" s="22">
        <f t="shared" si="383"/>
        <v>8.3622036625867457E+29</v>
      </c>
      <c r="H2235" s="22">
        <f t="shared" si="381"/>
        <v>29576357.315846477</v>
      </c>
      <c r="I2235" s="22">
        <f t="shared" si="382"/>
        <v>4.6662849488921454E+20</v>
      </c>
      <c r="J2235" s="10">
        <v>1</v>
      </c>
      <c r="K2235" s="10">
        <v>11</v>
      </c>
      <c r="L2235" s="10">
        <v>5</v>
      </c>
      <c r="M2235" s="10">
        <v>10000</v>
      </c>
      <c r="N2235" s="10">
        <v>10000</v>
      </c>
      <c r="O2235" s="10">
        <v>30</v>
      </c>
      <c r="P2235" s="10" t="b">
        <v>1</v>
      </c>
      <c r="Q2235" s="10">
        <v>0</v>
      </c>
      <c r="R2235" s="10" t="b">
        <v>0</v>
      </c>
      <c r="S2235" s="10">
        <v>101.000000000008</v>
      </c>
      <c r="T2235" s="10" t="s">
        <v>59</v>
      </c>
      <c r="U2235" s="22">
        <v>2330</v>
      </c>
      <c r="V2235" s="10">
        <v>4059</v>
      </c>
      <c r="W2235" s="22">
        <v>1.07</v>
      </c>
    </row>
    <row r="2236" spans="1:23" s="5" customFormat="1" x14ac:dyDescent="0.3">
      <c r="A2236" s="20">
        <v>2234</v>
      </c>
      <c r="C2236" s="11" t="s">
        <v>152</v>
      </c>
      <c r="E2236" s="10">
        <f t="shared" si="384"/>
        <v>24089229815.966972</v>
      </c>
      <c r="F2236" s="10">
        <v>5</v>
      </c>
      <c r="G2236" s="22">
        <f t="shared" si="383"/>
        <v>8.3957232237112638E+29</v>
      </c>
      <c r="H2236" s="22">
        <f t="shared" si="381"/>
        <v>29604594.961774055</v>
      </c>
      <c r="I2236" s="22">
        <f t="shared" si="382"/>
        <v>4.6790089339269428E+20</v>
      </c>
      <c r="J2236" s="10">
        <v>1</v>
      </c>
      <c r="K2236" s="10">
        <v>11</v>
      </c>
      <c r="L2236" s="10">
        <v>5</v>
      </c>
      <c r="M2236" s="10">
        <v>10000</v>
      </c>
      <c r="N2236" s="10">
        <v>10000</v>
      </c>
      <c r="O2236" s="10">
        <v>30</v>
      </c>
      <c r="P2236" s="10" t="b">
        <v>1</v>
      </c>
      <c r="Q2236" s="10">
        <v>0</v>
      </c>
      <c r="R2236" s="10" t="b">
        <v>0</v>
      </c>
      <c r="S2236" s="10">
        <v>101.000000000008</v>
      </c>
      <c r="T2236" s="10" t="s">
        <v>59</v>
      </c>
      <c r="U2236" s="22">
        <v>2331</v>
      </c>
      <c r="V2236" s="10">
        <v>4061</v>
      </c>
      <c r="W2236" s="22">
        <v>1.07</v>
      </c>
    </row>
    <row r="2237" spans="1:23" s="5" customFormat="1" x14ac:dyDescent="0.3">
      <c r="A2237" s="20">
        <v>2235</v>
      </c>
      <c r="C2237" s="11" t="s">
        <v>152</v>
      </c>
      <c r="E2237" s="10">
        <f t="shared" si="384"/>
        <v>24122671760.971077</v>
      </c>
      <c r="F2237" s="10">
        <v>5</v>
      </c>
      <c r="G2237" s="22">
        <f t="shared" si="383"/>
        <v>8.4293620554791097E+29</v>
      </c>
      <c r="H2237" s="22">
        <f t="shared" si="381"/>
        <v>29632846.969878141</v>
      </c>
      <c r="I2237" s="22">
        <f t="shared" si="382"/>
        <v>4.6917618969796064E+20</v>
      </c>
      <c r="J2237" s="10">
        <v>1</v>
      </c>
      <c r="K2237" s="10">
        <v>11</v>
      </c>
      <c r="L2237" s="10">
        <v>5</v>
      </c>
      <c r="M2237" s="10">
        <v>10000</v>
      </c>
      <c r="N2237" s="10">
        <v>10000</v>
      </c>
      <c r="O2237" s="10">
        <v>30</v>
      </c>
      <c r="P2237" s="10" t="b">
        <v>1</v>
      </c>
      <c r="Q2237" s="10">
        <v>0</v>
      </c>
      <c r="R2237" s="10" t="b">
        <v>0</v>
      </c>
      <c r="S2237" s="10">
        <v>101.000000000008</v>
      </c>
      <c r="T2237" s="10" t="s">
        <v>59</v>
      </c>
      <c r="U2237" s="22">
        <v>2332</v>
      </c>
      <c r="V2237" s="10">
        <v>4063</v>
      </c>
      <c r="W2237" s="22">
        <v>1.07</v>
      </c>
    </row>
    <row r="2238" spans="1:23" s="5" customFormat="1" x14ac:dyDescent="0.3">
      <c r="A2238" s="20">
        <v>2236</v>
      </c>
      <c r="C2238" s="11" t="s">
        <v>152</v>
      </c>
      <c r="E2238" s="10">
        <f t="shared" si="384"/>
        <v>24156145141.205872</v>
      </c>
      <c r="F2238" s="10">
        <v>5</v>
      </c>
      <c r="G2238" s="22">
        <f t="shared" si="383"/>
        <v>8.4631205286340047E+29</v>
      </c>
      <c r="H2238" s="22">
        <f t="shared" si="381"/>
        <v>29661113.341058739</v>
      </c>
      <c r="I2238" s="22">
        <f t="shared" si="382"/>
        <v>4.7045438910358094E+20</v>
      </c>
      <c r="J2238" s="10">
        <v>1</v>
      </c>
      <c r="K2238" s="10">
        <v>11</v>
      </c>
      <c r="L2238" s="10">
        <v>5</v>
      </c>
      <c r="M2238" s="10">
        <v>10000</v>
      </c>
      <c r="N2238" s="10">
        <v>10000</v>
      </c>
      <c r="O2238" s="10">
        <v>30</v>
      </c>
      <c r="P2238" s="10" t="b">
        <v>1</v>
      </c>
      <c r="Q2238" s="10">
        <v>0</v>
      </c>
      <c r="R2238" s="10" t="b">
        <v>0</v>
      </c>
      <c r="S2238" s="10">
        <v>101.000000000008</v>
      </c>
      <c r="T2238" s="10" t="s">
        <v>59</v>
      </c>
      <c r="U2238" s="22">
        <v>2333</v>
      </c>
      <c r="V2238" s="10">
        <v>4065</v>
      </c>
      <c r="W2238" s="22">
        <v>1.07</v>
      </c>
    </row>
    <row r="2239" spans="1:23" s="5" customFormat="1" x14ac:dyDescent="0.3">
      <c r="A2239" s="20">
        <v>2237</v>
      </c>
      <c r="C2239" s="11" t="s">
        <v>152</v>
      </c>
      <c r="E2239" s="10">
        <f t="shared" si="384"/>
        <v>24189649972.141651</v>
      </c>
      <c r="F2239" s="10">
        <v>5</v>
      </c>
      <c r="G2239" s="22">
        <f t="shared" si="383"/>
        <v>8.4969990149053884E+29</v>
      </c>
      <c r="H2239" s="22">
        <f t="shared" si="381"/>
        <v>29689394.076215375</v>
      </c>
      <c r="I2239" s="22">
        <f t="shared" si="382"/>
        <v>4.7173549691542693E+20</v>
      </c>
      <c r="J2239" s="10">
        <v>1</v>
      </c>
      <c r="K2239" s="10">
        <v>11</v>
      </c>
      <c r="L2239" s="10">
        <v>5</v>
      </c>
      <c r="M2239" s="10">
        <v>10000</v>
      </c>
      <c r="N2239" s="10">
        <v>10000</v>
      </c>
      <c r="O2239" s="10">
        <v>30</v>
      </c>
      <c r="P2239" s="10" t="b">
        <v>1</v>
      </c>
      <c r="Q2239" s="10">
        <v>0</v>
      </c>
      <c r="R2239" s="10" t="b">
        <v>0</v>
      </c>
      <c r="S2239" s="10">
        <v>101.000000000008</v>
      </c>
      <c r="T2239" s="10" t="s">
        <v>59</v>
      </c>
      <c r="U2239" s="22">
        <v>2334</v>
      </c>
      <c r="V2239" s="10">
        <v>4067</v>
      </c>
      <c r="W2239" s="22">
        <v>1.07</v>
      </c>
    </row>
    <row r="2240" spans="1:23" s="5" customFormat="1" x14ac:dyDescent="0.3">
      <c r="A2240" s="20">
        <v>2238</v>
      </c>
      <c r="C2240" s="11" t="s">
        <v>152</v>
      </c>
      <c r="E2240" s="10">
        <f t="shared" si="384"/>
        <v>24223186269.249516</v>
      </c>
      <c r="F2240" s="10">
        <v>5</v>
      </c>
      <c r="G2240" s="22">
        <f t="shared" si="383"/>
        <v>8.5309978870104371E+29</v>
      </c>
      <c r="H2240" s="22">
        <f t="shared" si="381"/>
        <v>29717689.176247183</v>
      </c>
      <c r="I2240" s="22">
        <f t="shared" si="382"/>
        <v>4.7301951844668722E+20</v>
      </c>
      <c r="J2240" s="10">
        <v>1</v>
      </c>
      <c r="K2240" s="10">
        <v>11</v>
      </c>
      <c r="L2240" s="10">
        <v>5</v>
      </c>
      <c r="M2240" s="10">
        <v>10000</v>
      </c>
      <c r="N2240" s="10">
        <v>10000</v>
      </c>
      <c r="O2240" s="10">
        <v>30</v>
      </c>
      <c r="P2240" s="10" t="b">
        <v>1</v>
      </c>
      <c r="Q2240" s="10">
        <v>0</v>
      </c>
      <c r="R2240" s="10" t="b">
        <v>0</v>
      </c>
      <c r="S2240" s="10">
        <v>101.000000000008</v>
      </c>
      <c r="T2240" s="10" t="s">
        <v>59</v>
      </c>
      <c r="U2240" s="22">
        <v>2335</v>
      </c>
      <c r="V2240" s="10">
        <v>4069</v>
      </c>
      <c r="W2240" s="22">
        <v>1.07</v>
      </c>
    </row>
    <row r="2241" spans="1:23" s="5" customFormat="1" x14ac:dyDescent="0.3">
      <c r="A2241" s="20">
        <v>2239</v>
      </c>
      <c r="C2241" s="11" t="s">
        <v>152</v>
      </c>
      <c r="E2241" s="10">
        <f t="shared" si="384"/>
        <v>24256754048.001438</v>
      </c>
      <c r="F2241" s="10">
        <v>5</v>
      </c>
      <c r="G2241" s="22">
        <f t="shared" si="383"/>
        <v>8.5651175186571777E+29</v>
      </c>
      <c r="H2241" s="22">
        <f t="shared" si="381"/>
        <v>29745998.642053001</v>
      </c>
      <c r="I2241" s="22">
        <f t="shared" si="382"/>
        <v>4.7430645901788552E+20</v>
      </c>
      <c r="J2241" s="10">
        <v>1</v>
      </c>
      <c r="K2241" s="10">
        <v>11</v>
      </c>
      <c r="L2241" s="10">
        <v>5</v>
      </c>
      <c r="M2241" s="10">
        <v>10000</v>
      </c>
      <c r="N2241" s="10">
        <v>10000</v>
      </c>
      <c r="O2241" s="10">
        <v>30</v>
      </c>
      <c r="P2241" s="10" t="b">
        <v>1</v>
      </c>
      <c r="Q2241" s="10">
        <v>0</v>
      </c>
      <c r="R2241" s="10" t="b">
        <v>0</v>
      </c>
      <c r="S2241" s="10">
        <v>101.000000000008</v>
      </c>
      <c r="T2241" s="10" t="s">
        <v>59</v>
      </c>
      <c r="U2241" s="22">
        <v>2336</v>
      </c>
      <c r="V2241" s="10">
        <v>4071</v>
      </c>
      <c r="W2241" s="22">
        <v>1.07</v>
      </c>
    </row>
    <row r="2242" spans="1:23" s="5" customFormat="1" x14ac:dyDescent="0.3">
      <c r="A2242" s="20">
        <v>2240</v>
      </c>
      <c r="C2242" s="11" t="s">
        <v>152</v>
      </c>
      <c r="E2242" s="10">
        <f t="shared" si="384"/>
        <v>24290353323.869789</v>
      </c>
      <c r="F2242" s="10">
        <v>5</v>
      </c>
      <c r="G2242" s="22">
        <f t="shared" si="383"/>
        <v>8.5993582845451965E+29</v>
      </c>
      <c r="H2242" s="22">
        <f t="shared" si="381"/>
        <v>29774322.47453142</v>
      </c>
      <c r="I2242" s="22">
        <f t="shared" si="382"/>
        <v>4.7559632395686701E+20</v>
      </c>
      <c r="J2242" s="10">
        <v>1</v>
      </c>
      <c r="K2242" s="10">
        <v>11</v>
      </c>
      <c r="L2242" s="10">
        <v>5</v>
      </c>
      <c r="M2242" s="10">
        <v>10000</v>
      </c>
      <c r="N2242" s="10">
        <v>10000</v>
      </c>
      <c r="O2242" s="10">
        <v>30</v>
      </c>
      <c r="P2242" s="10" t="b">
        <v>1</v>
      </c>
      <c r="Q2242" s="10">
        <v>0</v>
      </c>
      <c r="R2242" s="10" t="b">
        <v>0</v>
      </c>
      <c r="S2242" s="10">
        <v>101.000000000008</v>
      </c>
      <c r="T2242" s="10" t="s">
        <v>59</v>
      </c>
      <c r="U2242" s="22">
        <v>2337</v>
      </c>
      <c r="V2242" s="10">
        <v>4073</v>
      </c>
      <c r="W2242" s="22">
        <v>1.07</v>
      </c>
    </row>
    <row r="2243" spans="1:23" s="5" customFormat="1" x14ac:dyDescent="0.3">
      <c r="A2243" s="20">
        <v>2241</v>
      </c>
      <c r="C2243" s="11" t="s">
        <v>152</v>
      </c>
      <c r="E2243" s="10">
        <f t="shared" si="384"/>
        <v>24323984112.327747</v>
      </c>
      <c r="F2243" s="10">
        <v>5</v>
      </c>
      <c r="G2243" s="22">
        <f t="shared" si="383"/>
        <v>8.6337205603692513E+29</v>
      </c>
      <c r="H2243" s="22">
        <f t="shared" si="381"/>
        <v>29802660.674580559</v>
      </c>
      <c r="I2243" s="22">
        <f t="shared" si="382"/>
        <v>4.7688911859882007E+20</v>
      </c>
      <c r="J2243" s="10">
        <v>1</v>
      </c>
      <c r="K2243" s="10">
        <v>11</v>
      </c>
      <c r="L2243" s="10">
        <v>5</v>
      </c>
      <c r="M2243" s="10">
        <v>10000</v>
      </c>
      <c r="N2243" s="10">
        <v>10000</v>
      </c>
      <c r="O2243" s="10">
        <v>30</v>
      </c>
      <c r="P2243" s="10" t="b">
        <v>1</v>
      </c>
      <c r="Q2243" s="10">
        <v>0</v>
      </c>
      <c r="R2243" s="10" t="b">
        <v>0</v>
      </c>
      <c r="S2243" s="10">
        <v>101.000000000008</v>
      </c>
      <c r="T2243" s="10" t="s">
        <v>59</v>
      </c>
      <c r="U2243" s="22">
        <v>2338</v>
      </c>
      <c r="V2243" s="10">
        <v>4075</v>
      </c>
      <c r="W2243" s="22">
        <v>1.07</v>
      </c>
    </row>
    <row r="2244" spans="1:23" s="5" customFormat="1" x14ac:dyDescent="0.3">
      <c r="A2244" s="20">
        <v>2242</v>
      </c>
      <c r="C2244" s="11" t="s">
        <v>152</v>
      </c>
      <c r="E2244" s="10">
        <f t="shared" si="384"/>
        <v>24357646428.849182</v>
      </c>
      <c r="F2244" s="10">
        <v>5</v>
      </c>
      <c r="G2244" s="22">
        <f t="shared" si="383"/>
        <v>8.6682047228205746E+29</v>
      </c>
      <c r="H2244" s="22">
        <f t="shared" si="381"/>
        <v>29831013.243098054</v>
      </c>
      <c r="I2244" s="22">
        <f t="shared" si="382"/>
        <v>4.7818484828627888E+20</v>
      </c>
      <c r="J2244" s="10">
        <v>1</v>
      </c>
      <c r="K2244" s="10">
        <v>11</v>
      </c>
      <c r="L2244" s="10">
        <v>5</v>
      </c>
      <c r="M2244" s="10">
        <v>10000</v>
      </c>
      <c r="N2244" s="10">
        <v>10000</v>
      </c>
      <c r="O2244" s="10">
        <v>30</v>
      </c>
      <c r="P2244" s="10" t="b">
        <v>1</v>
      </c>
      <c r="Q2244" s="10">
        <v>0</v>
      </c>
      <c r="R2244" s="10" t="b">
        <v>0</v>
      </c>
      <c r="S2244" s="10">
        <v>101.000000000008</v>
      </c>
      <c r="T2244" s="10" t="s">
        <v>59</v>
      </c>
      <c r="U2244" s="22">
        <v>2339</v>
      </c>
      <c r="V2244" s="10">
        <v>4077</v>
      </c>
      <c r="W2244" s="22">
        <v>1.07</v>
      </c>
    </row>
    <row r="2245" spans="1:23" s="5" customFormat="1" x14ac:dyDescent="0.3">
      <c r="A2245" s="20">
        <v>2243</v>
      </c>
      <c r="C2245" s="11" t="s">
        <v>152</v>
      </c>
      <c r="E2245" s="10">
        <f t="shared" si="384"/>
        <v>24391340288.908699</v>
      </c>
      <c r="F2245" s="10">
        <v>5</v>
      </c>
      <c r="G2245" s="22">
        <f t="shared" si="383"/>
        <v>8.7028111495891667E+29</v>
      </c>
      <c r="H2245" s="22">
        <f t="shared" si="381"/>
        <v>29859380.180981431</v>
      </c>
      <c r="I2245" s="22">
        <f t="shared" si="382"/>
        <v>4.7948351836912884E+20</v>
      </c>
      <c r="J2245" s="10">
        <v>1</v>
      </c>
      <c r="K2245" s="10">
        <v>11</v>
      </c>
      <c r="L2245" s="10">
        <v>5</v>
      </c>
      <c r="M2245" s="10">
        <v>10000</v>
      </c>
      <c r="N2245" s="10">
        <v>10000</v>
      </c>
      <c r="O2245" s="10">
        <v>30</v>
      </c>
      <c r="P2245" s="10" t="b">
        <v>1</v>
      </c>
      <c r="Q2245" s="10">
        <v>0</v>
      </c>
      <c r="R2245" s="10" t="b">
        <v>0</v>
      </c>
      <c r="S2245" s="10">
        <v>101.000000000008</v>
      </c>
      <c r="T2245" s="10" t="s">
        <v>59</v>
      </c>
      <c r="U2245" s="22">
        <v>2340</v>
      </c>
      <c r="V2245" s="10">
        <v>4079</v>
      </c>
      <c r="W2245" s="22">
        <v>1.07</v>
      </c>
    </row>
    <row r="2246" spans="1:23" s="5" customFormat="1" x14ac:dyDescent="0.3">
      <c r="A2246" s="20">
        <v>2244</v>
      </c>
      <c r="C2246" s="11" t="s">
        <v>152</v>
      </c>
      <c r="E2246" s="10">
        <f t="shared" si="384"/>
        <v>24425065707.981518</v>
      </c>
      <c r="F2246" s="10">
        <v>5</v>
      </c>
      <c r="G2246" s="22">
        <f t="shared" si="383"/>
        <v>8.7375402193665762E+29</v>
      </c>
      <c r="H2246" s="22">
        <f t="shared" si="381"/>
        <v>29887761.489127971</v>
      </c>
      <c r="I2246" s="22">
        <f t="shared" si="382"/>
        <v>4.8078513420461566E+20</v>
      </c>
      <c r="J2246" s="10">
        <v>1</v>
      </c>
      <c r="K2246" s="10">
        <v>11</v>
      </c>
      <c r="L2246" s="10">
        <v>5</v>
      </c>
      <c r="M2246" s="10">
        <v>10000</v>
      </c>
      <c r="N2246" s="10">
        <v>10000</v>
      </c>
      <c r="O2246" s="10">
        <v>30</v>
      </c>
      <c r="P2246" s="10" t="b">
        <v>1</v>
      </c>
      <c r="Q2246" s="10">
        <v>0</v>
      </c>
      <c r="R2246" s="10" t="b">
        <v>0</v>
      </c>
      <c r="S2246" s="10">
        <v>101.000000000008</v>
      </c>
      <c r="T2246" s="10" t="s">
        <v>59</v>
      </c>
      <c r="U2246" s="22">
        <v>2341</v>
      </c>
      <c r="V2246" s="10">
        <v>4081</v>
      </c>
      <c r="W2246" s="22">
        <v>1.07</v>
      </c>
    </row>
    <row r="2247" spans="1:23" s="5" customFormat="1" x14ac:dyDescent="0.3">
      <c r="A2247" s="20">
        <v>2245</v>
      </c>
      <c r="C2247" s="11" t="s">
        <v>152</v>
      </c>
      <c r="E2247" s="10">
        <f t="shared" si="384"/>
        <v>24458822701.543541</v>
      </c>
      <c r="F2247" s="10">
        <v>5</v>
      </c>
      <c r="G2247" s="22">
        <f t="shared" si="383"/>
        <v>8.7723923118474584E+29</v>
      </c>
      <c r="H2247" s="22">
        <f t="shared" si="381"/>
        <v>29916157.168434292</v>
      </c>
      <c r="I2247" s="22">
        <f t="shared" si="382"/>
        <v>4.8208970115735762E+20</v>
      </c>
      <c r="J2247" s="10">
        <v>1</v>
      </c>
      <c r="K2247" s="10">
        <v>11</v>
      </c>
      <c r="L2247" s="10">
        <v>5</v>
      </c>
      <c r="M2247" s="10">
        <v>10000</v>
      </c>
      <c r="N2247" s="10">
        <v>10000</v>
      </c>
      <c r="O2247" s="10">
        <v>30</v>
      </c>
      <c r="P2247" s="10" t="b">
        <v>1</v>
      </c>
      <c r="Q2247" s="10">
        <v>0</v>
      </c>
      <c r="R2247" s="10" t="b">
        <v>0</v>
      </c>
      <c r="S2247" s="10">
        <v>101.000000000008</v>
      </c>
      <c r="T2247" s="10" t="s">
        <v>59</v>
      </c>
      <c r="U2247" s="22">
        <v>2342</v>
      </c>
      <c r="V2247" s="10">
        <v>4083</v>
      </c>
      <c r="W2247" s="22">
        <v>1.07</v>
      </c>
    </row>
    <row r="2248" spans="1:23" s="5" customFormat="1" x14ac:dyDescent="0.3">
      <c r="A2248" s="20">
        <v>2246</v>
      </c>
      <c r="C2248" s="11" t="s">
        <v>152</v>
      </c>
      <c r="E2248" s="10">
        <f t="shared" si="384"/>
        <v>24492611285.07148</v>
      </c>
      <c r="F2248" s="10">
        <v>5</v>
      </c>
      <c r="G2248" s="22">
        <f t="shared" si="383"/>
        <v>8.8073678077318743E+29</v>
      </c>
      <c r="H2248" s="22">
        <f t="shared" si="381"/>
        <v>29944567.219796818</v>
      </c>
      <c r="I2248" s="22">
        <f t="shared" si="382"/>
        <v>4.8339722459932741E+20</v>
      </c>
      <c r="J2248" s="10">
        <v>1</v>
      </c>
      <c r="K2248" s="10">
        <v>11</v>
      </c>
      <c r="L2248" s="10">
        <v>5</v>
      </c>
      <c r="M2248" s="10">
        <v>10000</v>
      </c>
      <c r="N2248" s="10">
        <v>10000</v>
      </c>
      <c r="O2248" s="10">
        <v>30</v>
      </c>
      <c r="P2248" s="10" t="b">
        <v>1</v>
      </c>
      <c r="Q2248" s="10">
        <v>0</v>
      </c>
      <c r="R2248" s="10" t="b">
        <v>0</v>
      </c>
      <c r="S2248" s="10">
        <v>101.000000000008</v>
      </c>
      <c r="T2248" s="10" t="s">
        <v>59</v>
      </c>
      <c r="U2248" s="22">
        <v>2343</v>
      </c>
      <c r="V2248" s="10">
        <v>4085</v>
      </c>
      <c r="W2248" s="22">
        <v>1.07</v>
      </c>
    </row>
    <row r="2249" spans="1:23" s="5" customFormat="1" x14ac:dyDescent="0.3">
      <c r="A2249" s="20">
        <v>2247</v>
      </c>
      <c r="C2249" s="11" t="s">
        <v>152</v>
      </c>
      <c r="E2249" s="10">
        <f t="shared" si="384"/>
        <v>24526431474.042583</v>
      </c>
      <c r="F2249" s="10">
        <v>5</v>
      </c>
      <c r="G2249" s="22">
        <f t="shared" si="383"/>
        <v>8.8424670887280891E+29</v>
      </c>
      <c r="H2249" s="22">
        <f t="shared" si="381"/>
        <v>29972991.644111764</v>
      </c>
      <c r="I2249" s="22">
        <f t="shared" si="382"/>
        <v>4.8470770990990243E+20</v>
      </c>
      <c r="J2249" s="10">
        <v>1</v>
      </c>
      <c r="K2249" s="10">
        <v>11</v>
      </c>
      <c r="L2249" s="10">
        <v>5</v>
      </c>
      <c r="M2249" s="10">
        <v>10000</v>
      </c>
      <c r="N2249" s="10">
        <v>10000</v>
      </c>
      <c r="O2249" s="10">
        <v>30</v>
      </c>
      <c r="P2249" s="10" t="b">
        <v>1</v>
      </c>
      <c r="Q2249" s="10">
        <v>0</v>
      </c>
      <c r="R2249" s="10" t="b">
        <v>0</v>
      </c>
      <c r="S2249" s="10">
        <v>101.000000000008</v>
      </c>
      <c r="T2249" s="10" t="s">
        <v>59</v>
      </c>
      <c r="U2249" s="22">
        <v>2344</v>
      </c>
      <c r="V2249" s="10">
        <v>4087</v>
      </c>
      <c r="W2249" s="22">
        <v>1.07</v>
      </c>
    </row>
    <row r="2250" spans="1:23" s="5" customFormat="1" x14ac:dyDescent="0.3">
      <c r="A2250" s="20">
        <v>2248</v>
      </c>
      <c r="C2250" s="11" t="s">
        <v>152</v>
      </c>
      <c r="E2250" s="10">
        <f t="shared" si="384"/>
        <v>24560283283.934834</v>
      </c>
      <c r="F2250" s="10">
        <v>5</v>
      </c>
      <c r="G2250" s="22">
        <f t="shared" si="383"/>
        <v>8.8776905375538922E+29</v>
      </c>
      <c r="H2250" s="22">
        <f t="shared" si="381"/>
        <v>30001430.442274589</v>
      </c>
      <c r="I2250" s="22">
        <f t="shared" si="382"/>
        <v>4.8602116247582527E+20</v>
      </c>
      <c r="J2250" s="10">
        <v>1</v>
      </c>
      <c r="K2250" s="10">
        <v>11</v>
      </c>
      <c r="L2250" s="10">
        <v>5</v>
      </c>
      <c r="M2250" s="10">
        <v>10000</v>
      </c>
      <c r="N2250" s="10">
        <v>10000</v>
      </c>
      <c r="O2250" s="10">
        <v>30</v>
      </c>
      <c r="P2250" s="10" t="b">
        <v>1</v>
      </c>
      <c r="Q2250" s="10">
        <v>0</v>
      </c>
      <c r="R2250" s="10" t="b">
        <v>0</v>
      </c>
      <c r="S2250" s="10">
        <v>101.000000000008</v>
      </c>
      <c r="T2250" s="10" t="s">
        <v>59</v>
      </c>
      <c r="U2250" s="22">
        <v>2345</v>
      </c>
      <c r="V2250" s="10">
        <v>4089</v>
      </c>
      <c r="W2250" s="22">
        <v>1.07</v>
      </c>
    </row>
    <row r="2251" spans="1:23" s="5" customFormat="1" x14ac:dyDescent="0.3">
      <c r="A2251" s="20">
        <v>2249</v>
      </c>
      <c r="C2251" s="11" t="s">
        <v>152</v>
      </c>
      <c r="E2251" s="10">
        <f t="shared" si="384"/>
        <v>24594166730.227032</v>
      </c>
      <c r="F2251" s="10">
        <v>5</v>
      </c>
      <c r="G2251" s="22">
        <f t="shared" si="383"/>
        <v>8.9130385379396508E+29</v>
      </c>
      <c r="H2251" s="22">
        <f t="shared" si="381"/>
        <v>30029883.61518101</v>
      </c>
      <c r="I2251" s="22">
        <f t="shared" si="382"/>
        <v>4.8733758769124416E+20</v>
      </c>
      <c r="J2251" s="10">
        <v>1</v>
      </c>
      <c r="K2251" s="10">
        <v>11</v>
      </c>
      <c r="L2251" s="10">
        <v>5</v>
      </c>
      <c r="M2251" s="10">
        <v>10000</v>
      </c>
      <c r="N2251" s="10">
        <v>10000</v>
      </c>
      <c r="O2251" s="10">
        <v>30</v>
      </c>
      <c r="P2251" s="10" t="b">
        <v>1</v>
      </c>
      <c r="Q2251" s="10">
        <v>0</v>
      </c>
      <c r="R2251" s="10" t="b">
        <v>0</v>
      </c>
      <c r="S2251" s="10">
        <v>101.000000000008</v>
      </c>
      <c r="T2251" s="10" t="s">
        <v>59</v>
      </c>
      <c r="U2251" s="22">
        <v>2346</v>
      </c>
      <c r="V2251" s="10">
        <v>4091</v>
      </c>
      <c r="W2251" s="22">
        <v>1.07</v>
      </c>
    </row>
    <row r="2252" spans="1:23" s="5" customFormat="1" x14ac:dyDescent="0.3">
      <c r="A2252" s="20">
        <v>2250</v>
      </c>
      <c r="C2252" s="11" t="s">
        <v>152</v>
      </c>
      <c r="E2252" s="10">
        <f t="shared" si="384"/>
        <v>24628081828.398487</v>
      </c>
      <c r="F2252" s="10">
        <v>5</v>
      </c>
      <c r="G2252" s="22">
        <f t="shared" si="383"/>
        <v>8.9485114746300091E+29</v>
      </c>
      <c r="H2252" s="22">
        <f t="shared" si="381"/>
        <v>30058351.163725939</v>
      </c>
      <c r="I2252" s="22">
        <f t="shared" si="382"/>
        <v>4.8865699095770825E+20</v>
      </c>
      <c r="J2252" s="10">
        <v>1</v>
      </c>
      <c r="K2252" s="10">
        <v>11</v>
      </c>
      <c r="L2252" s="10">
        <v>5</v>
      </c>
      <c r="M2252" s="10">
        <v>10000</v>
      </c>
      <c r="N2252" s="10">
        <v>10000</v>
      </c>
      <c r="O2252" s="10">
        <v>30</v>
      </c>
      <c r="P2252" s="10" t="b">
        <v>1</v>
      </c>
      <c r="Q2252" s="10">
        <v>0</v>
      </c>
      <c r="R2252" s="10" t="b">
        <v>0</v>
      </c>
      <c r="S2252" s="10">
        <v>101.000000000008</v>
      </c>
      <c r="T2252" s="10" t="s">
        <v>59</v>
      </c>
      <c r="U2252" s="22">
        <v>2347</v>
      </c>
      <c r="V2252" s="10">
        <v>4093</v>
      </c>
      <c r="W2252" s="22">
        <v>1.07</v>
      </c>
    </row>
    <row r="2253" spans="1:23" s="15" customFormat="1" x14ac:dyDescent="0.3">
      <c r="A2253" s="19">
        <v>2251</v>
      </c>
      <c r="C2253" s="17" t="s">
        <v>152</v>
      </c>
      <c r="E2253" s="16">
        <f t="shared" si="384"/>
        <v>24662028593.92926</v>
      </c>
      <c r="F2253" s="16">
        <v>5</v>
      </c>
      <c r="G2253" s="22">
        <f>A2253^8.94+A2253^4+100*A2253+100</f>
        <v>9.337635678781763E+29</v>
      </c>
      <c r="H2253" s="18">
        <f t="shared" si="381"/>
        <v>30086833.088803966</v>
      </c>
      <c r="I2253" s="18">
        <f t="shared" si="382"/>
        <v>4.8997937768416241E+20</v>
      </c>
      <c r="J2253" s="16">
        <v>1</v>
      </c>
      <c r="K2253" s="16">
        <v>11</v>
      </c>
      <c r="L2253" s="16">
        <v>5</v>
      </c>
      <c r="M2253" s="16">
        <v>10000</v>
      </c>
      <c r="N2253" s="16">
        <v>10000</v>
      </c>
      <c r="O2253" s="16">
        <v>30</v>
      </c>
      <c r="P2253" s="16" t="b">
        <v>1</v>
      </c>
      <c r="Q2253" s="16">
        <v>0</v>
      </c>
      <c r="R2253" s="16" t="b">
        <v>0</v>
      </c>
      <c r="S2253" s="16">
        <v>101.000000000008</v>
      </c>
      <c r="T2253" s="16" t="s">
        <v>59</v>
      </c>
      <c r="U2253" s="18">
        <v>2348</v>
      </c>
      <c r="V2253" s="16">
        <v>4095</v>
      </c>
      <c r="W2253" s="18">
        <v>1.07</v>
      </c>
    </row>
    <row r="2254" spans="1:23" s="15" customFormat="1" x14ac:dyDescent="0.3">
      <c r="A2254" s="19">
        <v>2252</v>
      </c>
      <c r="C2254" s="17" t="s">
        <v>152</v>
      </c>
      <c r="E2254" s="16">
        <f t="shared" si="384"/>
        <v>24696007042.300201</v>
      </c>
      <c r="F2254" s="16">
        <v>5</v>
      </c>
      <c r="G2254" s="22">
        <f t="shared" ref="G2254:G2302" si="385">A2254^8.94+A2254^4+100*A2254+100</f>
        <v>9.3747862083457517E+29</v>
      </c>
      <c r="H2254" s="18">
        <f t="shared" si="381"/>
        <v>30115329.39130966</v>
      </c>
      <c r="I2254" s="18">
        <f t="shared" si="382"/>
        <v>4.9130475328698116E+20</v>
      </c>
      <c r="J2254" s="16">
        <v>1</v>
      </c>
      <c r="K2254" s="16">
        <v>11</v>
      </c>
      <c r="L2254" s="16">
        <v>5</v>
      </c>
      <c r="M2254" s="16">
        <v>10000</v>
      </c>
      <c r="N2254" s="16">
        <v>10000</v>
      </c>
      <c r="O2254" s="16">
        <v>30</v>
      </c>
      <c r="P2254" s="16" t="b">
        <v>1</v>
      </c>
      <c r="Q2254" s="16">
        <v>0</v>
      </c>
      <c r="R2254" s="16" t="b">
        <v>0</v>
      </c>
      <c r="S2254" s="16">
        <v>101.000000000008</v>
      </c>
      <c r="T2254" s="16" t="s">
        <v>59</v>
      </c>
      <c r="U2254" s="18">
        <v>2349</v>
      </c>
      <c r="V2254" s="16">
        <v>4097</v>
      </c>
      <c r="W2254" s="18">
        <v>1.07</v>
      </c>
    </row>
    <row r="2255" spans="1:23" s="15" customFormat="1" x14ac:dyDescent="0.3">
      <c r="A2255" s="19">
        <v>2253</v>
      </c>
      <c r="C2255" s="17" t="s">
        <v>152</v>
      </c>
      <c r="E2255" s="16">
        <f t="shared" si="384"/>
        <v>24730017188.99258</v>
      </c>
      <c r="F2255" s="16">
        <v>5</v>
      </c>
      <c r="G2255" s="22">
        <f t="shared" si="385"/>
        <v>9.4120679527377201E+29</v>
      </c>
      <c r="H2255" s="18">
        <f t="shared" si="381"/>
        <v>30143840.072136909</v>
      </c>
      <c r="I2255" s="18">
        <f t="shared" si="382"/>
        <v>4.9263312318994953E+20</v>
      </c>
      <c r="J2255" s="16">
        <v>1</v>
      </c>
      <c r="K2255" s="16">
        <v>11</v>
      </c>
      <c r="L2255" s="16">
        <v>5</v>
      </c>
      <c r="M2255" s="16">
        <v>10000</v>
      </c>
      <c r="N2255" s="16">
        <v>10000</v>
      </c>
      <c r="O2255" s="16">
        <v>30</v>
      </c>
      <c r="P2255" s="16" t="b">
        <v>1</v>
      </c>
      <c r="Q2255" s="16">
        <v>0</v>
      </c>
      <c r="R2255" s="16" t="b">
        <v>0</v>
      </c>
      <c r="S2255" s="16">
        <v>101.000000000008</v>
      </c>
      <c r="T2255" s="16" t="s">
        <v>59</v>
      </c>
      <c r="U2255" s="18">
        <v>2350</v>
      </c>
      <c r="V2255" s="16">
        <v>4099</v>
      </c>
      <c r="W2255" s="18">
        <v>1.07</v>
      </c>
    </row>
    <row r="2256" spans="1:23" s="15" customFormat="1" x14ac:dyDescent="0.3">
      <c r="A2256" s="19">
        <v>2254</v>
      </c>
      <c r="C2256" s="17" t="s">
        <v>152</v>
      </c>
      <c r="E2256" s="16">
        <f t="shared" si="384"/>
        <v>24764059049.488667</v>
      </c>
      <c r="F2256" s="16">
        <v>5</v>
      </c>
      <c r="G2256" s="22">
        <f t="shared" si="385"/>
        <v>9.4494813168566356E+29</v>
      </c>
      <c r="H2256" s="18">
        <f t="shared" si="381"/>
        <v>30172365.132179525</v>
      </c>
      <c r="I2256" s="18">
        <f t="shared" si="382"/>
        <v>4.9396449282428299E+20</v>
      </c>
      <c r="J2256" s="16">
        <v>1</v>
      </c>
      <c r="K2256" s="16">
        <v>11</v>
      </c>
      <c r="L2256" s="16">
        <v>5</v>
      </c>
      <c r="M2256" s="16">
        <v>10000</v>
      </c>
      <c r="N2256" s="16">
        <v>10000</v>
      </c>
      <c r="O2256" s="16">
        <v>30</v>
      </c>
      <c r="P2256" s="16" t="b">
        <v>1</v>
      </c>
      <c r="Q2256" s="16">
        <v>0</v>
      </c>
      <c r="R2256" s="16" t="b">
        <v>0</v>
      </c>
      <c r="S2256" s="16">
        <v>101.000000000008</v>
      </c>
      <c r="T2256" s="16" t="s">
        <v>59</v>
      </c>
      <c r="U2256" s="18">
        <v>2351</v>
      </c>
      <c r="V2256" s="16">
        <v>4101</v>
      </c>
      <c r="W2256" s="18">
        <v>1.07</v>
      </c>
    </row>
    <row r="2257" spans="1:23" s="15" customFormat="1" x14ac:dyDescent="0.3">
      <c r="A2257" s="19">
        <v>2255</v>
      </c>
      <c r="C2257" s="17" t="s">
        <v>152</v>
      </c>
      <c r="E2257" s="16">
        <f t="shared" si="384"/>
        <v>24798132639.271164</v>
      </c>
      <c r="F2257" s="16">
        <v>5</v>
      </c>
      <c r="G2257" s="22">
        <f t="shared" si="385"/>
        <v>9.4870267066705864E+29</v>
      </c>
      <c r="H2257" s="18">
        <f t="shared" si="381"/>
        <v>30200904.572330687</v>
      </c>
      <c r="I2257" s="18">
        <f t="shared" si="382"/>
        <v>4.9529886762863264E+20</v>
      </c>
      <c r="J2257" s="16">
        <v>1</v>
      </c>
      <c r="K2257" s="16">
        <v>11</v>
      </c>
      <c r="L2257" s="16">
        <v>5</v>
      </c>
      <c r="M2257" s="16">
        <v>10000</v>
      </c>
      <c r="N2257" s="16">
        <v>10000</v>
      </c>
      <c r="O2257" s="16">
        <v>30</v>
      </c>
      <c r="P2257" s="16" t="b">
        <v>1</v>
      </c>
      <c r="Q2257" s="16">
        <v>0</v>
      </c>
      <c r="R2257" s="16" t="b">
        <v>0</v>
      </c>
      <c r="S2257" s="16">
        <v>101.000000000008</v>
      </c>
      <c r="T2257" s="16" t="s">
        <v>59</v>
      </c>
      <c r="U2257" s="18">
        <v>2352</v>
      </c>
      <c r="V2257" s="16">
        <v>4103</v>
      </c>
      <c r="W2257" s="18">
        <v>1.07</v>
      </c>
    </row>
    <row r="2258" spans="1:23" s="15" customFormat="1" x14ac:dyDescent="0.3">
      <c r="A2258" s="19">
        <v>2256</v>
      </c>
      <c r="C2258" s="17" t="s">
        <v>152</v>
      </c>
      <c r="E2258" s="16">
        <f t="shared" si="384"/>
        <v>24832237973.823719</v>
      </c>
      <c r="F2258" s="16">
        <v>5</v>
      </c>
      <c r="G2258" s="22">
        <f t="shared" si="385"/>
        <v>9.524704529218552E+29</v>
      </c>
      <c r="H2258" s="18">
        <f t="shared" si="381"/>
        <v>30229458.393483557</v>
      </c>
      <c r="I2258" s="18">
        <f t="shared" si="382"/>
        <v>4.9663625304908772E+20</v>
      </c>
      <c r="J2258" s="16">
        <v>1</v>
      </c>
      <c r="K2258" s="16">
        <v>11</v>
      </c>
      <c r="L2258" s="16">
        <v>5</v>
      </c>
      <c r="M2258" s="16">
        <v>10000</v>
      </c>
      <c r="N2258" s="16">
        <v>10000</v>
      </c>
      <c r="O2258" s="16">
        <v>30</v>
      </c>
      <c r="P2258" s="16" t="b">
        <v>1</v>
      </c>
      <c r="Q2258" s="16">
        <v>0</v>
      </c>
      <c r="R2258" s="16" t="b">
        <v>0</v>
      </c>
      <c r="S2258" s="16">
        <v>101.000000000008</v>
      </c>
      <c r="T2258" s="16" t="s">
        <v>59</v>
      </c>
      <c r="U2258" s="18">
        <v>2353</v>
      </c>
      <c r="V2258" s="16">
        <v>4105</v>
      </c>
      <c r="W2258" s="18">
        <v>1.07</v>
      </c>
    </row>
    <row r="2259" spans="1:23" s="15" customFormat="1" x14ac:dyDescent="0.3">
      <c r="A2259" s="19">
        <v>2257</v>
      </c>
      <c r="C2259" s="17" t="s">
        <v>152</v>
      </c>
      <c r="E2259" s="16">
        <f t="shared" si="384"/>
        <v>24866375068.630432</v>
      </c>
      <c r="F2259" s="16">
        <v>5</v>
      </c>
      <c r="G2259" s="22">
        <f t="shared" si="385"/>
        <v>9.5625151926135286E+29</v>
      </c>
      <c r="H2259" s="18">
        <f t="shared" si="381"/>
        <v>30258026.596530717</v>
      </c>
      <c r="I2259" s="18">
        <f t="shared" si="382"/>
        <v>4.9797665453919162E+20</v>
      </c>
      <c r="J2259" s="16">
        <v>1</v>
      </c>
      <c r="K2259" s="16">
        <v>11</v>
      </c>
      <c r="L2259" s="16">
        <v>5</v>
      </c>
      <c r="M2259" s="16">
        <v>10000</v>
      </c>
      <c r="N2259" s="16">
        <v>10000</v>
      </c>
      <c r="O2259" s="16">
        <v>30</v>
      </c>
      <c r="P2259" s="16" t="b">
        <v>1</v>
      </c>
      <c r="Q2259" s="16">
        <v>0</v>
      </c>
      <c r="R2259" s="16" t="b">
        <v>0</v>
      </c>
      <c r="S2259" s="16">
        <v>101.000000000008</v>
      </c>
      <c r="T2259" s="16" t="s">
        <v>59</v>
      </c>
      <c r="U2259" s="18">
        <v>2354</v>
      </c>
      <c r="V2259" s="16">
        <v>4107</v>
      </c>
      <c r="W2259" s="18">
        <v>1.07</v>
      </c>
    </row>
    <row r="2260" spans="1:23" s="15" customFormat="1" x14ac:dyDescent="0.3">
      <c r="A2260" s="19">
        <v>2258</v>
      </c>
      <c r="C2260" s="17" t="s">
        <v>152</v>
      </c>
      <c r="E2260" s="16">
        <f t="shared" si="384"/>
        <v>24900543939.176189</v>
      </c>
      <c r="F2260" s="16">
        <v>5</v>
      </c>
      <c r="G2260" s="22">
        <f t="shared" si="385"/>
        <v>9.6004591060443075E+29</v>
      </c>
      <c r="H2260" s="18">
        <f t="shared" si="381"/>
        <v>30286609.182364572</v>
      </c>
      <c r="I2260" s="18">
        <f t="shared" si="382"/>
        <v>4.9932007755994399E+20</v>
      </c>
      <c r="J2260" s="16">
        <v>1</v>
      </c>
      <c r="K2260" s="16">
        <v>11</v>
      </c>
      <c r="L2260" s="16">
        <v>5</v>
      </c>
      <c r="M2260" s="16">
        <v>10000</v>
      </c>
      <c r="N2260" s="16">
        <v>10000</v>
      </c>
      <c r="O2260" s="16">
        <v>30</v>
      </c>
      <c r="P2260" s="16" t="b">
        <v>1</v>
      </c>
      <c r="Q2260" s="16">
        <v>0</v>
      </c>
      <c r="R2260" s="16" t="b">
        <v>0</v>
      </c>
      <c r="S2260" s="16">
        <v>101.000000000008</v>
      </c>
      <c r="T2260" s="16" t="s">
        <v>59</v>
      </c>
      <c r="U2260" s="18">
        <v>2355</v>
      </c>
      <c r="V2260" s="16">
        <v>4109</v>
      </c>
      <c r="W2260" s="18">
        <v>1.07</v>
      </c>
    </row>
    <row r="2261" spans="1:23" s="15" customFormat="1" x14ac:dyDescent="0.3">
      <c r="A2261" s="19">
        <v>2259</v>
      </c>
      <c r="C2261" s="17" t="s">
        <v>152</v>
      </c>
      <c r="E2261" s="16">
        <f t="shared" si="384"/>
        <v>24934744600.946548</v>
      </c>
      <c r="F2261" s="16">
        <v>5</v>
      </c>
      <c r="G2261" s="22">
        <f t="shared" si="385"/>
        <v>9.6385366797777933E+29</v>
      </c>
      <c r="H2261" s="18">
        <f t="shared" si="381"/>
        <v>30315206.151877005</v>
      </c>
      <c r="I2261" s="18">
        <f t="shared" si="382"/>
        <v>5.0066652757979942E+20</v>
      </c>
      <c r="J2261" s="16">
        <v>1</v>
      </c>
      <c r="K2261" s="16">
        <v>11</v>
      </c>
      <c r="L2261" s="16">
        <v>5</v>
      </c>
      <c r="M2261" s="16">
        <v>10000</v>
      </c>
      <c r="N2261" s="16">
        <v>10000</v>
      </c>
      <c r="O2261" s="16">
        <v>30</v>
      </c>
      <c r="P2261" s="16" t="b">
        <v>1</v>
      </c>
      <c r="Q2261" s="16">
        <v>0</v>
      </c>
      <c r="R2261" s="16" t="b">
        <v>0</v>
      </c>
      <c r="S2261" s="16">
        <v>101.000000000008</v>
      </c>
      <c r="T2261" s="16" t="s">
        <v>59</v>
      </c>
      <c r="U2261" s="18">
        <v>2356</v>
      </c>
      <c r="V2261" s="16">
        <v>4111</v>
      </c>
      <c r="W2261" s="18">
        <v>1.07</v>
      </c>
    </row>
    <row r="2262" spans="1:23" s="15" customFormat="1" x14ac:dyDescent="0.3">
      <c r="A2262" s="19">
        <v>2260</v>
      </c>
      <c r="C2262" s="17" t="s">
        <v>152</v>
      </c>
      <c r="E2262" s="16">
        <f t="shared" si="384"/>
        <v>24968977069.427776</v>
      </c>
      <c r="F2262" s="16">
        <v>5</v>
      </c>
      <c r="G2262" s="22">
        <f t="shared" si="385"/>
        <v>9.6767483251618846E+29</v>
      </c>
      <c r="H2262" s="18">
        <f t="shared" si="381"/>
        <v>30343817.505959563</v>
      </c>
      <c r="I2262" s="18">
        <f t="shared" si="382"/>
        <v>5.0201601007468374E+20</v>
      </c>
      <c r="J2262" s="16">
        <v>1</v>
      </c>
      <c r="K2262" s="16">
        <v>11</v>
      </c>
      <c r="L2262" s="16">
        <v>5</v>
      </c>
      <c r="M2262" s="16">
        <v>10000</v>
      </c>
      <c r="N2262" s="16">
        <v>10000</v>
      </c>
      <c r="O2262" s="16">
        <v>30</v>
      </c>
      <c r="P2262" s="16" t="b">
        <v>1</v>
      </c>
      <c r="Q2262" s="16">
        <v>0</v>
      </c>
      <c r="R2262" s="16" t="b">
        <v>0</v>
      </c>
      <c r="S2262" s="16">
        <v>101.000000000008</v>
      </c>
      <c r="T2262" s="16" t="s">
        <v>59</v>
      </c>
      <c r="U2262" s="18">
        <v>2357</v>
      </c>
      <c r="V2262" s="16">
        <v>4113</v>
      </c>
      <c r="W2262" s="18">
        <v>1.07</v>
      </c>
    </row>
    <row r="2263" spans="1:23" s="15" customFormat="1" x14ac:dyDescent="0.3">
      <c r="A2263" s="19">
        <v>2261</v>
      </c>
      <c r="C2263" s="17" t="s">
        <v>152</v>
      </c>
      <c r="E2263" s="16">
        <f t="shared" si="384"/>
        <v>25003241360.106838</v>
      </c>
      <c r="F2263" s="16">
        <v>5</v>
      </c>
      <c r="G2263" s="22">
        <f t="shared" si="385"/>
        <v>9.715094454627522E+29</v>
      </c>
      <c r="H2263" s="18">
        <f t="shared" si="381"/>
        <v>30372443.24550385</v>
      </c>
      <c r="I2263" s="18">
        <f t="shared" si="382"/>
        <v>5.033685305280029E+20</v>
      </c>
      <c r="J2263" s="16">
        <v>1</v>
      </c>
      <c r="K2263" s="16">
        <v>11</v>
      </c>
      <c r="L2263" s="16">
        <v>5</v>
      </c>
      <c r="M2263" s="16">
        <v>10000</v>
      </c>
      <c r="N2263" s="16">
        <v>10000</v>
      </c>
      <c r="O2263" s="16">
        <v>30</v>
      </c>
      <c r="P2263" s="16" t="b">
        <v>1</v>
      </c>
      <c r="Q2263" s="16">
        <v>0</v>
      </c>
      <c r="R2263" s="16" t="b">
        <v>0</v>
      </c>
      <c r="S2263" s="16">
        <v>101.000000000008</v>
      </c>
      <c r="T2263" s="16" t="s">
        <v>59</v>
      </c>
      <c r="U2263" s="18">
        <v>2358</v>
      </c>
      <c r="V2263" s="16">
        <v>4115</v>
      </c>
      <c r="W2263" s="18">
        <v>1.07</v>
      </c>
    </row>
    <row r="2264" spans="1:23" s="15" customFormat="1" x14ac:dyDescent="0.3">
      <c r="A2264" s="19">
        <v>2262</v>
      </c>
      <c r="C2264" s="17" t="s">
        <v>152</v>
      </c>
      <c r="E2264" s="16">
        <f t="shared" si="384"/>
        <v>25037537488.471165</v>
      </c>
      <c r="F2264" s="16">
        <v>5</v>
      </c>
      <c r="G2264" s="22">
        <f t="shared" si="385"/>
        <v>9.7535754816907564E+29</v>
      </c>
      <c r="H2264" s="18">
        <f t="shared" si="381"/>
        <v>30401083.371400561</v>
      </c>
      <c r="I2264" s="18">
        <f t="shared" si="382"/>
        <v>5.0472409443063831E+20</v>
      </c>
      <c r="J2264" s="16">
        <v>1</v>
      </c>
      <c r="K2264" s="16">
        <v>11</v>
      </c>
      <c r="L2264" s="16">
        <v>5</v>
      </c>
      <c r="M2264" s="16">
        <v>10000</v>
      </c>
      <c r="N2264" s="16">
        <v>10000</v>
      </c>
      <c r="O2264" s="16">
        <v>30</v>
      </c>
      <c r="P2264" s="16" t="b">
        <v>1</v>
      </c>
      <c r="Q2264" s="16">
        <v>0</v>
      </c>
      <c r="R2264" s="16" t="b">
        <v>0</v>
      </c>
      <c r="S2264" s="16">
        <v>101.000000000008</v>
      </c>
      <c r="T2264" s="16" t="s">
        <v>59</v>
      </c>
      <c r="U2264" s="18">
        <v>2359</v>
      </c>
      <c r="V2264" s="16">
        <v>4117</v>
      </c>
      <c r="W2264" s="18">
        <v>1.07</v>
      </c>
    </row>
    <row r="2265" spans="1:23" s="15" customFormat="1" x14ac:dyDescent="0.3">
      <c r="A2265" s="19">
        <v>2263</v>
      </c>
      <c r="C2265" s="17" t="s">
        <v>152</v>
      </c>
      <c r="E2265" s="16">
        <f t="shared" si="384"/>
        <v>25071865470.009262</v>
      </c>
      <c r="F2265" s="16">
        <v>5</v>
      </c>
      <c r="G2265" s="22">
        <f t="shared" si="385"/>
        <v>9.7921918209557729E+29</v>
      </c>
      <c r="H2265" s="18">
        <f t="shared" si="381"/>
        <v>30429737.884540498</v>
      </c>
      <c r="I2265" s="18">
        <f t="shared" si="382"/>
        <v>5.0608270728097713E+20</v>
      </c>
      <c r="J2265" s="16">
        <v>1</v>
      </c>
      <c r="K2265" s="16">
        <v>11</v>
      </c>
      <c r="L2265" s="16">
        <v>5</v>
      </c>
      <c r="M2265" s="16">
        <v>10000</v>
      </c>
      <c r="N2265" s="16">
        <v>10000</v>
      </c>
      <c r="O2265" s="16">
        <v>30</v>
      </c>
      <c r="P2265" s="16" t="b">
        <v>1</v>
      </c>
      <c r="Q2265" s="16">
        <v>0</v>
      </c>
      <c r="R2265" s="16" t="b">
        <v>0</v>
      </c>
      <c r="S2265" s="16">
        <v>101.000000000008</v>
      </c>
      <c r="T2265" s="16" t="s">
        <v>59</v>
      </c>
      <c r="U2265" s="18">
        <v>2360</v>
      </c>
      <c r="V2265" s="16">
        <v>4119</v>
      </c>
      <c r="W2265" s="18">
        <v>1.07</v>
      </c>
    </row>
    <row r="2266" spans="1:23" s="15" customFormat="1" x14ac:dyDescent="0.3">
      <c r="A2266" s="19">
        <v>2264</v>
      </c>
      <c r="C2266" s="17" t="s">
        <v>152</v>
      </c>
      <c r="E2266" s="16">
        <f t="shared" si="384"/>
        <v>25106225320.21006</v>
      </c>
      <c r="F2266" s="16">
        <v>5</v>
      </c>
      <c r="G2266" s="22">
        <f t="shared" si="385"/>
        <v>9.8309438881169614E+29</v>
      </c>
      <c r="H2266" s="18">
        <f t="shared" si="381"/>
        <v>30458406.785813924</v>
      </c>
      <c r="I2266" s="18">
        <f t="shared" si="382"/>
        <v>5.0744437458488276E+20</v>
      </c>
      <c r="J2266" s="16">
        <v>1</v>
      </c>
      <c r="K2266" s="16">
        <v>11</v>
      </c>
      <c r="L2266" s="16">
        <v>5</v>
      </c>
      <c r="M2266" s="16">
        <v>10000</v>
      </c>
      <c r="N2266" s="16">
        <v>10000</v>
      </c>
      <c r="O2266" s="16">
        <v>30</v>
      </c>
      <c r="P2266" s="16" t="b">
        <v>1</v>
      </c>
      <c r="Q2266" s="16">
        <v>0</v>
      </c>
      <c r="R2266" s="16" t="b">
        <v>0</v>
      </c>
      <c r="S2266" s="16">
        <v>101.000000000008</v>
      </c>
      <c r="T2266" s="16" t="s">
        <v>59</v>
      </c>
      <c r="U2266" s="18">
        <v>2361</v>
      </c>
      <c r="V2266" s="16">
        <v>4121</v>
      </c>
      <c r="W2266" s="18">
        <v>1.07</v>
      </c>
    </row>
    <row r="2267" spans="1:23" s="15" customFormat="1" x14ac:dyDescent="0.3">
      <c r="A2267" s="19">
        <v>2265</v>
      </c>
      <c r="C2267" s="17" t="s">
        <v>152</v>
      </c>
      <c r="E2267" s="16">
        <f t="shared" si="384"/>
        <v>25140617054.56321</v>
      </c>
      <c r="F2267" s="16">
        <v>5</v>
      </c>
      <c r="G2267" s="22">
        <f t="shared" si="385"/>
        <v>9.8698320999609852E+29</v>
      </c>
      <c r="H2267" s="18">
        <f t="shared" ref="H2267:H2330" si="386">(A2267^2.14+50+50*A2267)*2</f>
        <v>30487090.076110739</v>
      </c>
      <c r="I2267" s="18">
        <f t="shared" ref="I2267:I2330" si="387">(A2267^6.082+A2267^4+1000*A2267+100)*2</f>
        <v>5.0880910185573194E+20</v>
      </c>
      <c r="J2267" s="16">
        <v>1</v>
      </c>
      <c r="K2267" s="16">
        <v>11</v>
      </c>
      <c r="L2267" s="16">
        <v>5</v>
      </c>
      <c r="M2267" s="16">
        <v>10000</v>
      </c>
      <c r="N2267" s="16">
        <v>10000</v>
      </c>
      <c r="O2267" s="16">
        <v>30</v>
      </c>
      <c r="P2267" s="16" t="b">
        <v>1</v>
      </c>
      <c r="Q2267" s="16">
        <v>0</v>
      </c>
      <c r="R2267" s="16" t="b">
        <v>0</v>
      </c>
      <c r="S2267" s="16">
        <v>101.000000000008</v>
      </c>
      <c r="T2267" s="16" t="s">
        <v>59</v>
      </c>
      <c r="U2267" s="18">
        <v>2362</v>
      </c>
      <c r="V2267" s="16">
        <v>4123</v>
      </c>
      <c r="W2267" s="18">
        <v>1.07</v>
      </c>
    </row>
    <row r="2268" spans="1:23" s="15" customFormat="1" x14ac:dyDescent="0.3">
      <c r="A2268" s="19">
        <v>2266</v>
      </c>
      <c r="C2268" s="17" t="s">
        <v>152</v>
      </c>
      <c r="E2268" s="16">
        <f t="shared" si="384"/>
        <v>25175040688.558998</v>
      </c>
      <c r="F2268" s="16">
        <v>5</v>
      </c>
      <c r="G2268" s="22">
        <f t="shared" si="385"/>
        <v>9.9088568743694059E+29</v>
      </c>
      <c r="H2268" s="18">
        <f t="shared" si="386"/>
        <v>30515787.756320462</v>
      </c>
      <c r="I2268" s="18">
        <f t="shared" si="387"/>
        <v>5.1017689461441377E+20</v>
      </c>
      <c r="J2268" s="16">
        <v>1</v>
      </c>
      <c r="K2268" s="16">
        <v>11</v>
      </c>
      <c r="L2268" s="16">
        <v>5</v>
      </c>
      <c r="M2268" s="16">
        <v>10000</v>
      </c>
      <c r="N2268" s="16">
        <v>10000</v>
      </c>
      <c r="O2268" s="16">
        <v>30</v>
      </c>
      <c r="P2268" s="16" t="b">
        <v>1</v>
      </c>
      <c r="Q2268" s="16">
        <v>0</v>
      </c>
      <c r="R2268" s="16" t="b">
        <v>0</v>
      </c>
      <c r="S2268" s="16">
        <v>101.000000000008</v>
      </c>
      <c r="T2268" s="16" t="s">
        <v>59</v>
      </c>
      <c r="U2268" s="18">
        <v>2363</v>
      </c>
      <c r="V2268" s="16">
        <v>4125</v>
      </c>
      <c r="W2268" s="18">
        <v>1.07</v>
      </c>
    </row>
    <row r="2269" spans="1:23" s="15" customFormat="1" x14ac:dyDescent="0.3">
      <c r="A2269" s="19">
        <v>2267</v>
      </c>
      <c r="C2269" s="17" t="s">
        <v>152</v>
      </c>
      <c r="E2269" s="16">
        <f t="shared" si="384"/>
        <v>25209496237.688549</v>
      </c>
      <c r="F2269" s="16">
        <v>5</v>
      </c>
      <c r="G2269" s="22">
        <f t="shared" si="385"/>
        <v>9.9480186303217472E+29</v>
      </c>
      <c r="H2269" s="18">
        <f t="shared" si="386"/>
        <v>30544499.827332515</v>
      </c>
      <c r="I2269" s="18">
        <f t="shared" si="387"/>
        <v>5.1154775838933536E+20</v>
      </c>
      <c r="J2269" s="16">
        <v>1</v>
      </c>
      <c r="K2269" s="16">
        <v>11</v>
      </c>
      <c r="L2269" s="16">
        <v>5</v>
      </c>
      <c r="M2269" s="16">
        <v>10000</v>
      </c>
      <c r="N2269" s="16">
        <v>10000</v>
      </c>
      <c r="O2269" s="16">
        <v>30</v>
      </c>
      <c r="P2269" s="16" t="b">
        <v>1</v>
      </c>
      <c r="Q2269" s="16">
        <v>0</v>
      </c>
      <c r="R2269" s="16" t="b">
        <v>0</v>
      </c>
      <c r="S2269" s="16">
        <v>101.000000000008</v>
      </c>
      <c r="T2269" s="16" t="s">
        <v>59</v>
      </c>
      <c r="U2269" s="18">
        <v>2364</v>
      </c>
      <c r="V2269" s="16">
        <v>4127</v>
      </c>
      <c r="W2269" s="18">
        <v>1.07</v>
      </c>
    </row>
    <row r="2270" spans="1:23" s="15" customFormat="1" x14ac:dyDescent="0.3">
      <c r="A2270" s="19">
        <v>2268</v>
      </c>
      <c r="C2270" s="17" t="s">
        <v>152</v>
      </c>
      <c r="E2270" s="16">
        <f t="shared" si="384"/>
        <v>25243983717.443558</v>
      </c>
      <c r="F2270" s="16">
        <v>5</v>
      </c>
      <c r="G2270" s="22">
        <f t="shared" si="385"/>
        <v>9.9873177878964464E+29</v>
      </c>
      <c r="H2270" s="18">
        <f t="shared" si="386"/>
        <v>30573226.290035788</v>
      </c>
      <c r="I2270" s="18">
        <f t="shared" si="387"/>
        <v>5.1292169871642008E+20</v>
      </c>
      <c r="J2270" s="16">
        <v>1</v>
      </c>
      <c r="K2270" s="16">
        <v>11</v>
      </c>
      <c r="L2270" s="16">
        <v>5</v>
      </c>
      <c r="M2270" s="16">
        <v>10000</v>
      </c>
      <c r="N2270" s="16">
        <v>10000</v>
      </c>
      <c r="O2270" s="16">
        <v>30</v>
      </c>
      <c r="P2270" s="16" t="b">
        <v>1</v>
      </c>
      <c r="Q2270" s="16">
        <v>0</v>
      </c>
      <c r="R2270" s="16" t="b">
        <v>0</v>
      </c>
      <c r="S2270" s="16">
        <v>101.000000000008</v>
      </c>
      <c r="T2270" s="16" t="s">
        <v>59</v>
      </c>
      <c r="U2270" s="18">
        <v>2365</v>
      </c>
      <c r="V2270" s="16">
        <v>4129</v>
      </c>
      <c r="W2270" s="18">
        <v>1.07</v>
      </c>
    </row>
    <row r="2271" spans="1:23" s="15" customFormat="1" x14ac:dyDescent="0.3">
      <c r="A2271" s="19">
        <v>2269</v>
      </c>
      <c r="C2271" s="17" t="s">
        <v>152</v>
      </c>
      <c r="E2271" s="16">
        <f t="shared" ref="E2271:E2334" si="388">A2271^3.0999</f>
        <v>25278503143.316315</v>
      </c>
      <c r="F2271" s="16">
        <v>5</v>
      </c>
      <c r="G2271" s="22">
        <f t="shared" si="385"/>
        <v>1.0026754768274768E+30</v>
      </c>
      <c r="H2271" s="18">
        <f t="shared" si="386"/>
        <v>30601967.145318806</v>
      </c>
      <c r="I2271" s="18">
        <f t="shared" si="387"/>
        <v>5.1429872113913142E+20</v>
      </c>
      <c r="J2271" s="16">
        <v>1</v>
      </c>
      <c r="K2271" s="16">
        <v>11</v>
      </c>
      <c r="L2271" s="16">
        <v>5</v>
      </c>
      <c r="M2271" s="16">
        <v>10000</v>
      </c>
      <c r="N2271" s="16">
        <v>10000</v>
      </c>
      <c r="O2271" s="16">
        <v>30</v>
      </c>
      <c r="P2271" s="16" t="b">
        <v>1</v>
      </c>
      <c r="Q2271" s="16">
        <v>0</v>
      </c>
      <c r="R2271" s="16" t="b">
        <v>0</v>
      </c>
      <c r="S2271" s="16">
        <v>101.000000000008</v>
      </c>
      <c r="T2271" s="16" t="s">
        <v>59</v>
      </c>
      <c r="U2271" s="18">
        <v>2366</v>
      </c>
      <c r="V2271" s="16">
        <v>4131</v>
      </c>
      <c r="W2271" s="18">
        <v>1.07</v>
      </c>
    </row>
    <row r="2272" spans="1:23" s="15" customFormat="1" x14ac:dyDescent="0.3">
      <c r="A2272" s="19">
        <v>2270</v>
      </c>
      <c r="C2272" s="17" t="s">
        <v>152</v>
      </c>
      <c r="E2272" s="16">
        <f t="shared" si="388"/>
        <v>25313054530.800156</v>
      </c>
      <c r="F2272" s="16">
        <v>5</v>
      </c>
      <c r="G2272" s="22">
        <f t="shared" si="385"/>
        <v>1.0066329993742044E+30</v>
      </c>
      <c r="H2272" s="18">
        <f t="shared" si="386"/>
        <v>30630722.394069929</v>
      </c>
      <c r="I2272" s="18">
        <f t="shared" si="387"/>
        <v>5.1567883120846779E+20</v>
      </c>
      <c r="J2272" s="16">
        <v>1</v>
      </c>
      <c r="K2272" s="16">
        <v>11</v>
      </c>
      <c r="L2272" s="16">
        <v>5</v>
      </c>
      <c r="M2272" s="16">
        <v>10000</v>
      </c>
      <c r="N2272" s="16">
        <v>10000</v>
      </c>
      <c r="O2272" s="16">
        <v>30</v>
      </c>
      <c r="P2272" s="16" t="b">
        <v>1</v>
      </c>
      <c r="Q2272" s="16">
        <v>0</v>
      </c>
      <c r="R2272" s="16" t="b">
        <v>0</v>
      </c>
      <c r="S2272" s="16">
        <v>101.000000000008</v>
      </c>
      <c r="T2272" s="16" t="s">
        <v>59</v>
      </c>
      <c r="U2272" s="18">
        <v>2367</v>
      </c>
      <c r="V2272" s="16">
        <v>4133</v>
      </c>
      <c r="W2272" s="18">
        <v>1.07</v>
      </c>
    </row>
    <row r="2273" spans="1:23" s="15" customFormat="1" x14ac:dyDescent="0.3">
      <c r="A2273" s="19">
        <v>2271</v>
      </c>
      <c r="C2273" s="17" t="s">
        <v>152</v>
      </c>
      <c r="E2273" s="16">
        <f t="shared" si="388"/>
        <v>25347637895.388596</v>
      </c>
      <c r="F2273" s="16">
        <v>5</v>
      </c>
      <c r="G2273" s="22">
        <f t="shared" si="385"/>
        <v>1.0106043887690747E+30</v>
      </c>
      <c r="H2273" s="18">
        <f t="shared" si="386"/>
        <v>30659492.037177119</v>
      </c>
      <c r="I2273" s="18">
        <f t="shared" si="387"/>
        <v>5.170620344829718E+20</v>
      </c>
      <c r="J2273" s="16">
        <v>1</v>
      </c>
      <c r="K2273" s="16">
        <v>11</v>
      </c>
      <c r="L2273" s="16">
        <v>5</v>
      </c>
      <c r="M2273" s="16">
        <v>10000</v>
      </c>
      <c r="N2273" s="16">
        <v>10000</v>
      </c>
      <c r="O2273" s="16">
        <v>30</v>
      </c>
      <c r="P2273" s="16" t="b">
        <v>1</v>
      </c>
      <c r="Q2273" s="16">
        <v>0</v>
      </c>
      <c r="R2273" s="16" t="b">
        <v>0</v>
      </c>
      <c r="S2273" s="16">
        <v>101.000000000008</v>
      </c>
      <c r="T2273" s="16" t="s">
        <v>59</v>
      </c>
      <c r="U2273" s="18">
        <v>2368</v>
      </c>
      <c r="V2273" s="16">
        <v>4135</v>
      </c>
      <c r="W2273" s="18">
        <v>1.07</v>
      </c>
    </row>
    <row r="2274" spans="1:23" s="15" customFormat="1" x14ac:dyDescent="0.3">
      <c r="A2274" s="19">
        <v>2272</v>
      </c>
      <c r="C2274" s="17" t="s">
        <v>152</v>
      </c>
      <c r="E2274" s="16">
        <f t="shared" si="388"/>
        <v>25382253252.576118</v>
      </c>
      <c r="F2274" s="16">
        <v>5</v>
      </c>
      <c r="G2274" s="22">
        <f t="shared" si="385"/>
        <v>1.0145896874622737E+30</v>
      </c>
      <c r="H2274" s="18">
        <f t="shared" si="386"/>
        <v>30688276.075527903</v>
      </c>
      <c r="I2274" s="18">
        <f t="shared" si="387"/>
        <v>5.1844833652873226E+20</v>
      </c>
      <c r="J2274" s="16">
        <v>1</v>
      </c>
      <c r="K2274" s="16">
        <v>11</v>
      </c>
      <c r="L2274" s="16">
        <v>5</v>
      </c>
      <c r="M2274" s="16">
        <v>10000</v>
      </c>
      <c r="N2274" s="16">
        <v>10000</v>
      </c>
      <c r="O2274" s="16">
        <v>30</v>
      </c>
      <c r="P2274" s="16" t="b">
        <v>1</v>
      </c>
      <c r="Q2274" s="16">
        <v>0</v>
      </c>
      <c r="R2274" s="16" t="b">
        <v>0</v>
      </c>
      <c r="S2274" s="16">
        <v>101.000000000008</v>
      </c>
      <c r="T2274" s="16" t="s">
        <v>59</v>
      </c>
      <c r="U2274" s="18">
        <v>2369</v>
      </c>
      <c r="V2274" s="16">
        <v>4137</v>
      </c>
      <c r="W2274" s="18">
        <v>1.07</v>
      </c>
    </row>
    <row r="2275" spans="1:23" s="15" customFormat="1" x14ac:dyDescent="0.3">
      <c r="A2275" s="19">
        <v>2273</v>
      </c>
      <c r="C2275" s="17" t="s">
        <v>152</v>
      </c>
      <c r="E2275" s="16">
        <f t="shared" si="388"/>
        <v>25416900617.858051</v>
      </c>
      <c r="F2275" s="16">
        <v>5</v>
      </c>
      <c r="G2275" s="22">
        <f t="shared" si="385"/>
        <v>1.0185889380151634E+30</v>
      </c>
      <c r="H2275" s="18">
        <f t="shared" si="386"/>
        <v>30717074.510009453</v>
      </c>
      <c r="I2275" s="18">
        <f t="shared" si="387"/>
        <v>5.1983774291941563E+20</v>
      </c>
      <c r="J2275" s="16">
        <v>1</v>
      </c>
      <c r="K2275" s="16">
        <v>11</v>
      </c>
      <c r="L2275" s="16">
        <v>5</v>
      </c>
      <c r="M2275" s="16">
        <v>10000</v>
      </c>
      <c r="N2275" s="16">
        <v>10000</v>
      </c>
      <c r="O2275" s="16">
        <v>30</v>
      </c>
      <c r="P2275" s="16" t="b">
        <v>1</v>
      </c>
      <c r="Q2275" s="16">
        <v>0</v>
      </c>
      <c r="R2275" s="16" t="b">
        <v>0</v>
      </c>
      <c r="S2275" s="16">
        <v>101.000000000008</v>
      </c>
      <c r="T2275" s="16" t="s">
        <v>59</v>
      </c>
      <c r="U2275" s="18">
        <v>2370</v>
      </c>
      <c r="V2275" s="16">
        <v>4139</v>
      </c>
      <c r="W2275" s="18">
        <v>1.07</v>
      </c>
    </row>
    <row r="2276" spans="1:23" s="15" customFormat="1" x14ac:dyDescent="0.3">
      <c r="A2276" s="19">
        <v>2274</v>
      </c>
      <c r="C2276" s="17" t="s">
        <v>152</v>
      </c>
      <c r="E2276" s="16">
        <f t="shared" si="388"/>
        <v>25451580006.730003</v>
      </c>
      <c r="F2276" s="16">
        <v>5</v>
      </c>
      <c r="G2276" s="22">
        <f t="shared" si="385"/>
        <v>1.0226021831005202E+30</v>
      </c>
      <c r="H2276" s="18">
        <f t="shared" si="386"/>
        <v>30745887.341508895</v>
      </c>
      <c r="I2276" s="18">
        <f t="shared" si="387"/>
        <v>5.2123025923623505E+20</v>
      </c>
      <c r="J2276" s="16">
        <v>1</v>
      </c>
      <c r="K2276" s="16">
        <v>11</v>
      </c>
      <c r="L2276" s="16">
        <v>5</v>
      </c>
      <c r="M2276" s="16">
        <v>10000</v>
      </c>
      <c r="N2276" s="16">
        <v>10000</v>
      </c>
      <c r="O2276" s="16">
        <v>30</v>
      </c>
      <c r="P2276" s="16" t="b">
        <v>1</v>
      </c>
      <c r="Q2276" s="16">
        <v>0</v>
      </c>
      <c r="R2276" s="16" t="b">
        <v>0</v>
      </c>
      <c r="S2276" s="16">
        <v>101.000000000008</v>
      </c>
      <c r="T2276" s="16" t="s">
        <v>59</v>
      </c>
      <c r="U2276" s="18">
        <v>2371</v>
      </c>
      <c r="V2276" s="16">
        <v>4141</v>
      </c>
      <c r="W2276" s="18">
        <v>1.07</v>
      </c>
    </row>
    <row r="2277" spans="1:23" s="15" customFormat="1" x14ac:dyDescent="0.3">
      <c r="A2277" s="19">
        <v>2275</v>
      </c>
      <c r="C2277" s="17" t="s">
        <v>152</v>
      </c>
      <c r="E2277" s="16">
        <f t="shared" si="388"/>
        <v>25486291434.68845</v>
      </c>
      <c r="F2277" s="16">
        <v>5</v>
      </c>
      <c r="G2277" s="22">
        <f t="shared" si="385"/>
        <v>1.0266294655027738E+30</v>
      </c>
      <c r="H2277" s="18">
        <f t="shared" si="386"/>
        <v>30774714.570912518</v>
      </c>
      <c r="I2277" s="18">
        <f t="shared" si="387"/>
        <v>5.226258910679812E+20</v>
      </c>
      <c r="J2277" s="16">
        <v>1</v>
      </c>
      <c r="K2277" s="16">
        <v>11</v>
      </c>
      <c r="L2277" s="16">
        <v>5</v>
      </c>
      <c r="M2277" s="16">
        <v>10000</v>
      </c>
      <c r="N2277" s="16">
        <v>10000</v>
      </c>
      <c r="O2277" s="16">
        <v>30</v>
      </c>
      <c r="P2277" s="16" t="b">
        <v>1</v>
      </c>
      <c r="Q2277" s="16">
        <v>0</v>
      </c>
      <c r="R2277" s="16" t="b">
        <v>0</v>
      </c>
      <c r="S2277" s="16">
        <v>101.000000000008</v>
      </c>
      <c r="T2277" s="16" t="s">
        <v>59</v>
      </c>
      <c r="U2277" s="18">
        <v>2372</v>
      </c>
      <c r="V2277" s="16">
        <v>4143</v>
      </c>
      <c r="W2277" s="18">
        <v>1.07</v>
      </c>
    </row>
    <row r="2278" spans="1:23" s="15" customFormat="1" x14ac:dyDescent="0.3">
      <c r="A2278" s="19">
        <v>2276</v>
      </c>
      <c r="C2278" s="17" t="s">
        <v>152</v>
      </c>
      <c r="E2278" s="16">
        <f t="shared" si="388"/>
        <v>25521034917.230618</v>
      </c>
      <c r="F2278" s="16">
        <v>5</v>
      </c>
      <c r="G2278" s="22">
        <f t="shared" si="385"/>
        <v>1.0306708281182761E+30</v>
      </c>
      <c r="H2278" s="18">
        <f t="shared" si="386"/>
        <v>30803556.199106839</v>
      </c>
      <c r="I2278" s="18">
        <f t="shared" si="387"/>
        <v>5.2402464401102884E+20</v>
      </c>
      <c r="J2278" s="16">
        <v>1</v>
      </c>
      <c r="K2278" s="16">
        <v>11</v>
      </c>
      <c r="L2278" s="16">
        <v>5</v>
      </c>
      <c r="M2278" s="16">
        <v>10000</v>
      </c>
      <c r="N2278" s="16">
        <v>10000</v>
      </c>
      <c r="O2278" s="16">
        <v>30</v>
      </c>
      <c r="P2278" s="16" t="b">
        <v>1</v>
      </c>
      <c r="Q2278" s="16">
        <v>0</v>
      </c>
      <c r="R2278" s="16" t="b">
        <v>0</v>
      </c>
      <c r="S2278" s="16">
        <v>101.000000000008</v>
      </c>
      <c r="T2278" s="16" t="s">
        <v>59</v>
      </c>
      <c r="U2278" s="18">
        <v>2373</v>
      </c>
      <c r="V2278" s="16">
        <v>4145</v>
      </c>
      <c r="W2278" s="18">
        <v>1.07</v>
      </c>
    </row>
    <row r="2279" spans="1:23" s="15" customFormat="1" x14ac:dyDescent="0.3">
      <c r="A2279" s="19">
        <v>2277</v>
      </c>
      <c r="C2279" s="17" t="s">
        <v>152</v>
      </c>
      <c r="E2279" s="16">
        <f t="shared" si="388"/>
        <v>25555810469.854454</v>
      </c>
      <c r="F2279" s="16">
        <v>5</v>
      </c>
      <c r="G2279" s="22">
        <f t="shared" si="385"/>
        <v>1.0347263139555255E+30</v>
      </c>
      <c r="H2279" s="18">
        <f t="shared" si="386"/>
        <v>30832412.226977594</v>
      </c>
      <c r="I2279" s="18">
        <f t="shared" si="387"/>
        <v>5.2542652366933819E+20</v>
      </c>
      <c r="J2279" s="16">
        <v>1</v>
      </c>
      <c r="K2279" s="16">
        <v>11</v>
      </c>
      <c r="L2279" s="16">
        <v>5</v>
      </c>
      <c r="M2279" s="16">
        <v>10000</v>
      </c>
      <c r="N2279" s="16">
        <v>10000</v>
      </c>
      <c r="O2279" s="16">
        <v>30</v>
      </c>
      <c r="P2279" s="16" t="b">
        <v>1</v>
      </c>
      <c r="Q2279" s="16">
        <v>0</v>
      </c>
      <c r="R2279" s="16" t="b">
        <v>0</v>
      </c>
      <c r="S2279" s="16">
        <v>101.000000000008</v>
      </c>
      <c r="T2279" s="16" t="s">
        <v>59</v>
      </c>
      <c r="U2279" s="18">
        <v>2374</v>
      </c>
      <c r="V2279" s="16">
        <v>4147</v>
      </c>
      <c r="W2279" s="18">
        <v>1.07</v>
      </c>
    </row>
    <row r="2280" spans="1:23" s="15" customFormat="1" x14ac:dyDescent="0.3">
      <c r="A2280" s="19">
        <v>2278</v>
      </c>
      <c r="C2280" s="17" t="s">
        <v>152</v>
      </c>
      <c r="E2280" s="16">
        <f t="shared" si="388"/>
        <v>25590618108.058331</v>
      </c>
      <c r="F2280" s="16">
        <v>5</v>
      </c>
      <c r="G2280" s="22">
        <f t="shared" si="385"/>
        <v>1.0387959661353928E+30</v>
      </c>
      <c r="H2280" s="18">
        <f t="shared" si="386"/>
        <v>30861282.65541048</v>
      </c>
      <c r="I2280" s="18">
        <f t="shared" si="387"/>
        <v>5.2683153565446105E+20</v>
      </c>
      <c r="J2280" s="16">
        <v>1</v>
      </c>
      <c r="K2280" s="16">
        <v>11</v>
      </c>
      <c r="L2280" s="16">
        <v>5</v>
      </c>
      <c r="M2280" s="16">
        <v>10000</v>
      </c>
      <c r="N2280" s="16">
        <v>10000</v>
      </c>
      <c r="O2280" s="16">
        <v>30</v>
      </c>
      <c r="P2280" s="16" t="b">
        <v>1</v>
      </c>
      <c r="Q2280" s="16">
        <v>0</v>
      </c>
      <c r="R2280" s="16" t="b">
        <v>0</v>
      </c>
      <c r="S2280" s="16">
        <v>101.000000000008</v>
      </c>
      <c r="T2280" s="16" t="s">
        <v>59</v>
      </c>
      <c r="U2280" s="18">
        <v>2375</v>
      </c>
      <c r="V2280" s="16">
        <v>4149</v>
      </c>
      <c r="W2280" s="18">
        <v>1.07</v>
      </c>
    </row>
    <row r="2281" spans="1:23" s="15" customFormat="1" x14ac:dyDescent="0.3">
      <c r="A2281" s="19">
        <v>2279</v>
      </c>
      <c r="C2281" s="17" t="s">
        <v>152</v>
      </c>
      <c r="E2281" s="16">
        <f t="shared" si="388"/>
        <v>25625457847.341534</v>
      </c>
      <c r="F2281" s="16">
        <v>5</v>
      </c>
      <c r="G2281" s="22">
        <f t="shared" si="385"/>
        <v>1.0428798278914206E+30</v>
      </c>
      <c r="H2281" s="18">
        <f t="shared" si="386"/>
        <v>30890167.48529068</v>
      </c>
      <c r="I2281" s="18">
        <f t="shared" si="387"/>
        <v>5.2823968558555326E+20</v>
      </c>
      <c r="J2281" s="16">
        <v>1</v>
      </c>
      <c r="K2281" s="16">
        <v>11</v>
      </c>
      <c r="L2281" s="16">
        <v>5</v>
      </c>
      <c r="M2281" s="16">
        <v>10000</v>
      </c>
      <c r="N2281" s="16">
        <v>10000</v>
      </c>
      <c r="O2281" s="16">
        <v>30</v>
      </c>
      <c r="P2281" s="16" t="b">
        <v>1</v>
      </c>
      <c r="Q2281" s="16">
        <v>0</v>
      </c>
      <c r="R2281" s="16" t="b">
        <v>0</v>
      </c>
      <c r="S2281" s="16">
        <v>101.000000000008</v>
      </c>
      <c r="T2281" s="16" t="s">
        <v>59</v>
      </c>
      <c r="U2281" s="18">
        <v>2376</v>
      </c>
      <c r="V2281" s="16">
        <v>4151</v>
      </c>
      <c r="W2281" s="18">
        <v>1.07</v>
      </c>
    </row>
    <row r="2282" spans="1:23" s="15" customFormat="1" x14ac:dyDescent="0.3">
      <c r="A2282" s="19">
        <v>2280</v>
      </c>
      <c r="C2282" s="17" t="s">
        <v>152</v>
      </c>
      <c r="E2282" s="16">
        <f t="shared" si="388"/>
        <v>25660329703.203991</v>
      </c>
      <c r="F2282" s="16">
        <v>5</v>
      </c>
      <c r="G2282" s="22">
        <f t="shared" si="385"/>
        <v>1.0469779425699901E+30</v>
      </c>
      <c r="H2282" s="18">
        <f t="shared" si="386"/>
        <v>30919066.71750319</v>
      </c>
      <c r="I2282" s="18">
        <f t="shared" si="387"/>
        <v>5.2965097908937025E+20</v>
      </c>
      <c r="J2282" s="16">
        <v>1</v>
      </c>
      <c r="K2282" s="16">
        <v>11</v>
      </c>
      <c r="L2282" s="16">
        <v>5</v>
      </c>
      <c r="M2282" s="16">
        <v>10000</v>
      </c>
      <c r="N2282" s="16">
        <v>10000</v>
      </c>
      <c r="O2282" s="16">
        <v>30</v>
      </c>
      <c r="P2282" s="16" t="b">
        <v>1</v>
      </c>
      <c r="Q2282" s="16">
        <v>0</v>
      </c>
      <c r="R2282" s="16" t="b">
        <v>0</v>
      </c>
      <c r="S2282" s="16">
        <v>101.000000000008</v>
      </c>
      <c r="T2282" s="16" t="s">
        <v>59</v>
      </c>
      <c r="U2282" s="18">
        <v>2377</v>
      </c>
      <c r="V2282" s="16">
        <v>4153</v>
      </c>
      <c r="W2282" s="18">
        <v>1.07</v>
      </c>
    </row>
    <row r="2283" spans="1:23" s="15" customFormat="1" x14ac:dyDescent="0.3">
      <c r="A2283" s="19">
        <v>2281</v>
      </c>
      <c r="C2283" s="17" t="s">
        <v>152</v>
      </c>
      <c r="E2283" s="16">
        <f t="shared" si="388"/>
        <v>25695233691.146221</v>
      </c>
      <c r="F2283" s="16">
        <v>5</v>
      </c>
      <c r="G2283" s="22">
        <f t="shared" si="385"/>
        <v>1.051090353630652E+30</v>
      </c>
      <c r="H2283" s="18">
        <f t="shared" si="386"/>
        <v>30947980.352932446</v>
      </c>
      <c r="I2283" s="18">
        <f t="shared" si="387"/>
        <v>5.3106542180029432E+20</v>
      </c>
      <c r="J2283" s="16">
        <v>1</v>
      </c>
      <c r="K2283" s="16">
        <v>11</v>
      </c>
      <c r="L2283" s="16">
        <v>5</v>
      </c>
      <c r="M2283" s="16">
        <v>10000</v>
      </c>
      <c r="N2283" s="16">
        <v>10000</v>
      </c>
      <c r="O2283" s="16">
        <v>30</v>
      </c>
      <c r="P2283" s="16" t="b">
        <v>1</v>
      </c>
      <c r="Q2283" s="16">
        <v>0</v>
      </c>
      <c r="R2283" s="16" t="b">
        <v>0</v>
      </c>
      <c r="S2283" s="16">
        <v>101.000000000008</v>
      </c>
      <c r="T2283" s="16" t="s">
        <v>59</v>
      </c>
      <c r="U2283" s="18">
        <v>2378</v>
      </c>
      <c r="V2283" s="16">
        <v>4155</v>
      </c>
      <c r="W2283" s="18">
        <v>1.07</v>
      </c>
    </row>
    <row r="2284" spans="1:23" s="15" customFormat="1" x14ac:dyDescent="0.3">
      <c r="A2284" s="19">
        <v>2282</v>
      </c>
      <c r="C2284" s="17" t="s">
        <v>152</v>
      </c>
      <c r="E2284" s="16">
        <f t="shared" si="388"/>
        <v>25730169826.669483</v>
      </c>
      <c r="F2284" s="16">
        <v>5</v>
      </c>
      <c r="G2284" s="22">
        <f t="shared" si="385"/>
        <v>1.0552171046462781E+30</v>
      </c>
      <c r="H2284" s="18">
        <f t="shared" si="386"/>
        <v>30976908.39246273</v>
      </c>
      <c r="I2284" s="18">
        <f t="shared" si="387"/>
        <v>5.3248301936032167E+20</v>
      </c>
      <c r="J2284" s="16">
        <v>1</v>
      </c>
      <c r="K2284" s="16">
        <v>11</v>
      </c>
      <c r="L2284" s="16">
        <v>5</v>
      </c>
      <c r="M2284" s="16">
        <v>10000</v>
      </c>
      <c r="N2284" s="16">
        <v>10000</v>
      </c>
      <c r="O2284" s="16">
        <v>30</v>
      </c>
      <c r="P2284" s="16" t="b">
        <v>1</v>
      </c>
      <c r="Q2284" s="16">
        <v>0</v>
      </c>
      <c r="R2284" s="16" t="b">
        <v>0</v>
      </c>
      <c r="S2284" s="16">
        <v>101.000000000008</v>
      </c>
      <c r="T2284" s="16" t="s">
        <v>59</v>
      </c>
      <c r="U2284" s="18">
        <v>2379</v>
      </c>
      <c r="V2284" s="16">
        <v>4157</v>
      </c>
      <c r="W2284" s="18">
        <v>1.07</v>
      </c>
    </row>
    <row r="2285" spans="1:23" s="15" customFormat="1" x14ac:dyDescent="0.3">
      <c r="A2285" s="19">
        <v>2283</v>
      </c>
      <c r="C2285" s="17" t="s">
        <v>152</v>
      </c>
      <c r="E2285" s="16">
        <f t="shared" si="388"/>
        <v>25765138125.275665</v>
      </c>
      <c r="F2285" s="16">
        <v>5</v>
      </c>
      <c r="G2285" s="22">
        <f t="shared" si="385"/>
        <v>1.0593582393033939E+30</v>
      </c>
      <c r="H2285" s="18">
        <f t="shared" si="386"/>
        <v>31005850.836977951</v>
      </c>
      <c r="I2285" s="18">
        <f t="shared" si="387"/>
        <v>5.3390377741906883E+20</v>
      </c>
      <c r="J2285" s="16">
        <v>1</v>
      </c>
      <c r="K2285" s="16">
        <v>11</v>
      </c>
      <c r="L2285" s="16">
        <v>5</v>
      </c>
      <c r="M2285" s="16">
        <v>10000</v>
      </c>
      <c r="N2285" s="16">
        <v>10000</v>
      </c>
      <c r="O2285" s="16">
        <v>30</v>
      </c>
      <c r="P2285" s="16" t="b">
        <v>1</v>
      </c>
      <c r="Q2285" s="16">
        <v>0</v>
      </c>
      <c r="R2285" s="16" t="b">
        <v>0</v>
      </c>
      <c r="S2285" s="16">
        <v>101.000000000008</v>
      </c>
      <c r="T2285" s="16" t="s">
        <v>59</v>
      </c>
      <c r="U2285" s="18">
        <v>2380</v>
      </c>
      <c r="V2285" s="16">
        <v>4159</v>
      </c>
      <c r="W2285" s="18">
        <v>1.07</v>
      </c>
    </row>
    <row r="2286" spans="1:23" s="15" customFormat="1" x14ac:dyDescent="0.3">
      <c r="A2286" s="19">
        <v>2284</v>
      </c>
      <c r="C2286" s="17" t="s">
        <v>152</v>
      </c>
      <c r="E2286" s="16">
        <f t="shared" si="388"/>
        <v>25800138602.467426</v>
      </c>
      <c r="F2286" s="16">
        <v>5</v>
      </c>
      <c r="G2286" s="22">
        <f t="shared" si="385"/>
        <v>1.0635138014023908E+30</v>
      </c>
      <c r="H2286" s="18">
        <f t="shared" si="386"/>
        <v>31034807.687361706</v>
      </c>
      <c r="I2286" s="18">
        <f t="shared" si="387"/>
        <v>5.3532770163380375E+20</v>
      </c>
      <c r="J2286" s="16">
        <v>1</v>
      </c>
      <c r="K2286" s="16">
        <v>11</v>
      </c>
      <c r="L2286" s="16">
        <v>5</v>
      </c>
      <c r="M2286" s="16">
        <v>10000</v>
      </c>
      <c r="N2286" s="16">
        <v>10000</v>
      </c>
      <c r="O2286" s="16">
        <v>30</v>
      </c>
      <c r="P2286" s="16" t="b">
        <v>1</v>
      </c>
      <c r="Q2286" s="16">
        <v>0</v>
      </c>
      <c r="R2286" s="16" t="b">
        <v>0</v>
      </c>
      <c r="S2286" s="16">
        <v>101.000000000008</v>
      </c>
      <c r="T2286" s="16" t="s">
        <v>59</v>
      </c>
      <c r="U2286" s="18">
        <v>2381</v>
      </c>
      <c r="V2286" s="16">
        <v>4161</v>
      </c>
      <c r="W2286" s="18">
        <v>1.07</v>
      </c>
    </row>
    <row r="2287" spans="1:23" s="15" customFormat="1" x14ac:dyDescent="0.3">
      <c r="A2287" s="19">
        <v>2285</v>
      </c>
      <c r="C2287" s="17" t="s">
        <v>152</v>
      </c>
      <c r="E2287" s="16">
        <f t="shared" si="388"/>
        <v>25835171273.748081</v>
      </c>
      <c r="F2287" s="16">
        <v>5</v>
      </c>
      <c r="G2287" s="22">
        <f t="shared" si="385"/>
        <v>1.0676838348577544E+30</v>
      </c>
      <c r="H2287" s="18">
        <f t="shared" si="386"/>
        <v>31063778.944497269</v>
      </c>
      <c r="I2287" s="18">
        <f t="shared" si="387"/>
        <v>5.3675479766942967E+20</v>
      </c>
      <c r="J2287" s="16">
        <v>1</v>
      </c>
      <c r="K2287" s="16">
        <v>11</v>
      </c>
      <c r="L2287" s="16">
        <v>5</v>
      </c>
      <c r="M2287" s="16">
        <v>10000</v>
      </c>
      <c r="N2287" s="16">
        <v>10000</v>
      </c>
      <c r="O2287" s="16">
        <v>30</v>
      </c>
      <c r="P2287" s="16" t="b">
        <v>1</v>
      </c>
      <c r="Q2287" s="16">
        <v>0</v>
      </c>
      <c r="R2287" s="16" t="b">
        <v>0</v>
      </c>
      <c r="S2287" s="16">
        <v>101.000000000008</v>
      </c>
      <c r="T2287" s="16" t="s">
        <v>59</v>
      </c>
      <c r="U2287" s="18">
        <v>2382</v>
      </c>
      <c r="V2287" s="16">
        <v>4163</v>
      </c>
      <c r="W2287" s="18">
        <v>1.07</v>
      </c>
    </row>
    <row r="2288" spans="1:23" s="15" customFormat="1" x14ac:dyDescent="0.3">
      <c r="A2288" s="19">
        <v>2286</v>
      </c>
      <c r="C2288" s="17" t="s">
        <v>152</v>
      </c>
      <c r="E2288" s="16">
        <f t="shared" si="388"/>
        <v>25870236154.621567</v>
      </c>
      <c r="F2288" s="16">
        <v>5</v>
      </c>
      <c r="G2288" s="22">
        <f t="shared" si="385"/>
        <v>1.0718683836983074E+30</v>
      </c>
      <c r="H2288" s="18">
        <f t="shared" si="386"/>
        <v>31092764.609267559</v>
      </c>
      <c r="I2288" s="18">
        <f t="shared" si="387"/>
        <v>5.3818507119850167E+20</v>
      </c>
      <c r="J2288" s="16">
        <v>1</v>
      </c>
      <c r="K2288" s="16">
        <v>11</v>
      </c>
      <c r="L2288" s="16">
        <v>5</v>
      </c>
      <c r="M2288" s="16">
        <v>10000</v>
      </c>
      <c r="N2288" s="16">
        <v>10000</v>
      </c>
      <c r="O2288" s="16">
        <v>30</v>
      </c>
      <c r="P2288" s="16" t="b">
        <v>1</v>
      </c>
      <c r="Q2288" s="16">
        <v>0</v>
      </c>
      <c r="R2288" s="16" t="b">
        <v>0</v>
      </c>
      <c r="S2288" s="16">
        <v>101.000000000008</v>
      </c>
      <c r="T2288" s="16" t="s">
        <v>59</v>
      </c>
      <c r="U2288" s="18">
        <v>2383</v>
      </c>
      <c r="V2288" s="16">
        <v>4165</v>
      </c>
      <c r="W2288" s="18">
        <v>1.07</v>
      </c>
    </row>
    <row r="2289" spans="1:23" s="15" customFormat="1" x14ac:dyDescent="0.3">
      <c r="A2289" s="19">
        <v>2287</v>
      </c>
      <c r="C2289" s="17" t="s">
        <v>152</v>
      </c>
      <c r="E2289" s="16">
        <f t="shared" si="388"/>
        <v>25905333260.592403</v>
      </c>
      <c r="F2289" s="16">
        <v>5</v>
      </c>
      <c r="G2289" s="22">
        <f t="shared" si="385"/>
        <v>1.0760674920675299E+30</v>
      </c>
      <c r="H2289" s="18">
        <f t="shared" si="386"/>
        <v>31121764.682555113</v>
      </c>
      <c r="I2289" s="18">
        <f t="shared" si="387"/>
        <v>5.3961852790121759E+20</v>
      </c>
      <c r="J2289" s="16">
        <v>1</v>
      </c>
      <c r="K2289" s="16">
        <v>11</v>
      </c>
      <c r="L2289" s="16">
        <v>5</v>
      </c>
      <c r="M2289" s="16">
        <v>10000</v>
      </c>
      <c r="N2289" s="16">
        <v>10000</v>
      </c>
      <c r="O2289" s="16">
        <v>30</v>
      </c>
      <c r="P2289" s="16" t="b">
        <v>1</v>
      </c>
      <c r="Q2289" s="16">
        <v>0</v>
      </c>
      <c r="R2289" s="16" t="b">
        <v>0</v>
      </c>
      <c r="S2289" s="16">
        <v>101.000000000008</v>
      </c>
      <c r="T2289" s="16" t="s">
        <v>59</v>
      </c>
      <c r="U2289" s="18">
        <v>2384</v>
      </c>
      <c r="V2289" s="16">
        <v>4167</v>
      </c>
      <c r="W2289" s="18">
        <v>1.07</v>
      </c>
    </row>
    <row r="2290" spans="1:23" s="15" customFormat="1" x14ac:dyDescent="0.3">
      <c r="A2290" s="19">
        <v>2288</v>
      </c>
      <c r="C2290" s="17" t="s">
        <v>152</v>
      </c>
      <c r="E2290" s="16">
        <f t="shared" si="388"/>
        <v>25940462607.166134</v>
      </c>
      <c r="F2290" s="16">
        <v>5</v>
      </c>
      <c r="G2290" s="22">
        <f t="shared" si="385"/>
        <v>1.0802812042237121E+30</v>
      </c>
      <c r="H2290" s="18">
        <f t="shared" si="386"/>
        <v>31150779.16524218</v>
      </c>
      <c r="I2290" s="18">
        <f t="shared" si="387"/>
        <v>5.4105517346546149E+20</v>
      </c>
      <c r="J2290" s="16">
        <v>1</v>
      </c>
      <c r="K2290" s="16">
        <v>11</v>
      </c>
      <c r="L2290" s="16">
        <v>5</v>
      </c>
      <c r="M2290" s="16">
        <v>10000</v>
      </c>
      <c r="N2290" s="16">
        <v>10000</v>
      </c>
      <c r="O2290" s="16">
        <v>30</v>
      </c>
      <c r="P2290" s="16" t="b">
        <v>1</v>
      </c>
      <c r="Q2290" s="16">
        <v>0</v>
      </c>
      <c r="R2290" s="16" t="b">
        <v>0</v>
      </c>
      <c r="S2290" s="16">
        <v>101.000000000008</v>
      </c>
      <c r="T2290" s="16" t="s">
        <v>59</v>
      </c>
      <c r="U2290" s="18">
        <v>2385</v>
      </c>
      <c r="V2290" s="16">
        <v>4169</v>
      </c>
      <c r="W2290" s="18">
        <v>1.07</v>
      </c>
    </row>
    <row r="2291" spans="1:23" s="15" customFormat="1" x14ac:dyDescent="0.3">
      <c r="A2291" s="19">
        <v>2289</v>
      </c>
      <c r="C2291" s="17" t="s">
        <v>152</v>
      </c>
      <c r="E2291" s="16">
        <f t="shared" si="388"/>
        <v>25975624209.848648</v>
      </c>
      <c r="F2291" s="16">
        <v>5</v>
      </c>
      <c r="G2291" s="22">
        <f t="shared" si="385"/>
        <v>1.0845095645402605E+30</v>
      </c>
      <c r="H2291" s="18">
        <f t="shared" si="386"/>
        <v>31179808.05821057</v>
      </c>
      <c r="I2291" s="18">
        <f t="shared" si="387"/>
        <v>5.4249501358677138E+20</v>
      </c>
      <c r="J2291" s="16">
        <v>1</v>
      </c>
      <c r="K2291" s="16">
        <v>11</v>
      </c>
      <c r="L2291" s="16">
        <v>5</v>
      </c>
      <c r="M2291" s="16">
        <v>10000</v>
      </c>
      <c r="N2291" s="16">
        <v>10000</v>
      </c>
      <c r="O2291" s="16">
        <v>30</v>
      </c>
      <c r="P2291" s="16" t="b">
        <v>1</v>
      </c>
      <c r="Q2291" s="16">
        <v>0</v>
      </c>
      <c r="R2291" s="16" t="b">
        <v>0</v>
      </c>
      <c r="S2291" s="16">
        <v>101.000000000008</v>
      </c>
      <c r="T2291" s="16" t="s">
        <v>59</v>
      </c>
      <c r="U2291" s="18">
        <v>2386</v>
      </c>
      <c r="V2291" s="16">
        <v>4171</v>
      </c>
      <c r="W2291" s="18">
        <v>1.07</v>
      </c>
    </row>
    <row r="2292" spans="1:23" s="15" customFormat="1" x14ac:dyDescent="0.3">
      <c r="A2292" s="19">
        <v>2290</v>
      </c>
      <c r="C2292" s="17" t="s">
        <v>152</v>
      </c>
      <c r="E2292" s="16">
        <f t="shared" si="388"/>
        <v>26010818084.146503</v>
      </c>
      <c r="F2292" s="16">
        <v>5</v>
      </c>
      <c r="G2292" s="22">
        <f t="shared" si="385"/>
        <v>1.0887526175059111E+30</v>
      </c>
      <c r="H2292" s="18">
        <f t="shared" si="386"/>
        <v>31208851.362341974</v>
      </c>
      <c r="I2292" s="18">
        <f t="shared" si="387"/>
        <v>5.4393805396835638E+20</v>
      </c>
      <c r="J2292" s="16">
        <v>1</v>
      </c>
      <c r="K2292" s="16">
        <v>11</v>
      </c>
      <c r="L2292" s="16">
        <v>5</v>
      </c>
      <c r="M2292" s="16">
        <v>10000</v>
      </c>
      <c r="N2292" s="16">
        <v>10000</v>
      </c>
      <c r="O2292" s="16">
        <v>30</v>
      </c>
      <c r="P2292" s="16" t="b">
        <v>1</v>
      </c>
      <c r="Q2292" s="16">
        <v>0</v>
      </c>
      <c r="R2292" s="16" t="b">
        <v>0</v>
      </c>
      <c r="S2292" s="16">
        <v>101.000000000008</v>
      </c>
      <c r="T2292" s="16" t="s">
        <v>59</v>
      </c>
      <c r="U2292" s="18">
        <v>2387</v>
      </c>
      <c r="V2292" s="16">
        <v>4173</v>
      </c>
      <c r="W2292" s="18">
        <v>1.07</v>
      </c>
    </row>
    <row r="2293" spans="1:23" s="15" customFormat="1" x14ac:dyDescent="0.3">
      <c r="A2293" s="19">
        <v>2291</v>
      </c>
      <c r="C2293" s="17" t="s">
        <v>152</v>
      </c>
      <c r="E2293" s="16">
        <f t="shared" si="388"/>
        <v>26046044245.567204</v>
      </c>
      <c r="F2293" s="16">
        <v>5</v>
      </c>
      <c r="G2293" s="22">
        <f t="shared" si="385"/>
        <v>1.0930104077250381E+30</v>
      </c>
      <c r="H2293" s="18">
        <f t="shared" si="386"/>
        <v>31237909.07851772</v>
      </c>
      <c r="I2293" s="18">
        <f t="shared" si="387"/>
        <v>5.4538430032113723E+20</v>
      </c>
      <c r="J2293" s="16">
        <v>1</v>
      </c>
      <c r="K2293" s="16">
        <v>11</v>
      </c>
      <c r="L2293" s="16">
        <v>5</v>
      </c>
      <c r="M2293" s="16">
        <v>10000</v>
      </c>
      <c r="N2293" s="16">
        <v>10000</v>
      </c>
      <c r="O2293" s="16">
        <v>30</v>
      </c>
      <c r="P2293" s="16" t="b">
        <v>1</v>
      </c>
      <c r="Q2293" s="16">
        <v>0</v>
      </c>
      <c r="R2293" s="16" t="b">
        <v>0</v>
      </c>
      <c r="S2293" s="16">
        <v>101.000000000008</v>
      </c>
      <c r="T2293" s="16" t="s">
        <v>59</v>
      </c>
      <c r="U2293" s="18">
        <v>2388</v>
      </c>
      <c r="V2293" s="16">
        <v>4175</v>
      </c>
      <c r="W2293" s="18">
        <v>1.07</v>
      </c>
    </row>
    <row r="2294" spans="1:23" s="15" customFormat="1" x14ac:dyDescent="0.3">
      <c r="A2294" s="19">
        <v>2292</v>
      </c>
      <c r="C2294" s="17" t="s">
        <v>152</v>
      </c>
      <c r="E2294" s="16">
        <f t="shared" si="388"/>
        <v>26081302709.618755</v>
      </c>
      <c r="F2294" s="16">
        <v>5</v>
      </c>
      <c r="G2294" s="22">
        <f t="shared" si="385"/>
        <v>1.0972829799178375E+30</v>
      </c>
      <c r="H2294" s="18">
        <f t="shared" si="386"/>
        <v>31266981.207618617</v>
      </c>
      <c r="I2294" s="18">
        <f t="shared" si="387"/>
        <v>5.4683375836369761E+20</v>
      </c>
      <c r="J2294" s="16">
        <v>1</v>
      </c>
      <c r="K2294" s="16">
        <v>11</v>
      </c>
      <c r="L2294" s="16">
        <v>5</v>
      </c>
      <c r="M2294" s="16">
        <v>10000</v>
      </c>
      <c r="N2294" s="16">
        <v>10000</v>
      </c>
      <c r="O2294" s="16">
        <v>30</v>
      </c>
      <c r="P2294" s="16" t="b">
        <v>1</v>
      </c>
      <c r="Q2294" s="16">
        <v>0</v>
      </c>
      <c r="R2294" s="16" t="b">
        <v>0</v>
      </c>
      <c r="S2294" s="16">
        <v>101.000000000008</v>
      </c>
      <c r="T2294" s="16" t="s">
        <v>59</v>
      </c>
      <c r="U2294" s="18">
        <v>2389</v>
      </c>
      <c r="V2294" s="16">
        <v>4177</v>
      </c>
      <c r="W2294" s="18">
        <v>1.07</v>
      </c>
    </row>
    <row r="2295" spans="1:23" s="15" customFormat="1" x14ac:dyDescent="0.3">
      <c r="A2295" s="19">
        <v>2293</v>
      </c>
      <c r="C2295" s="17" t="s">
        <v>152</v>
      </c>
      <c r="E2295" s="16">
        <f t="shared" si="388"/>
        <v>26116593491.809772</v>
      </c>
      <c r="F2295" s="16">
        <v>5</v>
      </c>
      <c r="G2295" s="22">
        <f t="shared" si="385"/>
        <v>1.1015703789206198E+30</v>
      </c>
      <c r="H2295" s="18">
        <f t="shared" si="386"/>
        <v>31296067.750525285</v>
      </c>
      <c r="I2295" s="18">
        <f t="shared" si="387"/>
        <v>5.4828643382233275E+20</v>
      </c>
      <c r="J2295" s="16">
        <v>1</v>
      </c>
      <c r="K2295" s="16">
        <v>11</v>
      </c>
      <c r="L2295" s="16">
        <v>5</v>
      </c>
      <c r="M2295" s="16">
        <v>10000</v>
      </c>
      <c r="N2295" s="16">
        <v>10000</v>
      </c>
      <c r="O2295" s="16">
        <v>30</v>
      </c>
      <c r="P2295" s="16" t="b">
        <v>1</v>
      </c>
      <c r="Q2295" s="16">
        <v>0</v>
      </c>
      <c r="R2295" s="16" t="b">
        <v>0</v>
      </c>
      <c r="S2295" s="16">
        <v>101.000000000008</v>
      </c>
      <c r="T2295" s="16" t="s">
        <v>59</v>
      </c>
      <c r="U2295" s="18">
        <v>2390</v>
      </c>
      <c r="V2295" s="16">
        <v>4179</v>
      </c>
      <c r="W2295" s="18">
        <v>1.07</v>
      </c>
    </row>
    <row r="2296" spans="1:23" s="15" customFormat="1" x14ac:dyDescent="0.3">
      <c r="A2296" s="19">
        <v>2294</v>
      </c>
      <c r="C2296" s="17" t="s">
        <v>152</v>
      </c>
      <c r="E2296" s="16">
        <f t="shared" si="388"/>
        <v>26151916607.64978</v>
      </c>
      <c r="F2296" s="16">
        <v>5</v>
      </c>
      <c r="G2296" s="22">
        <f t="shared" si="385"/>
        <v>1.105872649686026E+30</v>
      </c>
      <c r="H2296" s="18">
        <f t="shared" si="386"/>
        <v>31325168.708117899</v>
      </c>
      <c r="I2296" s="18">
        <f t="shared" si="387"/>
        <v>5.4974233243103973E+20</v>
      </c>
      <c r="J2296" s="16">
        <v>1</v>
      </c>
      <c r="K2296" s="16">
        <v>11</v>
      </c>
      <c r="L2296" s="16">
        <v>5</v>
      </c>
      <c r="M2296" s="16">
        <v>10000</v>
      </c>
      <c r="N2296" s="16">
        <v>10000</v>
      </c>
      <c r="O2296" s="16">
        <v>30</v>
      </c>
      <c r="P2296" s="16" t="b">
        <v>1</v>
      </c>
      <c r="Q2296" s="16">
        <v>0</v>
      </c>
      <c r="R2296" s="16" t="b">
        <v>0</v>
      </c>
      <c r="S2296" s="16">
        <v>101.000000000008</v>
      </c>
      <c r="T2296" s="16" t="s">
        <v>59</v>
      </c>
      <c r="U2296" s="18">
        <v>2391</v>
      </c>
      <c r="V2296" s="16">
        <v>4181</v>
      </c>
      <c r="W2296" s="18">
        <v>1.07</v>
      </c>
    </row>
    <row r="2297" spans="1:23" s="15" customFormat="1" x14ac:dyDescent="0.3">
      <c r="A2297" s="19">
        <v>2295</v>
      </c>
      <c r="C2297" s="17" t="s">
        <v>152</v>
      </c>
      <c r="E2297" s="16">
        <f t="shared" si="388"/>
        <v>26187272072.64875</v>
      </c>
      <c r="F2297" s="16">
        <v>5</v>
      </c>
      <c r="G2297" s="22">
        <f t="shared" si="385"/>
        <v>1.110189837283306E+30</v>
      </c>
      <c r="H2297" s="18">
        <f t="shared" si="386"/>
        <v>31354284.081276599</v>
      </c>
      <c r="I2297" s="18">
        <f t="shared" si="387"/>
        <v>5.5120145993153466E+20</v>
      </c>
      <c r="J2297" s="16">
        <v>1</v>
      </c>
      <c r="K2297" s="16">
        <v>11</v>
      </c>
      <c r="L2297" s="16">
        <v>5</v>
      </c>
      <c r="M2297" s="16">
        <v>10000</v>
      </c>
      <c r="N2297" s="16">
        <v>10000</v>
      </c>
      <c r="O2297" s="16">
        <v>30</v>
      </c>
      <c r="P2297" s="16" t="b">
        <v>1</v>
      </c>
      <c r="Q2297" s="16">
        <v>0</v>
      </c>
      <c r="R2297" s="16" t="b">
        <v>0</v>
      </c>
      <c r="S2297" s="16">
        <v>101.000000000008</v>
      </c>
      <c r="T2297" s="16" t="s">
        <v>59</v>
      </c>
      <c r="U2297" s="18">
        <v>2392</v>
      </c>
      <c r="V2297" s="16">
        <v>4183</v>
      </c>
      <c r="W2297" s="18">
        <v>1.07</v>
      </c>
    </row>
    <row r="2298" spans="1:23" s="15" customFormat="1" x14ac:dyDescent="0.3">
      <c r="A2298" s="19">
        <v>2296</v>
      </c>
      <c r="C2298" s="17" t="s">
        <v>152</v>
      </c>
      <c r="E2298" s="16">
        <f t="shared" si="388"/>
        <v>26222659902.317318</v>
      </c>
      <c r="F2298" s="16">
        <v>5</v>
      </c>
      <c r="G2298" s="22">
        <f t="shared" si="385"/>
        <v>1.1145219868985502E+30</v>
      </c>
      <c r="H2298" s="18">
        <f t="shared" si="386"/>
        <v>31383413.870880704</v>
      </c>
      <c r="I2298" s="18">
        <f t="shared" si="387"/>
        <v>5.5266382207323898E+20</v>
      </c>
      <c r="J2298" s="16">
        <v>1</v>
      </c>
      <c r="K2298" s="16">
        <v>11</v>
      </c>
      <c r="L2298" s="16">
        <v>5</v>
      </c>
      <c r="M2298" s="16">
        <v>10000</v>
      </c>
      <c r="N2298" s="16">
        <v>10000</v>
      </c>
      <c r="O2298" s="16">
        <v>30</v>
      </c>
      <c r="P2298" s="16" t="b">
        <v>1</v>
      </c>
      <c r="Q2298" s="16">
        <v>0</v>
      </c>
      <c r="R2298" s="16" t="b">
        <v>0</v>
      </c>
      <c r="S2298" s="16">
        <v>101.000000000008</v>
      </c>
      <c r="T2298" s="16" t="s">
        <v>59</v>
      </c>
      <c r="U2298" s="18">
        <v>2393</v>
      </c>
      <c r="V2298" s="16">
        <v>4185</v>
      </c>
      <c r="W2298" s="18">
        <v>1.07</v>
      </c>
    </row>
    <row r="2299" spans="1:23" s="15" customFormat="1" x14ac:dyDescent="0.3">
      <c r="A2299" s="19">
        <v>2297</v>
      </c>
      <c r="C2299" s="17" t="s">
        <v>152</v>
      </c>
      <c r="E2299" s="16">
        <f t="shared" si="388"/>
        <v>26258080112.166965</v>
      </c>
      <c r="F2299" s="16">
        <v>5</v>
      </c>
      <c r="G2299" s="22">
        <f t="shared" si="385"/>
        <v>1.1188691438349856E+30</v>
      </c>
      <c r="H2299" s="18">
        <f t="shared" si="386"/>
        <v>31412558.077809673</v>
      </c>
      <c r="I2299" s="18">
        <f t="shared" si="387"/>
        <v>5.5412942461331263E+20</v>
      </c>
      <c r="J2299" s="16">
        <v>1</v>
      </c>
      <c r="K2299" s="16">
        <v>11</v>
      </c>
      <c r="L2299" s="16">
        <v>5</v>
      </c>
      <c r="M2299" s="16">
        <v>10000</v>
      </c>
      <c r="N2299" s="16">
        <v>10000</v>
      </c>
      <c r="O2299" s="16">
        <v>30</v>
      </c>
      <c r="P2299" s="16" t="b">
        <v>1</v>
      </c>
      <c r="Q2299" s="16">
        <v>0</v>
      </c>
      <c r="R2299" s="16" t="b">
        <v>0</v>
      </c>
      <c r="S2299" s="16">
        <v>101.000000000008</v>
      </c>
      <c r="T2299" s="16" t="s">
        <v>59</v>
      </c>
      <c r="U2299" s="18">
        <v>2394</v>
      </c>
      <c r="V2299" s="16">
        <v>4187</v>
      </c>
      <c r="W2299" s="18">
        <v>1.07</v>
      </c>
    </row>
    <row r="2300" spans="1:23" s="15" customFormat="1" x14ac:dyDescent="0.3">
      <c r="A2300" s="19">
        <v>2298</v>
      </c>
      <c r="C2300" s="17" t="s">
        <v>152</v>
      </c>
      <c r="E2300" s="16">
        <f t="shared" si="388"/>
        <v>26293532717.709881</v>
      </c>
      <c r="F2300" s="16">
        <v>5</v>
      </c>
      <c r="G2300" s="22">
        <f t="shared" si="385"/>
        <v>1.1232313535131607E+30</v>
      </c>
      <c r="H2300" s="18">
        <f t="shared" si="386"/>
        <v>31441716.702942539</v>
      </c>
      <c r="I2300" s="18">
        <f t="shared" si="387"/>
        <v>5.5559827331664386E+20</v>
      </c>
      <c r="J2300" s="16">
        <v>1</v>
      </c>
      <c r="K2300" s="16">
        <v>11</v>
      </c>
      <c r="L2300" s="16">
        <v>5</v>
      </c>
      <c r="M2300" s="16">
        <v>10000</v>
      </c>
      <c r="N2300" s="16">
        <v>10000</v>
      </c>
      <c r="O2300" s="16">
        <v>30</v>
      </c>
      <c r="P2300" s="16" t="b">
        <v>1</v>
      </c>
      <c r="Q2300" s="16">
        <v>0</v>
      </c>
      <c r="R2300" s="16" t="b">
        <v>0</v>
      </c>
      <c r="S2300" s="16">
        <v>101.000000000008</v>
      </c>
      <c r="T2300" s="16" t="s">
        <v>59</v>
      </c>
      <c r="U2300" s="18">
        <v>2395</v>
      </c>
      <c r="V2300" s="16">
        <v>4189</v>
      </c>
      <c r="W2300" s="18">
        <v>1.07</v>
      </c>
    </row>
    <row r="2301" spans="1:23" s="15" customFormat="1" x14ac:dyDescent="0.3">
      <c r="A2301" s="19">
        <v>2299</v>
      </c>
      <c r="C2301" s="17" t="s">
        <v>152</v>
      </c>
      <c r="E2301" s="16">
        <f t="shared" si="388"/>
        <v>26329017734.45866</v>
      </c>
      <c r="F2301" s="16">
        <v>5</v>
      </c>
      <c r="G2301" s="22">
        <f t="shared" si="385"/>
        <v>1.1276086614712579E+30</v>
      </c>
      <c r="H2301" s="18">
        <f t="shared" si="386"/>
        <v>31470889.747157644</v>
      </c>
      <c r="I2301" s="18">
        <f t="shared" si="387"/>
        <v>5.5707037395586351E+20</v>
      </c>
      <c r="J2301" s="16">
        <v>1</v>
      </c>
      <c r="K2301" s="16">
        <v>11</v>
      </c>
      <c r="L2301" s="16">
        <v>5</v>
      </c>
      <c r="M2301" s="16">
        <v>10000</v>
      </c>
      <c r="N2301" s="16">
        <v>10000</v>
      </c>
      <c r="O2301" s="16">
        <v>30</v>
      </c>
      <c r="P2301" s="16" t="b">
        <v>1</v>
      </c>
      <c r="Q2301" s="16">
        <v>0</v>
      </c>
      <c r="R2301" s="16" t="b">
        <v>0</v>
      </c>
      <c r="S2301" s="16">
        <v>101.000000000008</v>
      </c>
      <c r="T2301" s="16" t="s">
        <v>59</v>
      </c>
      <c r="U2301" s="18">
        <v>2396</v>
      </c>
      <c r="V2301" s="16">
        <v>4191</v>
      </c>
      <c r="W2301" s="18">
        <v>1.07</v>
      </c>
    </row>
    <row r="2302" spans="1:23" s="15" customFormat="1" x14ac:dyDescent="0.3">
      <c r="A2302" s="19">
        <v>2300</v>
      </c>
      <c r="C2302" s="17" t="s">
        <v>152</v>
      </c>
      <c r="E2302" s="16">
        <f t="shared" si="388"/>
        <v>26364535177.926907</v>
      </c>
      <c r="F2302" s="16">
        <v>5</v>
      </c>
      <c r="G2302" s="22">
        <f t="shared" si="385"/>
        <v>1.1320011133653114E+30</v>
      </c>
      <c r="H2302" s="18">
        <f t="shared" si="386"/>
        <v>31500077.211333517</v>
      </c>
      <c r="I2302" s="18">
        <f t="shared" si="387"/>
        <v>5.5854573231134592E+20</v>
      </c>
      <c r="J2302" s="16">
        <v>1</v>
      </c>
      <c r="K2302" s="16">
        <v>11</v>
      </c>
      <c r="L2302" s="16">
        <v>5</v>
      </c>
      <c r="M2302" s="16">
        <v>10000</v>
      </c>
      <c r="N2302" s="16">
        <v>10000</v>
      </c>
      <c r="O2302" s="16">
        <v>30</v>
      </c>
      <c r="P2302" s="16" t="b">
        <v>1</v>
      </c>
      <c r="Q2302" s="16">
        <v>0</v>
      </c>
      <c r="R2302" s="16" t="b">
        <v>0</v>
      </c>
      <c r="S2302" s="16">
        <v>101.000000000008</v>
      </c>
      <c r="T2302" s="16" t="s">
        <v>59</v>
      </c>
      <c r="U2302" s="18">
        <v>2397</v>
      </c>
      <c r="V2302" s="16">
        <v>4193</v>
      </c>
      <c r="W2302" s="18">
        <v>1.07</v>
      </c>
    </row>
    <row r="2303" spans="1:23" s="5" customFormat="1" x14ac:dyDescent="0.3">
      <c r="A2303" s="20">
        <v>2301</v>
      </c>
      <c r="C2303" s="11" t="s">
        <v>155</v>
      </c>
      <c r="E2303" s="10">
        <f t="shared" si="388"/>
        <v>26400085063.628483</v>
      </c>
      <c r="F2303" s="10">
        <v>5</v>
      </c>
      <c r="G2303" s="22">
        <f>A2303^8.945+A2303^4+100*A2303+100</f>
        <v>1.1812563441790526E+30</v>
      </c>
      <c r="H2303" s="22">
        <f t="shared" si="386"/>
        <v>31529279.096347846</v>
      </c>
      <c r="I2303" s="22">
        <f t="shared" si="387"/>
        <v>5.6002435417122341E+20</v>
      </c>
      <c r="J2303" s="10">
        <v>1</v>
      </c>
      <c r="K2303" s="10">
        <v>11</v>
      </c>
      <c r="L2303" s="10">
        <v>5</v>
      </c>
      <c r="M2303" s="10">
        <v>10000</v>
      </c>
      <c r="N2303" s="10">
        <v>10000</v>
      </c>
      <c r="O2303" s="10">
        <v>30</v>
      </c>
      <c r="P2303" s="10" t="b">
        <v>1</v>
      </c>
      <c r="Q2303" s="10">
        <v>0</v>
      </c>
      <c r="R2303" s="10" t="b">
        <v>0</v>
      </c>
      <c r="S2303" s="10">
        <v>101.000000000008</v>
      </c>
      <c r="T2303" s="10" t="s">
        <v>59</v>
      </c>
      <c r="U2303" s="22">
        <v>2398</v>
      </c>
      <c r="V2303" s="10">
        <v>4195</v>
      </c>
      <c r="W2303" s="22">
        <v>1.07</v>
      </c>
    </row>
    <row r="2304" spans="1:23" s="5" customFormat="1" x14ac:dyDescent="0.3">
      <c r="A2304" s="20">
        <v>2302</v>
      </c>
      <c r="C2304" s="11" t="s">
        <v>155</v>
      </c>
      <c r="E2304" s="10">
        <f t="shared" si="388"/>
        <v>26435667407.078396</v>
      </c>
      <c r="F2304" s="10">
        <v>5</v>
      </c>
      <c r="G2304" s="22">
        <f t="shared" ref="G2304:G2352" si="389">A2304^8.945+A2304^4+100*A2304+100</f>
        <v>1.1858563434556881E+30</v>
      </c>
      <c r="H2304" s="22">
        <f t="shared" si="386"/>
        <v>31558495.403078556</v>
      </c>
      <c r="I2304" s="22">
        <f t="shared" si="387"/>
        <v>5.6150624533138748E+20</v>
      </c>
      <c r="J2304" s="10">
        <v>1</v>
      </c>
      <c r="K2304" s="10">
        <v>11</v>
      </c>
      <c r="L2304" s="10">
        <v>5</v>
      </c>
      <c r="M2304" s="10">
        <v>10000</v>
      </c>
      <c r="N2304" s="10">
        <v>10000</v>
      </c>
      <c r="O2304" s="10">
        <v>30</v>
      </c>
      <c r="P2304" s="10" t="b">
        <v>1</v>
      </c>
      <c r="Q2304" s="10">
        <v>0</v>
      </c>
      <c r="R2304" s="10" t="b">
        <v>0</v>
      </c>
      <c r="S2304" s="10">
        <v>101.000000000008</v>
      </c>
      <c r="T2304" s="10" t="s">
        <v>59</v>
      </c>
      <c r="U2304" s="22">
        <v>2399</v>
      </c>
      <c r="V2304" s="10">
        <v>4197</v>
      </c>
      <c r="W2304" s="22">
        <v>1.07</v>
      </c>
    </row>
    <row r="2305" spans="1:23" s="5" customFormat="1" x14ac:dyDescent="0.3">
      <c r="A2305" s="20">
        <v>2303</v>
      </c>
      <c r="C2305" s="11" t="s">
        <v>154</v>
      </c>
      <c r="E2305" s="10">
        <f t="shared" si="388"/>
        <v>26471282223.791927</v>
      </c>
      <c r="F2305" s="10">
        <v>5</v>
      </c>
      <c r="G2305" s="22">
        <f t="shared" si="389"/>
        <v>1.1904722463516369E+30</v>
      </c>
      <c r="H2305" s="22">
        <f t="shared" si="386"/>
        <v>31587726.132402692</v>
      </c>
      <c r="I2305" s="22">
        <f t="shared" si="387"/>
        <v>5.6299141159549488E+20</v>
      </c>
      <c r="J2305" s="10">
        <v>1</v>
      </c>
      <c r="K2305" s="10">
        <v>11</v>
      </c>
      <c r="L2305" s="10">
        <v>5</v>
      </c>
      <c r="M2305" s="10">
        <v>10000</v>
      </c>
      <c r="N2305" s="10">
        <v>10000</v>
      </c>
      <c r="O2305" s="10">
        <v>30</v>
      </c>
      <c r="P2305" s="10" t="b">
        <v>1</v>
      </c>
      <c r="Q2305" s="10">
        <v>0</v>
      </c>
      <c r="R2305" s="10" t="b">
        <v>0</v>
      </c>
      <c r="S2305" s="10">
        <v>101.000000000008</v>
      </c>
      <c r="T2305" s="10" t="s">
        <v>59</v>
      </c>
      <c r="U2305" s="22">
        <v>2400</v>
      </c>
      <c r="V2305" s="10">
        <v>4199</v>
      </c>
      <c r="W2305" s="22">
        <v>1.07</v>
      </c>
    </row>
    <row r="2306" spans="1:23" s="5" customFormat="1" x14ac:dyDescent="0.3">
      <c r="A2306" s="20">
        <v>2304</v>
      </c>
      <c r="C2306" s="11" t="s">
        <v>154</v>
      </c>
      <c r="E2306" s="10">
        <f t="shared" si="388"/>
        <v>26506929529.285263</v>
      </c>
      <c r="F2306" s="10">
        <v>5</v>
      </c>
      <c r="G2306" s="22">
        <f t="shared" si="389"/>
        <v>1.1951041009091578E+30</v>
      </c>
      <c r="H2306" s="22">
        <f t="shared" si="386"/>
        <v>31616971.285197366</v>
      </c>
      <c r="I2306" s="22">
        <f t="shared" si="387"/>
        <v>5.6447985877498515E+20</v>
      </c>
      <c r="J2306" s="10">
        <v>1</v>
      </c>
      <c r="K2306" s="10">
        <v>11</v>
      </c>
      <c r="L2306" s="10">
        <v>5</v>
      </c>
      <c r="M2306" s="10">
        <v>10000</v>
      </c>
      <c r="N2306" s="10">
        <v>10000</v>
      </c>
      <c r="O2306" s="10">
        <v>30</v>
      </c>
      <c r="P2306" s="10" t="b">
        <v>1</v>
      </c>
      <c r="Q2306" s="10">
        <v>0</v>
      </c>
      <c r="R2306" s="10" t="b">
        <v>0</v>
      </c>
      <c r="S2306" s="10">
        <v>101.000000000008</v>
      </c>
      <c r="T2306" s="10" t="s">
        <v>59</v>
      </c>
      <c r="U2306" s="22">
        <v>2401</v>
      </c>
      <c r="V2306" s="10">
        <v>4201</v>
      </c>
      <c r="W2306" s="22">
        <v>1.07</v>
      </c>
    </row>
    <row r="2307" spans="1:23" s="5" customFormat="1" x14ac:dyDescent="0.3">
      <c r="A2307" s="20">
        <v>2305</v>
      </c>
      <c r="C2307" s="11" t="s">
        <v>154</v>
      </c>
      <c r="E2307" s="10">
        <f t="shared" si="388"/>
        <v>26542609339.075268</v>
      </c>
      <c r="F2307" s="10">
        <v>5</v>
      </c>
      <c r="G2307" s="22">
        <f t="shared" si="389"/>
        <v>1.1997519552947084E+30</v>
      </c>
      <c r="H2307" s="22">
        <f t="shared" si="386"/>
        <v>31646230.862339213</v>
      </c>
      <c r="I2307" s="22">
        <f t="shared" si="387"/>
        <v>5.6597159268907463E+20</v>
      </c>
      <c r="J2307" s="10">
        <v>1</v>
      </c>
      <c r="K2307" s="10">
        <v>11</v>
      </c>
      <c r="L2307" s="10">
        <v>5</v>
      </c>
      <c r="M2307" s="10">
        <v>10000</v>
      </c>
      <c r="N2307" s="10">
        <v>10000</v>
      </c>
      <c r="O2307" s="10">
        <v>30</v>
      </c>
      <c r="P2307" s="10" t="b">
        <v>1</v>
      </c>
      <c r="Q2307" s="10">
        <v>0</v>
      </c>
      <c r="R2307" s="10" t="b">
        <v>0</v>
      </c>
      <c r="S2307" s="10">
        <v>101.000000000008</v>
      </c>
      <c r="T2307" s="10" t="s">
        <v>59</v>
      </c>
      <c r="U2307" s="22">
        <v>2402</v>
      </c>
      <c r="V2307" s="10">
        <v>4203</v>
      </c>
      <c r="W2307" s="22">
        <v>1.07</v>
      </c>
    </row>
    <row r="2308" spans="1:23" s="5" customFormat="1" x14ac:dyDescent="0.3">
      <c r="A2308" s="20">
        <v>2306</v>
      </c>
      <c r="C2308" s="11" t="s">
        <v>154</v>
      </c>
      <c r="E2308" s="10">
        <f t="shared" si="388"/>
        <v>26578321668.679272</v>
      </c>
      <c r="F2308" s="10">
        <v>5</v>
      </c>
      <c r="G2308" s="22">
        <f t="shared" si="389"/>
        <v>1.2044158577992248E+30</v>
      </c>
      <c r="H2308" s="22">
        <f t="shared" si="386"/>
        <v>31675504.864704553</v>
      </c>
      <c r="I2308" s="22">
        <f t="shared" si="387"/>
        <v>5.6746661916477411E+20</v>
      </c>
      <c r="J2308" s="10">
        <v>1</v>
      </c>
      <c r="K2308" s="10">
        <v>11</v>
      </c>
      <c r="L2308" s="10">
        <v>5</v>
      </c>
      <c r="M2308" s="10">
        <v>10000</v>
      </c>
      <c r="N2308" s="10">
        <v>10000</v>
      </c>
      <c r="O2308" s="10">
        <v>30</v>
      </c>
      <c r="P2308" s="10" t="b">
        <v>1</v>
      </c>
      <c r="Q2308" s="10">
        <v>0</v>
      </c>
      <c r="R2308" s="10" t="b">
        <v>0</v>
      </c>
      <c r="S2308" s="10">
        <v>101.000000000008</v>
      </c>
      <c r="T2308" s="10" t="s">
        <v>59</v>
      </c>
      <c r="U2308" s="22">
        <v>2403</v>
      </c>
      <c r="V2308" s="10">
        <v>4205</v>
      </c>
      <c r="W2308" s="22">
        <v>1.07</v>
      </c>
    </row>
    <row r="2309" spans="1:23" s="5" customFormat="1" x14ac:dyDescent="0.3">
      <c r="A2309" s="20">
        <v>2307</v>
      </c>
      <c r="C2309" s="11" t="s">
        <v>154</v>
      </c>
      <c r="E2309" s="10">
        <f t="shared" si="388"/>
        <v>26614066533.615513</v>
      </c>
      <c r="F2309" s="10">
        <v>5</v>
      </c>
      <c r="G2309" s="22">
        <f t="shared" si="389"/>
        <v>1.2090958568382831E+30</v>
      </c>
      <c r="H2309" s="22">
        <f t="shared" si="386"/>
        <v>31704793.293169279</v>
      </c>
      <c r="I2309" s="22">
        <f t="shared" si="387"/>
        <v>5.6896494403688248E+20</v>
      </c>
      <c r="J2309" s="10">
        <v>1</v>
      </c>
      <c r="K2309" s="10">
        <v>11</v>
      </c>
      <c r="L2309" s="10">
        <v>5</v>
      </c>
      <c r="M2309" s="10">
        <v>10000</v>
      </c>
      <c r="N2309" s="10">
        <v>10000</v>
      </c>
      <c r="O2309" s="10">
        <v>30</v>
      </c>
      <c r="P2309" s="10" t="b">
        <v>1</v>
      </c>
      <c r="Q2309" s="10">
        <v>0</v>
      </c>
      <c r="R2309" s="10" t="b">
        <v>0</v>
      </c>
      <c r="S2309" s="10">
        <v>101.000000000008</v>
      </c>
      <c r="T2309" s="10" t="s">
        <v>59</v>
      </c>
      <c r="U2309" s="22">
        <v>2404</v>
      </c>
      <c r="V2309" s="10">
        <v>4207</v>
      </c>
      <c r="W2309" s="22">
        <v>1.07</v>
      </c>
    </row>
    <row r="2310" spans="1:23" s="5" customFormat="1" x14ac:dyDescent="0.3">
      <c r="A2310" s="20">
        <v>2308</v>
      </c>
      <c r="C2310" s="11" t="s">
        <v>154</v>
      </c>
      <c r="E2310" s="10">
        <f t="shared" si="388"/>
        <v>26649843949.402912</v>
      </c>
      <c r="F2310" s="10">
        <v>5</v>
      </c>
      <c r="G2310" s="22">
        <f t="shared" si="389"/>
        <v>1.2137920009525332E+30</v>
      </c>
      <c r="H2310" s="22">
        <f t="shared" si="386"/>
        <v>31734096.148609269</v>
      </c>
      <c r="I2310" s="22">
        <f t="shared" si="387"/>
        <v>5.7046657314801261E+20</v>
      </c>
      <c r="J2310" s="10">
        <v>1</v>
      </c>
      <c r="K2310" s="10">
        <v>11</v>
      </c>
      <c r="L2310" s="10">
        <v>5</v>
      </c>
      <c r="M2310" s="10">
        <v>10000</v>
      </c>
      <c r="N2310" s="10">
        <v>10000</v>
      </c>
      <c r="O2310" s="10">
        <v>30</v>
      </c>
      <c r="P2310" s="10" t="b">
        <v>1</v>
      </c>
      <c r="Q2310" s="10">
        <v>0</v>
      </c>
      <c r="R2310" s="10" t="b">
        <v>0</v>
      </c>
      <c r="S2310" s="10">
        <v>101.000000000008</v>
      </c>
      <c r="T2310" s="10" t="s">
        <v>59</v>
      </c>
      <c r="U2310" s="22">
        <v>2405</v>
      </c>
      <c r="V2310" s="10">
        <v>4209</v>
      </c>
      <c r="W2310" s="22">
        <v>1.07</v>
      </c>
    </row>
    <row r="2311" spans="1:23" s="5" customFormat="1" x14ac:dyDescent="0.3">
      <c r="A2311" s="20">
        <v>2309</v>
      </c>
      <c r="C2311" s="11" t="s">
        <v>154</v>
      </c>
      <c r="E2311" s="10">
        <f t="shared" si="388"/>
        <v>26685653931.56076</v>
      </c>
      <c r="F2311" s="10">
        <v>5</v>
      </c>
      <c r="G2311" s="22">
        <f t="shared" si="389"/>
        <v>1.2185043388077586E+30</v>
      </c>
      <c r="H2311" s="22">
        <f t="shared" si="386"/>
        <v>31763413.431899585</v>
      </c>
      <c r="I2311" s="22">
        <f t="shared" si="387"/>
        <v>5.719715123485773E+20</v>
      </c>
      <c r="J2311" s="10">
        <v>1</v>
      </c>
      <c r="K2311" s="10">
        <v>11</v>
      </c>
      <c r="L2311" s="10">
        <v>5</v>
      </c>
      <c r="M2311" s="10">
        <v>10000</v>
      </c>
      <c r="N2311" s="10">
        <v>10000</v>
      </c>
      <c r="O2311" s="10">
        <v>30</v>
      </c>
      <c r="P2311" s="10" t="b">
        <v>1</v>
      </c>
      <c r="Q2311" s="10">
        <v>0</v>
      </c>
      <c r="R2311" s="10" t="b">
        <v>0</v>
      </c>
      <c r="S2311" s="10">
        <v>101.000000000008</v>
      </c>
      <c r="T2311" s="10" t="s">
        <v>59</v>
      </c>
      <c r="U2311" s="22">
        <v>2406</v>
      </c>
      <c r="V2311" s="10">
        <v>4211</v>
      </c>
      <c r="W2311" s="22">
        <v>1.07</v>
      </c>
    </row>
    <row r="2312" spans="1:23" s="5" customFormat="1" x14ac:dyDescent="0.3">
      <c r="A2312" s="20">
        <v>2310</v>
      </c>
      <c r="C2312" s="11" t="s">
        <v>154</v>
      </c>
      <c r="E2312" s="10">
        <f t="shared" si="388"/>
        <v>26721496495.609264</v>
      </c>
      <c r="F2312" s="10">
        <v>5</v>
      </c>
      <c r="G2312" s="22">
        <f t="shared" si="389"/>
        <v>1.2232329191953633E+30</v>
      </c>
      <c r="H2312" s="22">
        <f t="shared" si="386"/>
        <v>31792745.143915337</v>
      </c>
      <c r="I2312" s="22">
        <f t="shared" si="387"/>
        <v>5.7347976749681489E+20</v>
      </c>
      <c r="J2312" s="10">
        <v>1</v>
      </c>
      <c r="K2312" s="10">
        <v>11</v>
      </c>
      <c r="L2312" s="10">
        <v>5</v>
      </c>
      <c r="M2312" s="10">
        <v>10000</v>
      </c>
      <c r="N2312" s="10">
        <v>10000</v>
      </c>
      <c r="O2312" s="10">
        <v>30</v>
      </c>
      <c r="P2312" s="10" t="b">
        <v>1</v>
      </c>
      <c r="Q2312" s="10">
        <v>0</v>
      </c>
      <c r="R2312" s="10" t="b">
        <v>0</v>
      </c>
      <c r="S2312" s="10">
        <v>101.000000000008</v>
      </c>
      <c r="T2312" s="10" t="s">
        <v>59</v>
      </c>
      <c r="U2312" s="22">
        <v>2407</v>
      </c>
      <c r="V2312" s="10">
        <v>4213</v>
      </c>
      <c r="W2312" s="22">
        <v>1.07</v>
      </c>
    </row>
    <row r="2313" spans="1:23" s="5" customFormat="1" x14ac:dyDescent="0.3">
      <c r="A2313" s="20">
        <v>2311</v>
      </c>
      <c r="C2313" s="11" t="s">
        <v>154</v>
      </c>
      <c r="E2313" s="10">
        <f t="shared" si="388"/>
        <v>26757371657.069313</v>
      </c>
      <c r="F2313" s="10">
        <v>5</v>
      </c>
      <c r="G2313" s="22">
        <f t="shared" si="389"/>
        <v>1.227977791032483E+30</v>
      </c>
      <c r="H2313" s="22">
        <f t="shared" si="386"/>
        <v>31822091.285531323</v>
      </c>
      <c r="I2313" s="22">
        <f t="shared" si="387"/>
        <v>5.74991344458783E+20</v>
      </c>
      <c r="J2313" s="10">
        <v>1</v>
      </c>
      <c r="K2313" s="10">
        <v>11</v>
      </c>
      <c r="L2313" s="10">
        <v>5</v>
      </c>
      <c r="M2313" s="10">
        <v>10000</v>
      </c>
      <c r="N2313" s="10">
        <v>10000</v>
      </c>
      <c r="O2313" s="10">
        <v>30</v>
      </c>
      <c r="P2313" s="10" t="b">
        <v>1</v>
      </c>
      <c r="Q2313" s="10">
        <v>0</v>
      </c>
      <c r="R2313" s="10" t="b">
        <v>0</v>
      </c>
      <c r="S2313" s="10">
        <v>101.000000000008</v>
      </c>
      <c r="T2313" s="10" t="s">
        <v>59</v>
      </c>
      <c r="U2313" s="22">
        <v>2408</v>
      </c>
      <c r="V2313" s="10">
        <v>4215</v>
      </c>
      <c r="W2313" s="22">
        <v>1.07</v>
      </c>
    </row>
    <row r="2314" spans="1:23" s="5" customFormat="1" x14ac:dyDescent="0.3">
      <c r="A2314" s="20">
        <v>2312</v>
      </c>
      <c r="C2314" s="11" t="s">
        <v>154</v>
      </c>
      <c r="E2314" s="10">
        <f t="shared" si="388"/>
        <v>26793279431.462357</v>
      </c>
      <c r="F2314" s="10">
        <v>5</v>
      </c>
      <c r="G2314" s="22">
        <f t="shared" si="389"/>
        <v>1.2327390033623017E+30</v>
      </c>
      <c r="H2314" s="22">
        <f t="shared" si="386"/>
        <v>31851451.857621785</v>
      </c>
      <c r="I2314" s="22">
        <f t="shared" si="387"/>
        <v>5.7650624910838058E+20</v>
      </c>
      <c r="J2314" s="10">
        <v>1</v>
      </c>
      <c r="K2314" s="10">
        <v>11</v>
      </c>
      <c r="L2314" s="10">
        <v>5</v>
      </c>
      <c r="M2314" s="10">
        <v>10000</v>
      </c>
      <c r="N2314" s="10">
        <v>10000</v>
      </c>
      <c r="O2314" s="10">
        <v>30</v>
      </c>
      <c r="P2314" s="10" t="b">
        <v>1</v>
      </c>
      <c r="Q2314" s="10">
        <v>0</v>
      </c>
      <c r="R2314" s="10" t="b">
        <v>0</v>
      </c>
      <c r="S2314" s="10">
        <v>101.000000000008</v>
      </c>
      <c r="T2314" s="10" t="s">
        <v>59</v>
      </c>
      <c r="U2314" s="22">
        <v>2409</v>
      </c>
      <c r="V2314" s="10">
        <v>4217</v>
      </c>
      <c r="W2314" s="22">
        <v>1.07</v>
      </c>
    </row>
    <row r="2315" spans="1:23" s="5" customFormat="1" x14ac:dyDescent="0.3">
      <c r="A2315" s="20">
        <v>2313</v>
      </c>
      <c r="C2315" s="11" t="s">
        <v>154</v>
      </c>
      <c r="E2315" s="10">
        <f t="shared" si="388"/>
        <v>26829219834.310574</v>
      </c>
      <c r="F2315" s="10">
        <v>5</v>
      </c>
      <c r="G2315" s="22">
        <f t="shared" si="389"/>
        <v>1.2375166053543706E+30</v>
      </c>
      <c r="H2315" s="22">
        <f t="shared" si="386"/>
        <v>31880826.861060727</v>
      </c>
      <c r="I2315" s="22">
        <f t="shared" si="387"/>
        <v>5.7802448732732935E+20</v>
      </c>
      <c r="J2315" s="10">
        <v>1</v>
      </c>
      <c r="K2315" s="10">
        <v>11</v>
      </c>
      <c r="L2315" s="10">
        <v>5</v>
      </c>
      <c r="M2315" s="10">
        <v>10000</v>
      </c>
      <c r="N2315" s="10">
        <v>10000</v>
      </c>
      <c r="O2315" s="10">
        <v>30</v>
      </c>
      <c r="P2315" s="10" t="b">
        <v>1</v>
      </c>
      <c r="Q2315" s="10">
        <v>0</v>
      </c>
      <c r="R2315" s="10" t="b">
        <v>0</v>
      </c>
      <c r="S2315" s="10">
        <v>101.000000000008</v>
      </c>
      <c r="T2315" s="10" t="s">
        <v>59</v>
      </c>
      <c r="U2315" s="22">
        <v>2410</v>
      </c>
      <c r="V2315" s="10">
        <v>4219</v>
      </c>
      <c r="W2315" s="22">
        <v>1.07</v>
      </c>
    </row>
    <row r="2316" spans="1:23" s="5" customFormat="1" x14ac:dyDescent="0.3">
      <c r="A2316" s="20">
        <v>2314</v>
      </c>
      <c r="C2316" s="11" t="s">
        <v>154</v>
      </c>
      <c r="E2316" s="10">
        <f t="shared" si="388"/>
        <v>26865192881.136826</v>
      </c>
      <c r="F2316" s="10">
        <v>5</v>
      </c>
      <c r="G2316" s="22">
        <f t="shared" si="389"/>
        <v>1.2423106463047868E+30</v>
      </c>
      <c r="H2316" s="22">
        <f t="shared" si="386"/>
        <v>31910216.29672198</v>
      </c>
      <c r="I2316" s="22">
        <f t="shared" si="387"/>
        <v>5.7954606500521227E+20</v>
      </c>
      <c r="J2316" s="10">
        <v>1</v>
      </c>
      <c r="K2316" s="10">
        <v>11</v>
      </c>
      <c r="L2316" s="10">
        <v>5</v>
      </c>
      <c r="M2316" s="10">
        <v>10000</v>
      </c>
      <c r="N2316" s="10">
        <v>10000</v>
      </c>
      <c r="O2316" s="10">
        <v>30</v>
      </c>
      <c r="P2316" s="10" t="b">
        <v>1</v>
      </c>
      <c r="Q2316" s="10">
        <v>0</v>
      </c>
      <c r="R2316" s="10" t="b">
        <v>0</v>
      </c>
      <c r="S2316" s="10">
        <v>101.000000000008</v>
      </c>
      <c r="T2316" s="10" t="s">
        <v>59</v>
      </c>
      <c r="U2316" s="22">
        <v>2411</v>
      </c>
      <c r="V2316" s="10">
        <v>4221</v>
      </c>
      <c r="W2316" s="22">
        <v>1.07</v>
      </c>
    </row>
    <row r="2317" spans="1:23" s="5" customFormat="1" x14ac:dyDescent="0.3">
      <c r="A2317" s="20">
        <v>2315</v>
      </c>
      <c r="C2317" s="11" t="s">
        <v>154</v>
      </c>
      <c r="E2317" s="10">
        <f t="shared" si="388"/>
        <v>26901198587.464653</v>
      </c>
      <c r="F2317" s="10">
        <v>5</v>
      </c>
      <c r="G2317" s="22">
        <f t="shared" si="389"/>
        <v>1.2471211756365485E+30</v>
      </c>
      <c r="H2317" s="22">
        <f t="shared" si="386"/>
        <v>31939620.165478874</v>
      </c>
      <c r="I2317" s="22">
        <f t="shared" si="387"/>
        <v>5.8107098803945439E+20</v>
      </c>
      <c r="J2317" s="10">
        <v>1</v>
      </c>
      <c r="K2317" s="10">
        <v>11</v>
      </c>
      <c r="L2317" s="10">
        <v>5</v>
      </c>
      <c r="M2317" s="10">
        <v>10000</v>
      </c>
      <c r="N2317" s="10">
        <v>10000</v>
      </c>
      <c r="O2317" s="10">
        <v>30</v>
      </c>
      <c r="P2317" s="10" t="b">
        <v>1</v>
      </c>
      <c r="Q2317" s="10">
        <v>0</v>
      </c>
      <c r="R2317" s="10" t="b">
        <v>0</v>
      </c>
      <c r="S2317" s="10">
        <v>101.000000000008</v>
      </c>
      <c r="T2317" s="10" t="s">
        <v>59</v>
      </c>
      <c r="U2317" s="22">
        <v>2412</v>
      </c>
      <c r="V2317" s="10">
        <v>4223</v>
      </c>
      <c r="W2317" s="22">
        <v>1.07</v>
      </c>
    </row>
    <row r="2318" spans="1:23" s="5" customFormat="1" x14ac:dyDescent="0.3">
      <c r="A2318" s="20">
        <v>2316</v>
      </c>
      <c r="C2318" s="11" t="s">
        <v>154</v>
      </c>
      <c r="E2318" s="10">
        <f t="shared" si="388"/>
        <v>26937236968.818115</v>
      </c>
      <c r="F2318" s="10">
        <v>5</v>
      </c>
      <c r="G2318" s="22">
        <f t="shared" si="389"/>
        <v>1.2519482428997869E+30</v>
      </c>
      <c r="H2318" s="22">
        <f t="shared" si="386"/>
        <v>31969038.468204401</v>
      </c>
      <c r="I2318" s="22">
        <f t="shared" si="387"/>
        <v>5.8259926233534982E+20</v>
      </c>
      <c r="J2318" s="10">
        <v>1</v>
      </c>
      <c r="K2318" s="10">
        <v>11</v>
      </c>
      <c r="L2318" s="10">
        <v>5</v>
      </c>
      <c r="M2318" s="10">
        <v>10000</v>
      </c>
      <c r="N2318" s="10">
        <v>10000</v>
      </c>
      <c r="O2318" s="10">
        <v>30</v>
      </c>
      <c r="P2318" s="10" t="b">
        <v>1</v>
      </c>
      <c r="Q2318" s="10">
        <v>0</v>
      </c>
      <c r="R2318" s="10" t="b">
        <v>0</v>
      </c>
      <c r="S2318" s="10">
        <v>101.000000000008</v>
      </c>
      <c r="T2318" s="10" t="s">
        <v>59</v>
      </c>
      <c r="U2318" s="22">
        <v>2413</v>
      </c>
      <c r="V2318" s="10">
        <v>4225</v>
      </c>
      <c r="W2318" s="22">
        <v>1.07</v>
      </c>
    </row>
    <row r="2319" spans="1:23" s="5" customFormat="1" x14ac:dyDescent="0.3">
      <c r="A2319" s="20">
        <v>2317</v>
      </c>
      <c r="C2319" s="11" t="s">
        <v>154</v>
      </c>
      <c r="E2319" s="10">
        <f t="shared" si="388"/>
        <v>26973308040.722355</v>
      </c>
      <c r="F2319" s="10">
        <v>5</v>
      </c>
      <c r="G2319" s="22">
        <f t="shared" si="389"/>
        <v>1.256791897772034E+30</v>
      </c>
      <c r="H2319" s="22">
        <f t="shared" si="386"/>
        <v>31998471.205771334</v>
      </c>
      <c r="I2319" s="22">
        <f t="shared" si="387"/>
        <v>5.8413089380605041E+20</v>
      </c>
      <c r="J2319" s="10">
        <v>1</v>
      </c>
      <c r="K2319" s="10">
        <v>11</v>
      </c>
      <c r="L2319" s="10">
        <v>5</v>
      </c>
      <c r="M2319" s="10">
        <v>10000</v>
      </c>
      <c r="N2319" s="10">
        <v>10000</v>
      </c>
      <c r="O2319" s="10">
        <v>30</v>
      </c>
      <c r="P2319" s="10" t="b">
        <v>1</v>
      </c>
      <c r="Q2319" s="10">
        <v>0</v>
      </c>
      <c r="R2319" s="10" t="b">
        <v>0</v>
      </c>
      <c r="S2319" s="10">
        <v>101.000000000008</v>
      </c>
      <c r="T2319" s="10" t="s">
        <v>59</v>
      </c>
      <c r="U2319" s="22">
        <v>2414</v>
      </c>
      <c r="V2319" s="10">
        <v>4227</v>
      </c>
      <c r="W2319" s="22">
        <v>1.07</v>
      </c>
    </row>
    <row r="2320" spans="1:23" s="5" customFormat="1" x14ac:dyDescent="0.3">
      <c r="A2320" s="20">
        <v>2318</v>
      </c>
      <c r="C2320" s="11" t="s">
        <v>154</v>
      </c>
      <c r="E2320" s="10">
        <f t="shared" si="388"/>
        <v>27009411818.702518</v>
      </c>
      <c r="F2320" s="10">
        <v>5</v>
      </c>
      <c r="G2320" s="22">
        <f t="shared" si="389"/>
        <v>1.2616521900585092E+30</v>
      </c>
      <c r="H2320" s="22">
        <f t="shared" si="386"/>
        <v>32027918.379052196</v>
      </c>
      <c r="I2320" s="22">
        <f t="shared" si="387"/>
        <v>5.8566588837259267E+20</v>
      </c>
      <c r="J2320" s="10">
        <v>1</v>
      </c>
      <c r="K2320" s="10">
        <v>11</v>
      </c>
      <c r="L2320" s="10">
        <v>5</v>
      </c>
      <c r="M2320" s="10">
        <v>10000</v>
      </c>
      <c r="N2320" s="10">
        <v>10000</v>
      </c>
      <c r="O2320" s="10">
        <v>30</v>
      </c>
      <c r="P2320" s="10" t="b">
        <v>1</v>
      </c>
      <c r="Q2320" s="10">
        <v>0</v>
      </c>
      <c r="R2320" s="10" t="b">
        <v>0</v>
      </c>
      <c r="S2320" s="10">
        <v>101.000000000008</v>
      </c>
      <c r="T2320" s="10" t="s">
        <v>59</v>
      </c>
      <c r="U2320" s="22">
        <v>2415</v>
      </c>
      <c r="V2320" s="10">
        <v>4229</v>
      </c>
      <c r="W2320" s="22">
        <v>1.07</v>
      </c>
    </row>
    <row r="2321" spans="1:23" s="5" customFormat="1" x14ac:dyDescent="0.3">
      <c r="A2321" s="20">
        <v>2319</v>
      </c>
      <c r="C2321" s="11" t="s">
        <v>154</v>
      </c>
      <c r="E2321" s="10">
        <f t="shared" si="388"/>
        <v>27045548318.285053</v>
      </c>
      <c r="F2321" s="10">
        <v>5</v>
      </c>
      <c r="G2321" s="22">
        <f t="shared" si="389"/>
        <v>1.2665291696923697E+30</v>
      </c>
      <c r="H2321" s="22">
        <f t="shared" si="386"/>
        <v>32057379.988918882</v>
      </c>
      <c r="I2321" s="22">
        <f t="shared" si="387"/>
        <v>5.8720425196388273E+20</v>
      </c>
      <c r="J2321" s="10">
        <v>1</v>
      </c>
      <c r="K2321" s="10">
        <v>11</v>
      </c>
      <c r="L2321" s="10">
        <v>5</v>
      </c>
      <c r="M2321" s="10">
        <v>10000</v>
      </c>
      <c r="N2321" s="10">
        <v>10000</v>
      </c>
      <c r="O2321" s="10">
        <v>30</v>
      </c>
      <c r="P2321" s="10" t="b">
        <v>1</v>
      </c>
      <c r="Q2321" s="10">
        <v>0</v>
      </c>
      <c r="R2321" s="10" t="b">
        <v>0</v>
      </c>
      <c r="S2321" s="10">
        <v>101.000000000008</v>
      </c>
      <c r="T2321" s="10" t="s">
        <v>59</v>
      </c>
      <c r="U2321" s="22">
        <v>2416</v>
      </c>
      <c r="V2321" s="10">
        <v>4231</v>
      </c>
      <c r="W2321" s="22">
        <v>1.07</v>
      </c>
    </row>
    <row r="2322" spans="1:23" s="5" customFormat="1" x14ac:dyDescent="0.3">
      <c r="A2322" s="20">
        <v>2320</v>
      </c>
      <c r="C2322" s="11" t="s">
        <v>154</v>
      </c>
      <c r="E2322" s="10">
        <f t="shared" si="388"/>
        <v>27081717554.996719</v>
      </c>
      <c r="F2322" s="10">
        <v>5</v>
      </c>
      <c r="G2322" s="22">
        <f t="shared" si="389"/>
        <v>1.2714228867350336E+30</v>
      </c>
      <c r="H2322" s="22">
        <f t="shared" si="386"/>
        <v>32086856.036243331</v>
      </c>
      <c r="I2322" s="22">
        <f t="shared" si="387"/>
        <v>5.887459905167227E+20</v>
      </c>
      <c r="J2322" s="10">
        <v>1</v>
      </c>
      <c r="K2322" s="10">
        <v>11</v>
      </c>
      <c r="L2322" s="10">
        <v>5</v>
      </c>
      <c r="M2322" s="10">
        <v>10000</v>
      </c>
      <c r="N2322" s="10">
        <v>10000</v>
      </c>
      <c r="O2322" s="10">
        <v>30</v>
      </c>
      <c r="P2322" s="10" t="b">
        <v>1</v>
      </c>
      <c r="Q2322" s="10">
        <v>0</v>
      </c>
      <c r="R2322" s="10" t="b">
        <v>0</v>
      </c>
      <c r="S2322" s="10">
        <v>101.000000000008</v>
      </c>
      <c r="T2322" s="10" t="s">
        <v>59</v>
      </c>
      <c r="U2322" s="22">
        <v>2417</v>
      </c>
      <c r="V2322" s="10">
        <v>4233</v>
      </c>
      <c r="W2322" s="22">
        <v>1.07</v>
      </c>
    </row>
    <row r="2323" spans="1:23" s="5" customFormat="1" x14ac:dyDescent="0.3">
      <c r="A2323" s="20">
        <v>2321</v>
      </c>
      <c r="C2323" s="11" t="s">
        <v>154</v>
      </c>
      <c r="E2323" s="10">
        <f t="shared" si="388"/>
        <v>27117919544.365055</v>
      </c>
      <c r="F2323" s="10">
        <v>5</v>
      </c>
      <c r="G2323" s="22">
        <f t="shared" si="389"/>
        <v>1.2763333913764148E+30</v>
      </c>
      <c r="H2323" s="22">
        <f t="shared" si="386"/>
        <v>32116346.521896925</v>
      </c>
      <c r="I2323" s="22">
        <f t="shared" si="387"/>
        <v>5.9029110997580848E+20</v>
      </c>
      <c r="J2323" s="10">
        <v>1</v>
      </c>
      <c r="K2323" s="10">
        <v>11</v>
      </c>
      <c r="L2323" s="10">
        <v>5</v>
      </c>
      <c r="M2323" s="10">
        <v>10000</v>
      </c>
      <c r="N2323" s="10">
        <v>10000</v>
      </c>
      <c r="O2323" s="10">
        <v>30</v>
      </c>
      <c r="P2323" s="10" t="b">
        <v>1</v>
      </c>
      <c r="Q2323" s="10">
        <v>0</v>
      </c>
      <c r="R2323" s="10" t="b">
        <v>0</v>
      </c>
      <c r="S2323" s="10">
        <v>101.000000000008</v>
      </c>
      <c r="T2323" s="10" t="s">
        <v>59</v>
      </c>
      <c r="U2323" s="22">
        <v>2418</v>
      </c>
      <c r="V2323" s="10">
        <v>4235</v>
      </c>
      <c r="W2323" s="22">
        <v>1.07</v>
      </c>
    </row>
    <row r="2324" spans="1:23" s="5" customFormat="1" x14ac:dyDescent="0.3">
      <c r="A2324" s="20">
        <v>2322</v>
      </c>
      <c r="C2324" s="11" t="s">
        <v>154</v>
      </c>
      <c r="E2324" s="10">
        <f t="shared" si="388"/>
        <v>27154154301.918327</v>
      </c>
      <c r="F2324" s="10">
        <v>5</v>
      </c>
      <c r="G2324" s="22">
        <f t="shared" si="389"/>
        <v>1.2812607339351546E+30</v>
      </c>
      <c r="H2324" s="22">
        <f t="shared" si="386"/>
        <v>32145851.446750693</v>
      </c>
      <c r="I2324" s="22">
        <f t="shared" si="387"/>
        <v>5.9183961629373537E+20</v>
      </c>
      <c r="J2324" s="10">
        <v>1</v>
      </c>
      <c r="K2324" s="10">
        <v>11</v>
      </c>
      <c r="L2324" s="10">
        <v>5</v>
      </c>
      <c r="M2324" s="10">
        <v>10000</v>
      </c>
      <c r="N2324" s="10">
        <v>10000</v>
      </c>
      <c r="O2324" s="10">
        <v>30</v>
      </c>
      <c r="P2324" s="10" t="b">
        <v>1</v>
      </c>
      <c r="Q2324" s="10">
        <v>0</v>
      </c>
      <c r="R2324" s="10" t="b">
        <v>0</v>
      </c>
      <c r="S2324" s="10">
        <v>101.000000000008</v>
      </c>
      <c r="T2324" s="10" t="s">
        <v>59</v>
      </c>
      <c r="U2324" s="22">
        <v>2419</v>
      </c>
      <c r="V2324" s="10">
        <v>4237</v>
      </c>
      <c r="W2324" s="22">
        <v>1.07</v>
      </c>
    </row>
    <row r="2325" spans="1:23" s="5" customFormat="1" x14ac:dyDescent="0.3">
      <c r="A2325" s="20">
        <v>2323</v>
      </c>
      <c r="C2325" s="11" t="s">
        <v>154</v>
      </c>
      <c r="E2325" s="10">
        <f t="shared" si="388"/>
        <v>27190421843.185322</v>
      </c>
      <c r="F2325" s="10">
        <v>5</v>
      </c>
      <c r="G2325" s="22">
        <f t="shared" si="389"/>
        <v>1.2862049648590403E+30</v>
      </c>
      <c r="H2325" s="22">
        <f t="shared" si="386"/>
        <v>32175370.811675522</v>
      </c>
      <c r="I2325" s="22">
        <f t="shared" si="387"/>
        <v>5.933915154310166E+20</v>
      </c>
      <c r="J2325" s="10">
        <v>1</v>
      </c>
      <c r="K2325" s="10">
        <v>11</v>
      </c>
      <c r="L2325" s="10">
        <v>5</v>
      </c>
      <c r="M2325" s="10">
        <v>10000</v>
      </c>
      <c r="N2325" s="10">
        <v>10000</v>
      </c>
      <c r="O2325" s="10">
        <v>30</v>
      </c>
      <c r="P2325" s="10" t="b">
        <v>1</v>
      </c>
      <c r="Q2325" s="10">
        <v>0</v>
      </c>
      <c r="R2325" s="10" t="b">
        <v>0</v>
      </c>
      <c r="S2325" s="10">
        <v>101.000000000008</v>
      </c>
      <c r="T2325" s="10" t="s">
        <v>59</v>
      </c>
      <c r="U2325" s="22">
        <v>2420</v>
      </c>
      <c r="V2325" s="10">
        <v>4239</v>
      </c>
      <c r="W2325" s="22">
        <v>1.07</v>
      </c>
    </row>
    <row r="2326" spans="1:23" s="5" customFormat="1" x14ac:dyDescent="0.3">
      <c r="A2326" s="20">
        <v>2324</v>
      </c>
      <c r="C2326" s="11" t="s">
        <v>154</v>
      </c>
      <c r="E2326" s="10">
        <f t="shared" si="388"/>
        <v>27226722183.695591</v>
      </c>
      <c r="F2326" s="10">
        <v>5</v>
      </c>
      <c r="G2326" s="22">
        <f t="shared" si="389"/>
        <v>1.2911661347250738E+30</v>
      </c>
      <c r="H2326" s="22">
        <f t="shared" si="386"/>
        <v>32204904.617541902</v>
      </c>
      <c r="I2326" s="22">
        <f t="shared" si="387"/>
        <v>5.9494681335607198E+20</v>
      </c>
      <c r="J2326" s="10">
        <v>1</v>
      </c>
      <c r="K2326" s="10">
        <v>11</v>
      </c>
      <c r="L2326" s="10">
        <v>5</v>
      </c>
      <c r="M2326" s="10">
        <v>10000</v>
      </c>
      <c r="N2326" s="10">
        <v>10000</v>
      </c>
      <c r="O2326" s="10">
        <v>30</v>
      </c>
      <c r="P2326" s="10" t="b">
        <v>1</v>
      </c>
      <c r="Q2326" s="10">
        <v>0</v>
      </c>
      <c r="R2326" s="10" t="b">
        <v>0</v>
      </c>
      <c r="S2326" s="10">
        <v>101.000000000008</v>
      </c>
      <c r="T2326" s="10" t="s">
        <v>59</v>
      </c>
      <c r="U2326" s="22">
        <v>2421</v>
      </c>
      <c r="V2326" s="10">
        <v>4241</v>
      </c>
      <c r="W2326" s="22">
        <v>1.07</v>
      </c>
    </row>
    <row r="2327" spans="1:23" s="5" customFormat="1" x14ac:dyDescent="0.3">
      <c r="A2327" s="20">
        <v>2325</v>
      </c>
      <c r="C2327" s="11" t="s">
        <v>154</v>
      </c>
      <c r="E2327" s="10">
        <f t="shared" si="388"/>
        <v>27263055338.979439</v>
      </c>
      <c r="F2327" s="10">
        <v>5</v>
      </c>
      <c r="G2327" s="22">
        <f t="shared" si="389"/>
        <v>1.296144294239945E+30</v>
      </c>
      <c r="H2327" s="22">
        <f t="shared" si="386"/>
        <v>32234452.865219887</v>
      </c>
      <c r="I2327" s="22">
        <f t="shared" si="387"/>
        <v>5.9650551604524705E+20</v>
      </c>
      <c r="J2327" s="10">
        <v>1</v>
      </c>
      <c r="K2327" s="10">
        <v>11</v>
      </c>
      <c r="L2327" s="10">
        <v>5</v>
      </c>
      <c r="M2327" s="10">
        <v>10000</v>
      </c>
      <c r="N2327" s="10">
        <v>10000</v>
      </c>
      <c r="O2327" s="10">
        <v>30</v>
      </c>
      <c r="P2327" s="10" t="b">
        <v>1</v>
      </c>
      <c r="Q2327" s="10">
        <v>0</v>
      </c>
      <c r="R2327" s="10" t="b">
        <v>0</v>
      </c>
      <c r="S2327" s="10">
        <v>101.000000000008</v>
      </c>
      <c r="T2327" s="10" t="s">
        <v>59</v>
      </c>
      <c r="U2327" s="22">
        <v>2422</v>
      </c>
      <c r="V2327" s="10">
        <v>4243</v>
      </c>
      <c r="W2327" s="22">
        <v>1.07</v>
      </c>
    </row>
    <row r="2328" spans="1:23" s="5" customFormat="1" x14ac:dyDescent="0.3">
      <c r="A2328" s="20">
        <v>2326</v>
      </c>
      <c r="C2328" s="11" t="s">
        <v>154</v>
      </c>
      <c r="E2328" s="10">
        <f t="shared" si="388"/>
        <v>27299421324.567593</v>
      </c>
      <c r="F2328" s="10">
        <v>5</v>
      </c>
      <c r="G2328" s="22">
        <f t="shared" si="389"/>
        <v>1.3011394942401943E+30</v>
      </c>
      <c r="H2328" s="22">
        <f t="shared" si="386"/>
        <v>32264015.55557932</v>
      </c>
      <c r="I2328" s="22">
        <f t="shared" si="387"/>
        <v>5.9806762948283073E+20</v>
      </c>
      <c r="J2328" s="10">
        <v>1</v>
      </c>
      <c r="K2328" s="10">
        <v>11</v>
      </c>
      <c r="L2328" s="10">
        <v>5</v>
      </c>
      <c r="M2328" s="10">
        <v>10000</v>
      </c>
      <c r="N2328" s="10">
        <v>10000</v>
      </c>
      <c r="O2328" s="10">
        <v>30</v>
      </c>
      <c r="P2328" s="10" t="b">
        <v>1</v>
      </c>
      <c r="Q2328" s="10">
        <v>0</v>
      </c>
      <c r="R2328" s="10" t="b">
        <v>0</v>
      </c>
      <c r="S2328" s="10">
        <v>101.000000000008</v>
      </c>
      <c r="T2328" s="10" t="s">
        <v>59</v>
      </c>
      <c r="U2328" s="22">
        <v>2423</v>
      </c>
      <c r="V2328" s="10">
        <v>4245</v>
      </c>
      <c r="W2328" s="22">
        <v>1.07</v>
      </c>
    </row>
    <row r="2329" spans="1:23" s="5" customFormat="1" x14ac:dyDescent="0.3">
      <c r="A2329" s="20">
        <v>2327</v>
      </c>
      <c r="C2329" s="11" t="s">
        <v>154</v>
      </c>
      <c r="E2329" s="10">
        <f t="shared" si="388"/>
        <v>27335820155.991646</v>
      </c>
      <c r="F2329" s="10">
        <v>5</v>
      </c>
      <c r="G2329" s="22">
        <f t="shared" si="389"/>
        <v>1.3061517856925213E+30</v>
      </c>
      <c r="H2329" s="22">
        <f t="shared" si="386"/>
        <v>32293592.689489804</v>
      </c>
      <c r="I2329" s="22">
        <f t="shared" si="387"/>
        <v>5.9963315966103231E+20</v>
      </c>
      <c r="J2329" s="10">
        <v>1</v>
      </c>
      <c r="K2329" s="10">
        <v>11</v>
      </c>
      <c r="L2329" s="10">
        <v>5</v>
      </c>
      <c r="M2329" s="10">
        <v>10000</v>
      </c>
      <c r="N2329" s="10">
        <v>10000</v>
      </c>
      <c r="O2329" s="10">
        <v>30</v>
      </c>
      <c r="P2329" s="10" t="b">
        <v>1</v>
      </c>
      <c r="Q2329" s="10">
        <v>0</v>
      </c>
      <c r="R2329" s="10" t="b">
        <v>0</v>
      </c>
      <c r="S2329" s="10">
        <v>101.000000000008</v>
      </c>
      <c r="T2329" s="10" t="s">
        <v>59</v>
      </c>
      <c r="U2329" s="22">
        <v>2424</v>
      </c>
      <c r="V2329" s="10">
        <v>4247</v>
      </c>
      <c r="W2329" s="22">
        <v>1.07</v>
      </c>
    </row>
    <row r="2330" spans="1:23" s="5" customFormat="1" x14ac:dyDescent="0.3">
      <c r="A2330" s="20">
        <v>2328</v>
      </c>
      <c r="C2330" s="11" t="s">
        <v>154</v>
      </c>
      <c r="E2330" s="10">
        <f t="shared" si="388"/>
        <v>27372251848.78376</v>
      </c>
      <c r="F2330" s="10">
        <v>5</v>
      </c>
      <c r="G2330" s="22">
        <f t="shared" si="389"/>
        <v>1.3111812196940024E+30</v>
      </c>
      <c r="H2330" s="22">
        <f t="shared" si="386"/>
        <v>32323184.267820437</v>
      </c>
      <c r="I2330" s="22">
        <f t="shared" si="387"/>
        <v>6.0120211258000762E+20</v>
      </c>
      <c r="J2330" s="10">
        <v>1</v>
      </c>
      <c r="K2330" s="10">
        <v>11</v>
      </c>
      <c r="L2330" s="10">
        <v>5</v>
      </c>
      <c r="M2330" s="10">
        <v>10000</v>
      </c>
      <c r="N2330" s="10">
        <v>10000</v>
      </c>
      <c r="O2330" s="10">
        <v>30</v>
      </c>
      <c r="P2330" s="10" t="b">
        <v>1</v>
      </c>
      <c r="Q2330" s="10">
        <v>0</v>
      </c>
      <c r="R2330" s="10" t="b">
        <v>0</v>
      </c>
      <c r="S2330" s="10">
        <v>101.000000000008</v>
      </c>
      <c r="T2330" s="10" t="s">
        <v>59</v>
      </c>
      <c r="U2330" s="22">
        <v>2425</v>
      </c>
      <c r="V2330" s="10">
        <v>4249</v>
      </c>
      <c r="W2330" s="22">
        <v>1.07</v>
      </c>
    </row>
    <row r="2331" spans="1:23" s="5" customFormat="1" x14ac:dyDescent="0.3">
      <c r="A2331" s="20">
        <v>2329</v>
      </c>
      <c r="C2331" s="11" t="s">
        <v>154</v>
      </c>
      <c r="E2331" s="10">
        <f t="shared" si="388"/>
        <v>27408716418.477001</v>
      </c>
      <c r="F2331" s="10">
        <v>5</v>
      </c>
      <c r="G2331" s="22">
        <f t="shared" si="389"/>
        <v>1.3162278474725495E+30</v>
      </c>
      <c r="H2331" s="22">
        <f t="shared" ref="H2331:H2394" si="390">(A2331^2.14+50+50*A2331)*2</f>
        <v>32352790.291440144</v>
      </c>
      <c r="I2331" s="22">
        <f t="shared" ref="I2331:I2394" si="391">(A2331^6.082+A2331^4+1000*A2331+100)*2</f>
        <v>6.0277449424788691E+20</v>
      </c>
      <c r="J2331" s="10">
        <v>1</v>
      </c>
      <c r="K2331" s="10">
        <v>11</v>
      </c>
      <c r="L2331" s="10">
        <v>5</v>
      </c>
      <c r="M2331" s="10">
        <v>10000</v>
      </c>
      <c r="N2331" s="10">
        <v>10000</v>
      </c>
      <c r="O2331" s="10">
        <v>30</v>
      </c>
      <c r="P2331" s="10" t="b">
        <v>1</v>
      </c>
      <c r="Q2331" s="10">
        <v>0</v>
      </c>
      <c r="R2331" s="10" t="b">
        <v>0</v>
      </c>
      <c r="S2331" s="10">
        <v>101.000000000008</v>
      </c>
      <c r="T2331" s="10" t="s">
        <v>59</v>
      </c>
      <c r="U2331" s="22">
        <v>2426</v>
      </c>
      <c r="V2331" s="10">
        <v>4251</v>
      </c>
      <c r="W2331" s="22">
        <v>1.07</v>
      </c>
    </row>
    <row r="2332" spans="1:23" s="5" customFormat="1" x14ac:dyDescent="0.3">
      <c r="A2332" s="20">
        <v>2330</v>
      </c>
      <c r="C2332" s="11" t="s">
        <v>154</v>
      </c>
      <c r="E2332" s="10">
        <f t="shared" si="388"/>
        <v>27445213880.604649</v>
      </c>
      <c r="F2332" s="10">
        <v>5</v>
      </c>
      <c r="G2332" s="22">
        <f t="shared" si="389"/>
        <v>1.321291720386905E+30</v>
      </c>
      <c r="H2332" s="22">
        <f t="shared" si="390"/>
        <v>32382410.761217423</v>
      </c>
      <c r="I2332" s="22">
        <f t="shared" si="391"/>
        <v>6.0435031068072529E+20</v>
      </c>
      <c r="J2332" s="10">
        <v>1</v>
      </c>
      <c r="K2332" s="10">
        <v>11</v>
      </c>
      <c r="L2332" s="10">
        <v>5</v>
      </c>
      <c r="M2332" s="10">
        <v>10000</v>
      </c>
      <c r="N2332" s="10">
        <v>10000</v>
      </c>
      <c r="O2332" s="10">
        <v>30</v>
      </c>
      <c r="P2332" s="10" t="b">
        <v>1</v>
      </c>
      <c r="Q2332" s="10">
        <v>0</v>
      </c>
      <c r="R2332" s="10" t="b">
        <v>0</v>
      </c>
      <c r="S2332" s="10">
        <v>101.000000000008</v>
      </c>
      <c r="T2332" s="10" t="s">
        <v>59</v>
      </c>
      <c r="U2332" s="22">
        <v>2427</v>
      </c>
      <c r="V2332" s="10">
        <v>4253</v>
      </c>
      <c r="W2332" s="22">
        <v>1.07</v>
      </c>
    </row>
    <row r="2333" spans="1:23" s="5" customFormat="1" x14ac:dyDescent="0.3">
      <c r="A2333" s="20">
        <v>2331</v>
      </c>
      <c r="C2333" s="11" t="s">
        <v>154</v>
      </c>
      <c r="E2333" s="10">
        <f t="shared" si="388"/>
        <v>27481744250.701122</v>
      </c>
      <c r="F2333" s="10">
        <v>5</v>
      </c>
      <c r="G2333" s="22">
        <f t="shared" si="389"/>
        <v>1.3263728899272153E+30</v>
      </c>
      <c r="H2333" s="22">
        <f t="shared" si="390"/>
        <v>32412045.678020541</v>
      </c>
      <c r="I2333" s="22">
        <f t="shared" si="391"/>
        <v>6.0592956790258021E+20</v>
      </c>
      <c r="J2333" s="10">
        <v>1</v>
      </c>
      <c r="K2333" s="10">
        <v>11</v>
      </c>
      <c r="L2333" s="10">
        <v>5</v>
      </c>
      <c r="M2333" s="10">
        <v>10000</v>
      </c>
      <c r="N2333" s="10">
        <v>10000</v>
      </c>
      <c r="O2333" s="10">
        <v>30</v>
      </c>
      <c r="P2333" s="10" t="b">
        <v>1</v>
      </c>
      <c r="Q2333" s="10">
        <v>0</v>
      </c>
      <c r="R2333" s="10" t="b">
        <v>0</v>
      </c>
      <c r="S2333" s="10">
        <v>101.000000000008</v>
      </c>
      <c r="T2333" s="10" t="s">
        <v>59</v>
      </c>
      <c r="U2333" s="22">
        <v>2428</v>
      </c>
      <c r="V2333" s="10">
        <v>4255</v>
      </c>
      <c r="W2333" s="22">
        <v>1.07</v>
      </c>
    </row>
    <row r="2334" spans="1:23" s="5" customFormat="1" x14ac:dyDescent="0.3">
      <c r="A2334" s="20">
        <v>2332</v>
      </c>
      <c r="C2334" s="11" t="s">
        <v>154</v>
      </c>
      <c r="E2334" s="10">
        <f t="shared" si="388"/>
        <v>27518307544.301079</v>
      </c>
      <c r="F2334" s="10">
        <v>5</v>
      </c>
      <c r="G2334" s="22">
        <f t="shared" si="389"/>
        <v>1.3314714077150796E+30</v>
      </c>
      <c r="H2334" s="22">
        <f t="shared" si="390"/>
        <v>32441695.042717289</v>
      </c>
      <c r="I2334" s="22">
        <f t="shared" si="391"/>
        <v>6.0751227194544987E+20</v>
      </c>
      <c r="J2334" s="10">
        <v>1</v>
      </c>
      <c r="K2334" s="10">
        <v>11</v>
      </c>
      <c r="L2334" s="10">
        <v>5</v>
      </c>
      <c r="M2334" s="10">
        <v>10000</v>
      </c>
      <c r="N2334" s="10">
        <v>10000</v>
      </c>
      <c r="O2334" s="10">
        <v>30</v>
      </c>
      <c r="P2334" s="10" t="b">
        <v>1</v>
      </c>
      <c r="Q2334" s="10">
        <v>0</v>
      </c>
      <c r="R2334" s="10" t="b">
        <v>0</v>
      </c>
      <c r="S2334" s="10">
        <v>101.000000000008</v>
      </c>
      <c r="T2334" s="10" t="s">
        <v>59</v>
      </c>
      <c r="U2334" s="22">
        <v>2429</v>
      </c>
      <c r="V2334" s="10">
        <v>4257</v>
      </c>
      <c r="W2334" s="22">
        <v>1.07</v>
      </c>
    </row>
    <row r="2335" spans="1:23" s="5" customFormat="1" x14ac:dyDescent="0.3">
      <c r="A2335" s="20">
        <v>2333</v>
      </c>
      <c r="C2335" s="11" t="s">
        <v>154</v>
      </c>
      <c r="E2335" s="10">
        <f t="shared" ref="E2335:E2398" si="392">A2335^3.0999</f>
        <v>27554903776.940269</v>
      </c>
      <c r="F2335" s="10">
        <v>5</v>
      </c>
      <c r="G2335" s="22">
        <f t="shared" si="389"/>
        <v>1.3365873255039771E+30</v>
      </c>
      <c r="H2335" s="22">
        <f t="shared" si="390"/>
        <v>32471358.856175423</v>
      </c>
      <c r="I2335" s="22">
        <f t="shared" si="391"/>
        <v>6.0909842884933884E+20</v>
      </c>
      <c r="J2335" s="10">
        <v>1</v>
      </c>
      <c r="K2335" s="10">
        <v>11</v>
      </c>
      <c r="L2335" s="10">
        <v>5</v>
      </c>
      <c r="M2335" s="10">
        <v>10000</v>
      </c>
      <c r="N2335" s="10">
        <v>10000</v>
      </c>
      <c r="O2335" s="10">
        <v>30</v>
      </c>
      <c r="P2335" s="10" t="b">
        <v>1</v>
      </c>
      <c r="Q2335" s="10">
        <v>0</v>
      </c>
      <c r="R2335" s="10" t="b">
        <v>0</v>
      </c>
      <c r="S2335" s="10">
        <v>101.000000000008</v>
      </c>
      <c r="T2335" s="10" t="s">
        <v>59</v>
      </c>
      <c r="U2335" s="22">
        <v>2430</v>
      </c>
      <c r="V2335" s="10">
        <v>4259</v>
      </c>
      <c r="W2335" s="22">
        <v>1.07</v>
      </c>
    </row>
    <row r="2336" spans="1:23" s="5" customFormat="1" x14ac:dyDescent="0.3">
      <c r="A2336" s="20">
        <v>2334</v>
      </c>
      <c r="C2336" s="11" t="s">
        <v>154</v>
      </c>
      <c r="E2336" s="10">
        <f t="shared" si="392"/>
        <v>27591532964.154724</v>
      </c>
      <c r="F2336" s="10">
        <v>5</v>
      </c>
      <c r="G2336" s="22">
        <f t="shared" si="389"/>
        <v>1.3417206951794471E+30</v>
      </c>
      <c r="H2336" s="22">
        <f t="shared" si="390"/>
        <v>32501037.119261928</v>
      </c>
      <c r="I2336" s="22">
        <f t="shared" si="391"/>
        <v>6.1068804466222052E+20</v>
      </c>
      <c r="J2336" s="10">
        <v>1</v>
      </c>
      <c r="K2336" s="10">
        <v>11</v>
      </c>
      <c r="L2336" s="10">
        <v>5</v>
      </c>
      <c r="M2336" s="10">
        <v>10000</v>
      </c>
      <c r="N2336" s="10">
        <v>10000</v>
      </c>
      <c r="O2336" s="10">
        <v>30</v>
      </c>
      <c r="P2336" s="10" t="b">
        <v>1</v>
      </c>
      <c r="Q2336" s="10">
        <v>0</v>
      </c>
      <c r="R2336" s="10" t="b">
        <v>0</v>
      </c>
      <c r="S2336" s="10">
        <v>101.000000000008</v>
      </c>
      <c r="T2336" s="10" t="s">
        <v>59</v>
      </c>
      <c r="U2336" s="22">
        <v>2431</v>
      </c>
      <c r="V2336" s="10">
        <v>4261</v>
      </c>
      <c r="W2336" s="22">
        <v>1.07</v>
      </c>
    </row>
    <row r="2337" spans="1:23" s="5" customFormat="1" x14ac:dyDescent="0.3">
      <c r="A2337" s="20">
        <v>2335</v>
      </c>
      <c r="C2337" s="11" t="s">
        <v>154</v>
      </c>
      <c r="E2337" s="10">
        <f t="shared" si="392"/>
        <v>27628195121.481396</v>
      </c>
      <c r="F2337" s="10">
        <v>5</v>
      </c>
      <c r="G2337" s="22">
        <f t="shared" si="389"/>
        <v>1.3468715687594609E+30</v>
      </c>
      <c r="H2337" s="22">
        <f t="shared" si="390"/>
        <v>32530729.83284406</v>
      </c>
      <c r="I2337" s="22">
        <f t="shared" si="391"/>
        <v>6.1228112544008228E+20</v>
      </c>
      <c r="J2337" s="10">
        <v>1</v>
      </c>
      <c r="K2337" s="10">
        <v>11</v>
      </c>
      <c r="L2337" s="10">
        <v>5</v>
      </c>
      <c r="M2337" s="10">
        <v>10000</v>
      </c>
      <c r="N2337" s="10">
        <v>10000</v>
      </c>
      <c r="O2337" s="10">
        <v>30</v>
      </c>
      <c r="P2337" s="10" t="b">
        <v>1</v>
      </c>
      <c r="Q2337" s="10">
        <v>0</v>
      </c>
      <c r="R2337" s="10" t="b">
        <v>0</v>
      </c>
      <c r="S2337" s="10">
        <v>101.000000000008</v>
      </c>
      <c r="T2337" s="10" t="s">
        <v>59</v>
      </c>
      <c r="U2337" s="22">
        <v>2432</v>
      </c>
      <c r="V2337" s="10">
        <v>4263</v>
      </c>
      <c r="W2337" s="22">
        <v>1.07</v>
      </c>
    </row>
    <row r="2338" spans="1:23" s="5" customFormat="1" x14ac:dyDescent="0.3">
      <c r="A2338" s="20">
        <v>2336</v>
      </c>
      <c r="C2338" s="11" t="s">
        <v>154</v>
      </c>
      <c r="E2338" s="10">
        <f t="shared" si="392"/>
        <v>27664890264.457848</v>
      </c>
      <c r="F2338" s="10">
        <v>5</v>
      </c>
      <c r="G2338" s="22">
        <f t="shared" si="389"/>
        <v>1.3520399983946026E+30</v>
      </c>
      <c r="H2338" s="22">
        <f t="shared" si="390"/>
        <v>32560436.997788373</v>
      </c>
      <c r="I2338" s="22">
        <f t="shared" si="391"/>
        <v>6.1387767724689221E+20</v>
      </c>
      <c r="J2338" s="10">
        <v>1</v>
      </c>
      <c r="K2338" s="10">
        <v>11</v>
      </c>
      <c r="L2338" s="10">
        <v>5</v>
      </c>
      <c r="M2338" s="10">
        <v>10000</v>
      </c>
      <c r="N2338" s="10">
        <v>10000</v>
      </c>
      <c r="O2338" s="10">
        <v>30</v>
      </c>
      <c r="P2338" s="10" t="b">
        <v>1</v>
      </c>
      <c r="Q2338" s="10">
        <v>0</v>
      </c>
      <c r="R2338" s="10" t="b">
        <v>0</v>
      </c>
      <c r="S2338" s="10">
        <v>101.000000000008</v>
      </c>
      <c r="T2338" s="10" t="s">
        <v>59</v>
      </c>
      <c r="U2338" s="22">
        <v>2433</v>
      </c>
      <c r="V2338" s="10">
        <v>4265</v>
      </c>
      <c r="W2338" s="22">
        <v>1.07</v>
      </c>
    </row>
    <row r="2339" spans="1:23" s="5" customFormat="1" x14ac:dyDescent="0.3">
      <c r="A2339" s="20">
        <v>2337</v>
      </c>
      <c r="C2339" s="11" t="s">
        <v>154</v>
      </c>
      <c r="E2339" s="10">
        <f t="shared" si="392"/>
        <v>27701618408.622227</v>
      </c>
      <c r="F2339" s="10">
        <v>5</v>
      </c>
      <c r="G2339" s="22">
        <f t="shared" si="389"/>
        <v>1.3572260363684423E+30</v>
      </c>
      <c r="H2339" s="22">
        <f t="shared" si="390"/>
        <v>32590158.614960946</v>
      </c>
      <c r="I2339" s="22">
        <f t="shared" si="391"/>
        <v>6.1547770615464355E+20</v>
      </c>
      <c r="J2339" s="10">
        <v>1</v>
      </c>
      <c r="K2339" s="10">
        <v>11</v>
      </c>
      <c r="L2339" s="10">
        <v>5</v>
      </c>
      <c r="M2339" s="10">
        <v>10000</v>
      </c>
      <c r="N2339" s="10">
        <v>10000</v>
      </c>
      <c r="O2339" s="10">
        <v>30</v>
      </c>
      <c r="P2339" s="10" t="b">
        <v>1</v>
      </c>
      <c r="Q2339" s="10">
        <v>0</v>
      </c>
      <c r="R2339" s="10" t="b">
        <v>0</v>
      </c>
      <c r="S2339" s="10">
        <v>101.000000000008</v>
      </c>
      <c r="T2339" s="10" t="s">
        <v>59</v>
      </c>
      <c r="U2339" s="22">
        <v>2434</v>
      </c>
      <c r="V2339" s="10">
        <v>4267</v>
      </c>
      <c r="W2339" s="22">
        <v>1.07</v>
      </c>
    </row>
    <row r="2340" spans="1:23" s="5" customFormat="1" x14ac:dyDescent="0.3">
      <c r="A2340" s="20">
        <v>2338</v>
      </c>
      <c r="C2340" s="11" t="s">
        <v>154</v>
      </c>
      <c r="E2340" s="10">
        <f t="shared" si="392"/>
        <v>27738379569.513317</v>
      </c>
      <c r="F2340" s="10">
        <v>5</v>
      </c>
      <c r="G2340" s="22">
        <f t="shared" si="389"/>
        <v>1.3624297350977367E+30</v>
      </c>
      <c r="H2340" s="22">
        <f t="shared" si="390"/>
        <v>32619894.685227923</v>
      </c>
      <c r="I2340" s="22">
        <f t="shared" si="391"/>
        <v>6.1708121824333542E+20</v>
      </c>
      <c r="J2340" s="10">
        <v>1</v>
      </c>
      <c r="K2340" s="10">
        <v>11</v>
      </c>
      <c r="L2340" s="10">
        <v>5</v>
      </c>
      <c r="M2340" s="10">
        <v>10000</v>
      </c>
      <c r="N2340" s="10">
        <v>10000</v>
      </c>
      <c r="O2340" s="10">
        <v>30</v>
      </c>
      <c r="P2340" s="10" t="b">
        <v>1</v>
      </c>
      <c r="Q2340" s="10">
        <v>0</v>
      </c>
      <c r="R2340" s="10" t="b">
        <v>0</v>
      </c>
      <c r="S2340" s="10">
        <v>101.000000000008</v>
      </c>
      <c r="T2340" s="10" t="s">
        <v>59</v>
      </c>
      <c r="U2340" s="22">
        <v>2435</v>
      </c>
      <c r="V2340" s="10">
        <v>4269</v>
      </c>
      <c r="W2340" s="22">
        <v>1.07</v>
      </c>
    </row>
    <row r="2341" spans="1:23" s="5" customFormat="1" x14ac:dyDescent="0.3">
      <c r="A2341" s="20">
        <v>2339</v>
      </c>
      <c r="C2341" s="11" t="s">
        <v>154</v>
      </c>
      <c r="E2341" s="10">
        <f t="shared" si="392"/>
        <v>27775173762.670918</v>
      </c>
      <c r="F2341" s="10">
        <v>5</v>
      </c>
      <c r="G2341" s="22">
        <f t="shared" si="389"/>
        <v>1.3676511471328422E+30</v>
      </c>
      <c r="H2341" s="22">
        <f t="shared" si="390"/>
        <v>32649645.209455039</v>
      </c>
      <c r="I2341" s="22">
        <f t="shared" si="391"/>
        <v>6.1868821960100833E+20</v>
      </c>
      <c r="J2341" s="10">
        <v>1</v>
      </c>
      <c r="K2341" s="10">
        <v>11</v>
      </c>
      <c r="L2341" s="10">
        <v>5</v>
      </c>
      <c r="M2341" s="10">
        <v>10000</v>
      </c>
      <c r="N2341" s="10">
        <v>10000</v>
      </c>
      <c r="O2341" s="10">
        <v>30</v>
      </c>
      <c r="P2341" s="10" t="b">
        <v>1</v>
      </c>
      <c r="Q2341" s="10">
        <v>0</v>
      </c>
      <c r="R2341" s="10" t="b">
        <v>0</v>
      </c>
      <c r="S2341" s="10">
        <v>101.000000000008</v>
      </c>
      <c r="T2341" s="10" t="s">
        <v>59</v>
      </c>
      <c r="U2341" s="22">
        <v>2436</v>
      </c>
      <c r="V2341" s="10">
        <v>4271</v>
      </c>
      <c r="W2341" s="22">
        <v>1.07</v>
      </c>
    </row>
    <row r="2342" spans="1:23" s="5" customFormat="1" x14ac:dyDescent="0.3">
      <c r="A2342" s="20">
        <v>2340</v>
      </c>
      <c r="C2342" s="11" t="s">
        <v>154</v>
      </c>
      <c r="E2342" s="10">
        <f t="shared" si="392"/>
        <v>27812001003.634823</v>
      </c>
      <c r="F2342" s="10">
        <v>5</v>
      </c>
      <c r="G2342" s="22">
        <f t="shared" si="389"/>
        <v>1.3728903251577998E+30</v>
      </c>
      <c r="H2342" s="22">
        <f t="shared" si="390"/>
        <v>32679410.188507579</v>
      </c>
      <c r="I2342" s="22">
        <f t="shared" si="391"/>
        <v>6.2029871632370709E+20</v>
      </c>
      <c r="J2342" s="10">
        <v>1</v>
      </c>
      <c r="K2342" s="10">
        <v>11</v>
      </c>
      <c r="L2342" s="10">
        <v>5</v>
      </c>
      <c r="M2342" s="10">
        <v>10000</v>
      </c>
      <c r="N2342" s="10">
        <v>10000</v>
      </c>
      <c r="O2342" s="10">
        <v>30</v>
      </c>
      <c r="P2342" s="10" t="b">
        <v>1</v>
      </c>
      <c r="Q2342" s="10">
        <v>0</v>
      </c>
      <c r="R2342" s="10" t="b">
        <v>0</v>
      </c>
      <c r="S2342" s="10">
        <v>101.000000000008</v>
      </c>
      <c r="T2342" s="10" t="s">
        <v>59</v>
      </c>
      <c r="U2342" s="22">
        <v>2437</v>
      </c>
      <c r="V2342" s="10">
        <v>4273</v>
      </c>
      <c r="W2342" s="22">
        <v>1.07</v>
      </c>
    </row>
    <row r="2343" spans="1:23" s="5" customFormat="1" x14ac:dyDescent="0.3">
      <c r="A2343" s="20">
        <v>2341</v>
      </c>
      <c r="C2343" s="11" t="s">
        <v>154</v>
      </c>
      <c r="E2343" s="10">
        <f t="shared" si="392"/>
        <v>27848861307.94627</v>
      </c>
      <c r="F2343" s="10">
        <v>5</v>
      </c>
      <c r="G2343" s="22">
        <f t="shared" si="389"/>
        <v>1.3781473219907897E+30</v>
      </c>
      <c r="H2343" s="22">
        <f t="shared" si="390"/>
        <v>32709189.623250496</v>
      </c>
      <c r="I2343" s="22">
        <f t="shared" si="391"/>
        <v>6.2191271451553825E+20</v>
      </c>
      <c r="J2343" s="10">
        <v>1</v>
      </c>
      <c r="K2343" s="10">
        <v>11</v>
      </c>
      <c r="L2343" s="10">
        <v>5</v>
      </c>
      <c r="M2343" s="10">
        <v>10000</v>
      </c>
      <c r="N2343" s="10">
        <v>10000</v>
      </c>
      <c r="O2343" s="10">
        <v>30</v>
      </c>
      <c r="P2343" s="10" t="b">
        <v>1</v>
      </c>
      <c r="Q2343" s="10">
        <v>0</v>
      </c>
      <c r="R2343" s="10" t="b">
        <v>0</v>
      </c>
      <c r="S2343" s="10">
        <v>101.000000000008</v>
      </c>
      <c r="T2343" s="10" t="s">
        <v>59</v>
      </c>
      <c r="U2343" s="22">
        <v>2438</v>
      </c>
      <c r="V2343" s="10">
        <v>4275</v>
      </c>
      <c r="W2343" s="22">
        <v>1.07</v>
      </c>
    </row>
    <row r="2344" spans="1:23" s="5" customFormat="1" x14ac:dyDescent="0.3">
      <c r="A2344" s="20">
        <v>2342</v>
      </c>
      <c r="C2344" s="11" t="s">
        <v>154</v>
      </c>
      <c r="E2344" s="10">
        <f t="shared" si="392"/>
        <v>27885754691.146526</v>
      </c>
      <c r="F2344" s="10">
        <v>5</v>
      </c>
      <c r="G2344" s="22">
        <f t="shared" si="389"/>
        <v>1.3834221905843315E+30</v>
      </c>
      <c r="H2344" s="22">
        <f t="shared" si="390"/>
        <v>32738983.514548704</v>
      </c>
      <c r="I2344" s="22">
        <f t="shared" si="391"/>
        <v>6.2353022028863727E+20</v>
      </c>
      <c r="J2344" s="10">
        <v>1</v>
      </c>
      <c r="K2344" s="10">
        <v>11</v>
      </c>
      <c r="L2344" s="10">
        <v>5</v>
      </c>
      <c r="M2344" s="10">
        <v>10000</v>
      </c>
      <c r="N2344" s="10">
        <v>10000</v>
      </c>
      <c r="O2344" s="10">
        <v>30</v>
      </c>
      <c r="P2344" s="10" t="b">
        <v>1</v>
      </c>
      <c r="Q2344" s="10">
        <v>0</v>
      </c>
      <c r="R2344" s="10" t="b">
        <v>0</v>
      </c>
      <c r="S2344" s="10">
        <v>101.000000000008</v>
      </c>
      <c r="T2344" s="10" t="s">
        <v>59</v>
      </c>
      <c r="U2344" s="22">
        <v>2439</v>
      </c>
      <c r="V2344" s="10">
        <v>4277</v>
      </c>
      <c r="W2344" s="22">
        <v>1.07</v>
      </c>
    </row>
    <row r="2345" spans="1:23" s="5" customFormat="1" x14ac:dyDescent="0.3">
      <c r="A2345" s="20">
        <v>2343</v>
      </c>
      <c r="C2345" s="11" t="s">
        <v>154</v>
      </c>
      <c r="E2345" s="10">
        <f t="shared" si="392"/>
        <v>27922681168.777859</v>
      </c>
      <c r="F2345" s="10">
        <v>5</v>
      </c>
      <c r="G2345" s="22">
        <f t="shared" si="389"/>
        <v>1.3887149840256039E+30</v>
      </c>
      <c r="H2345" s="22">
        <f t="shared" si="390"/>
        <v>32768791.863266271</v>
      </c>
      <c r="I2345" s="22">
        <f t="shared" si="391"/>
        <v>6.2515123976319651E+20</v>
      </c>
      <c r="J2345" s="10">
        <v>1</v>
      </c>
      <c r="K2345" s="10">
        <v>11</v>
      </c>
      <c r="L2345" s="10">
        <v>5</v>
      </c>
      <c r="M2345" s="10">
        <v>10000</v>
      </c>
      <c r="N2345" s="10">
        <v>10000</v>
      </c>
      <c r="O2345" s="10">
        <v>30</v>
      </c>
      <c r="P2345" s="10" t="b">
        <v>1</v>
      </c>
      <c r="Q2345" s="10">
        <v>0</v>
      </c>
      <c r="R2345" s="10" t="b">
        <v>0</v>
      </c>
      <c r="S2345" s="10">
        <v>101.000000000008</v>
      </c>
      <c r="T2345" s="10" t="s">
        <v>59</v>
      </c>
      <c r="U2345" s="22">
        <v>2440</v>
      </c>
      <c r="V2345" s="10">
        <v>4279</v>
      </c>
      <c r="W2345" s="22">
        <v>1.07</v>
      </c>
    </row>
    <row r="2346" spans="1:23" s="5" customFormat="1" x14ac:dyDescent="0.3">
      <c r="A2346" s="20">
        <v>2344</v>
      </c>
      <c r="C2346" s="11" t="s">
        <v>154</v>
      </c>
      <c r="E2346" s="10">
        <f t="shared" si="392"/>
        <v>27959640756.38319</v>
      </c>
      <c r="F2346" s="10">
        <v>5</v>
      </c>
      <c r="G2346" s="22">
        <f t="shared" si="389"/>
        <v>1.3940257555367255E+30</v>
      </c>
      <c r="H2346" s="22">
        <f t="shared" si="390"/>
        <v>32798614.670267653</v>
      </c>
      <c r="I2346" s="22">
        <f t="shared" si="391"/>
        <v>6.2677577906747474E+20</v>
      </c>
      <c r="J2346" s="10">
        <v>1</v>
      </c>
      <c r="K2346" s="10">
        <v>11</v>
      </c>
      <c r="L2346" s="10">
        <v>5</v>
      </c>
      <c r="M2346" s="10">
        <v>10000</v>
      </c>
      <c r="N2346" s="10">
        <v>10000</v>
      </c>
      <c r="O2346" s="10">
        <v>30</v>
      </c>
      <c r="P2346" s="10" t="b">
        <v>1</v>
      </c>
      <c r="Q2346" s="10">
        <v>0</v>
      </c>
      <c r="R2346" s="10" t="b">
        <v>0</v>
      </c>
      <c r="S2346" s="10">
        <v>101.000000000008</v>
      </c>
      <c r="T2346" s="10" t="s">
        <v>59</v>
      </c>
      <c r="U2346" s="22">
        <v>2441</v>
      </c>
      <c r="V2346" s="10">
        <v>4281</v>
      </c>
      <c r="W2346" s="22">
        <v>1.07</v>
      </c>
    </row>
    <row r="2347" spans="1:23" s="5" customFormat="1" x14ac:dyDescent="0.3">
      <c r="A2347" s="20">
        <v>2345</v>
      </c>
      <c r="C2347" s="11" t="s">
        <v>154</v>
      </c>
      <c r="E2347" s="10">
        <f t="shared" si="392"/>
        <v>27996633469.505878</v>
      </c>
      <c r="F2347" s="10">
        <v>5</v>
      </c>
      <c r="G2347" s="22">
        <f t="shared" si="389"/>
        <v>1.3993545584749772E+30</v>
      </c>
      <c r="H2347" s="22">
        <f t="shared" si="390"/>
        <v>32828451.936416287</v>
      </c>
      <c r="I2347" s="22">
        <f t="shared" si="391"/>
        <v>6.2840384433778577E+20</v>
      </c>
      <c r="J2347" s="10">
        <v>1</v>
      </c>
      <c r="K2347" s="10">
        <v>11</v>
      </c>
      <c r="L2347" s="10">
        <v>5</v>
      </c>
      <c r="M2347" s="10">
        <v>10000</v>
      </c>
      <c r="N2347" s="10">
        <v>10000</v>
      </c>
      <c r="O2347" s="10">
        <v>30</v>
      </c>
      <c r="P2347" s="10" t="b">
        <v>1</v>
      </c>
      <c r="Q2347" s="10">
        <v>0</v>
      </c>
      <c r="R2347" s="10" t="b">
        <v>0</v>
      </c>
      <c r="S2347" s="10">
        <v>101.000000000008</v>
      </c>
      <c r="T2347" s="10" t="s">
        <v>59</v>
      </c>
      <c r="U2347" s="22">
        <v>2442</v>
      </c>
      <c r="V2347" s="10">
        <v>4283</v>
      </c>
      <c r="W2347" s="22">
        <v>1.07</v>
      </c>
    </row>
    <row r="2348" spans="1:23" s="5" customFormat="1" x14ac:dyDescent="0.3">
      <c r="A2348" s="20">
        <v>2346</v>
      </c>
      <c r="C2348" s="11" t="s">
        <v>154</v>
      </c>
      <c r="E2348" s="10">
        <f t="shared" si="392"/>
        <v>28033659323.690098</v>
      </c>
      <c r="F2348" s="10">
        <v>5</v>
      </c>
      <c r="G2348" s="22">
        <f t="shared" si="389"/>
        <v>1.4047014463331799E+30</v>
      </c>
      <c r="H2348" s="22">
        <f t="shared" si="390"/>
        <v>32858303.662575718</v>
      </c>
      <c r="I2348" s="22">
        <f t="shared" si="391"/>
        <v>6.3003544171852687E+20</v>
      </c>
      <c r="J2348" s="10">
        <v>1</v>
      </c>
      <c r="K2348" s="10">
        <v>11</v>
      </c>
      <c r="L2348" s="10">
        <v>5</v>
      </c>
      <c r="M2348" s="10">
        <v>10000</v>
      </c>
      <c r="N2348" s="10">
        <v>10000</v>
      </c>
      <c r="O2348" s="10">
        <v>30</v>
      </c>
      <c r="P2348" s="10" t="b">
        <v>1</v>
      </c>
      <c r="Q2348" s="10">
        <v>0</v>
      </c>
      <c r="R2348" s="10" t="b">
        <v>0</v>
      </c>
      <c r="S2348" s="10">
        <v>101.000000000008</v>
      </c>
      <c r="T2348" s="10" t="s">
        <v>59</v>
      </c>
      <c r="U2348" s="22">
        <v>2443</v>
      </c>
      <c r="V2348" s="10">
        <v>4285</v>
      </c>
      <c r="W2348" s="22">
        <v>1.07</v>
      </c>
    </row>
    <row r="2349" spans="1:23" s="5" customFormat="1" x14ac:dyDescent="0.3">
      <c r="A2349" s="20">
        <v>2347</v>
      </c>
      <c r="C2349" s="11" t="s">
        <v>154</v>
      </c>
      <c r="E2349" s="10">
        <f t="shared" si="392"/>
        <v>28070718334.480881</v>
      </c>
      <c r="F2349" s="10">
        <v>5</v>
      </c>
      <c r="G2349" s="22">
        <f t="shared" si="389"/>
        <v>1.4100664727399393E+30</v>
      </c>
      <c r="H2349" s="22">
        <f t="shared" si="390"/>
        <v>32888169.849609248</v>
      </c>
      <c r="I2349" s="22">
        <f t="shared" si="391"/>
        <v>6.3167057736217054E+20</v>
      </c>
      <c r="J2349" s="10">
        <v>1</v>
      </c>
      <c r="K2349" s="10">
        <v>11</v>
      </c>
      <c r="L2349" s="10">
        <v>5</v>
      </c>
      <c r="M2349" s="10">
        <v>10000</v>
      </c>
      <c r="N2349" s="10">
        <v>10000</v>
      </c>
      <c r="O2349" s="10">
        <v>30</v>
      </c>
      <c r="P2349" s="10" t="b">
        <v>1</v>
      </c>
      <c r="Q2349" s="10">
        <v>0</v>
      </c>
      <c r="R2349" s="10" t="b">
        <v>0</v>
      </c>
      <c r="S2349" s="10">
        <v>101.000000000008</v>
      </c>
      <c r="T2349" s="10" t="s">
        <v>59</v>
      </c>
      <c r="U2349" s="22">
        <v>2444</v>
      </c>
      <c r="V2349" s="10">
        <v>4287</v>
      </c>
      <c r="W2349" s="22">
        <v>1.07</v>
      </c>
    </row>
    <row r="2350" spans="1:23" s="5" customFormat="1" x14ac:dyDescent="0.3">
      <c r="A2350" s="20">
        <v>2348</v>
      </c>
      <c r="C2350" s="11" t="s">
        <v>154</v>
      </c>
      <c r="E2350" s="10">
        <f t="shared" si="392"/>
        <v>28107810517.423515</v>
      </c>
      <c r="F2350" s="10">
        <v>5</v>
      </c>
      <c r="G2350" s="22">
        <f t="shared" si="389"/>
        <v>1.4154496914599272E+30</v>
      </c>
      <c r="H2350" s="22">
        <f t="shared" si="390"/>
        <v>32918050.49837942</v>
      </c>
      <c r="I2350" s="22">
        <f t="shared" si="391"/>
        <v>6.3330925742927066E+20</v>
      </c>
      <c r="J2350" s="10">
        <v>1</v>
      </c>
      <c r="K2350" s="10">
        <v>11</v>
      </c>
      <c r="L2350" s="10">
        <v>5</v>
      </c>
      <c r="M2350" s="10">
        <v>10000</v>
      </c>
      <c r="N2350" s="10">
        <v>10000</v>
      </c>
      <c r="O2350" s="10">
        <v>30</v>
      </c>
      <c r="P2350" s="10" t="b">
        <v>1</v>
      </c>
      <c r="Q2350" s="10">
        <v>0</v>
      </c>
      <c r="R2350" s="10" t="b">
        <v>0</v>
      </c>
      <c r="S2350" s="10">
        <v>101.000000000008</v>
      </c>
      <c r="T2350" s="10" t="s">
        <v>59</v>
      </c>
      <c r="U2350" s="22">
        <v>2445</v>
      </c>
      <c r="V2350" s="10">
        <v>4289</v>
      </c>
      <c r="W2350" s="22">
        <v>1.07</v>
      </c>
    </row>
    <row r="2351" spans="1:23" s="5" customFormat="1" x14ac:dyDescent="0.3">
      <c r="A2351" s="20">
        <v>2349</v>
      </c>
      <c r="C2351" s="11" t="s">
        <v>154</v>
      </c>
      <c r="E2351" s="10">
        <f t="shared" si="392"/>
        <v>28144935888.064209</v>
      </c>
      <c r="F2351" s="10">
        <v>5</v>
      </c>
      <c r="G2351" s="22">
        <f t="shared" si="389"/>
        <v>1.4208511563942047E+30</v>
      </c>
      <c r="H2351" s="22">
        <f t="shared" si="390"/>
        <v>32947945.609748948</v>
      </c>
      <c r="I2351" s="22">
        <f t="shared" si="391"/>
        <v>6.3495148808849601E+20</v>
      </c>
      <c r="J2351" s="10">
        <v>1</v>
      </c>
      <c r="K2351" s="10">
        <v>11</v>
      </c>
      <c r="L2351" s="10">
        <v>5</v>
      </c>
      <c r="M2351" s="10">
        <v>10000</v>
      </c>
      <c r="N2351" s="10">
        <v>10000</v>
      </c>
      <c r="O2351" s="10">
        <v>30</v>
      </c>
      <c r="P2351" s="10" t="b">
        <v>1</v>
      </c>
      <c r="Q2351" s="10">
        <v>0</v>
      </c>
      <c r="R2351" s="10" t="b">
        <v>0</v>
      </c>
      <c r="S2351" s="10">
        <v>101.000000000008</v>
      </c>
      <c r="T2351" s="10" t="s">
        <v>59</v>
      </c>
      <c r="U2351" s="22">
        <v>2446</v>
      </c>
      <c r="V2351" s="10">
        <v>4291</v>
      </c>
      <c r="W2351" s="22">
        <v>1.07</v>
      </c>
    </row>
    <row r="2352" spans="1:23" s="5" customFormat="1" x14ac:dyDescent="0.3">
      <c r="A2352" s="20">
        <v>2350</v>
      </c>
      <c r="C2352" s="11" t="s">
        <v>154</v>
      </c>
      <c r="E2352" s="10">
        <f t="shared" si="392"/>
        <v>28182094461.949844</v>
      </c>
      <c r="F2352" s="10">
        <v>5</v>
      </c>
      <c r="G2352" s="22">
        <f t="shared" si="389"/>
        <v>1.4262709215804043E+30</v>
      </c>
      <c r="H2352" s="22">
        <f t="shared" si="390"/>
        <v>32977855.184579868</v>
      </c>
      <c r="I2352" s="22">
        <f t="shared" si="391"/>
        <v>6.3659727551659888E+20</v>
      </c>
      <c r="J2352" s="10">
        <v>1</v>
      </c>
      <c r="K2352" s="10">
        <v>11</v>
      </c>
      <c r="L2352" s="10">
        <v>5</v>
      </c>
      <c r="M2352" s="10">
        <v>10000</v>
      </c>
      <c r="N2352" s="10">
        <v>10000</v>
      </c>
      <c r="O2352" s="10">
        <v>30</v>
      </c>
      <c r="P2352" s="10" t="b">
        <v>1</v>
      </c>
      <c r="Q2352" s="10">
        <v>0</v>
      </c>
      <c r="R2352" s="10" t="b">
        <v>0</v>
      </c>
      <c r="S2352" s="10">
        <v>101.000000000008</v>
      </c>
      <c r="T2352" s="10" t="s">
        <v>59</v>
      </c>
      <c r="U2352" s="22">
        <v>2447</v>
      </c>
      <c r="V2352" s="10">
        <v>4293</v>
      </c>
      <c r="W2352" s="22">
        <v>1.07</v>
      </c>
    </row>
    <row r="2353" spans="1:23" s="15" customFormat="1" x14ac:dyDescent="0.3">
      <c r="A2353" s="19">
        <v>2351</v>
      </c>
      <c r="C2353" s="17" t="s">
        <v>154</v>
      </c>
      <c r="E2353" s="16">
        <f t="shared" si="392"/>
        <v>28219286254.62767</v>
      </c>
      <c r="F2353" s="16">
        <v>5</v>
      </c>
      <c r="G2353" s="22">
        <f>A2353^8.95+A2353^4+100*A2353+100</f>
        <v>1.4883704215021687E+30</v>
      </c>
      <c r="H2353" s="18">
        <f t="shared" si="390"/>
        <v>33007779.22373398</v>
      </c>
      <c r="I2353" s="18">
        <f t="shared" si="391"/>
        <v>6.3824662589844462E+20</v>
      </c>
      <c r="J2353" s="16">
        <v>1</v>
      </c>
      <c r="K2353" s="16">
        <v>11</v>
      </c>
      <c r="L2353" s="16">
        <v>5</v>
      </c>
      <c r="M2353" s="16">
        <v>10000</v>
      </c>
      <c r="N2353" s="16">
        <v>10000</v>
      </c>
      <c r="O2353" s="16">
        <v>30</v>
      </c>
      <c r="P2353" s="16" t="b">
        <v>1</v>
      </c>
      <c r="Q2353" s="16">
        <v>0</v>
      </c>
      <c r="R2353" s="16" t="b">
        <v>0</v>
      </c>
      <c r="S2353" s="16">
        <v>101.000000000008</v>
      </c>
      <c r="T2353" s="16" t="s">
        <v>59</v>
      </c>
      <c r="U2353" s="18">
        <v>2448</v>
      </c>
      <c r="V2353" s="16">
        <v>4295</v>
      </c>
      <c r="W2353" s="18">
        <v>1.07</v>
      </c>
    </row>
    <row r="2354" spans="1:23" s="15" customFormat="1" x14ac:dyDescent="0.3">
      <c r="A2354" s="19">
        <v>2352</v>
      </c>
      <c r="C2354" s="17" t="s">
        <v>154</v>
      </c>
      <c r="E2354" s="16">
        <f t="shared" si="392"/>
        <v>28256511281.646252</v>
      </c>
      <c r="F2354" s="16">
        <v>5</v>
      </c>
      <c r="G2354" s="22">
        <f t="shared" ref="G2354:G2402" si="393">A2354^8.95+A2354^4+100*A2354+100</f>
        <v>1.4940460744509383E+30</v>
      </c>
      <c r="H2354" s="18">
        <f t="shared" si="390"/>
        <v>33037717.728073068</v>
      </c>
      <c r="I2354" s="18">
        <f t="shared" si="391"/>
        <v>6.3989954542703031E+20</v>
      </c>
      <c r="J2354" s="16">
        <v>1</v>
      </c>
      <c r="K2354" s="16">
        <v>11</v>
      </c>
      <c r="L2354" s="16">
        <v>5</v>
      </c>
      <c r="M2354" s="16">
        <v>10000</v>
      </c>
      <c r="N2354" s="16">
        <v>10000</v>
      </c>
      <c r="O2354" s="16">
        <v>30</v>
      </c>
      <c r="P2354" s="16" t="b">
        <v>1</v>
      </c>
      <c r="Q2354" s="16">
        <v>0</v>
      </c>
      <c r="R2354" s="16" t="b">
        <v>0</v>
      </c>
      <c r="S2354" s="16">
        <v>101.000000000008</v>
      </c>
      <c r="T2354" s="16" t="s">
        <v>59</v>
      </c>
      <c r="U2354" s="18">
        <v>2449</v>
      </c>
      <c r="V2354" s="16">
        <v>4297</v>
      </c>
      <c r="W2354" s="18">
        <v>1.07</v>
      </c>
    </row>
    <row r="2355" spans="1:23" s="15" customFormat="1" x14ac:dyDescent="0.3">
      <c r="A2355" s="19">
        <v>2353</v>
      </c>
      <c r="C2355" s="17" t="s">
        <v>154</v>
      </c>
      <c r="E2355" s="16">
        <f t="shared" si="392"/>
        <v>28293769558.553963</v>
      </c>
      <c r="F2355" s="16">
        <v>5</v>
      </c>
      <c r="G2355" s="22">
        <f t="shared" si="393"/>
        <v>1.4997409441430833E+30</v>
      </c>
      <c r="H2355" s="18">
        <f t="shared" si="390"/>
        <v>33067670.698458161</v>
      </c>
      <c r="I2355" s="18">
        <f t="shared" si="391"/>
        <v>6.4155604030345511E+20</v>
      </c>
      <c r="J2355" s="16">
        <v>1</v>
      </c>
      <c r="K2355" s="16">
        <v>11</v>
      </c>
      <c r="L2355" s="16">
        <v>5</v>
      </c>
      <c r="M2355" s="16">
        <v>10000</v>
      </c>
      <c r="N2355" s="16">
        <v>10000</v>
      </c>
      <c r="O2355" s="16">
        <v>30</v>
      </c>
      <c r="P2355" s="16" t="b">
        <v>1</v>
      </c>
      <c r="Q2355" s="16">
        <v>0</v>
      </c>
      <c r="R2355" s="16" t="b">
        <v>0</v>
      </c>
      <c r="S2355" s="16">
        <v>101.000000000008</v>
      </c>
      <c r="T2355" s="16" t="s">
        <v>59</v>
      </c>
      <c r="U2355" s="18">
        <v>2450</v>
      </c>
      <c r="V2355" s="16">
        <v>4299</v>
      </c>
      <c r="W2355" s="18">
        <v>1.07</v>
      </c>
    </row>
    <row r="2356" spans="1:23" s="15" customFormat="1" x14ac:dyDescent="0.3">
      <c r="A2356" s="19">
        <v>2354</v>
      </c>
      <c r="C2356" s="17" t="s">
        <v>154</v>
      </c>
      <c r="E2356" s="16">
        <f t="shared" si="392"/>
        <v>28331061100.900433</v>
      </c>
      <c r="F2356" s="16">
        <v>5</v>
      </c>
      <c r="G2356" s="22">
        <f t="shared" si="393"/>
        <v>1.5054550874346286E+30</v>
      </c>
      <c r="H2356" s="18">
        <f t="shared" si="390"/>
        <v>33097638.135750338</v>
      </c>
      <c r="I2356" s="18">
        <f t="shared" si="391"/>
        <v>6.4321611673696194E+20</v>
      </c>
      <c r="J2356" s="16">
        <v>1</v>
      </c>
      <c r="K2356" s="16">
        <v>11</v>
      </c>
      <c r="L2356" s="16">
        <v>5</v>
      </c>
      <c r="M2356" s="16">
        <v>10000</v>
      </c>
      <c r="N2356" s="16">
        <v>10000</v>
      </c>
      <c r="O2356" s="16">
        <v>30</v>
      </c>
      <c r="P2356" s="16" t="b">
        <v>1</v>
      </c>
      <c r="Q2356" s="16">
        <v>0</v>
      </c>
      <c r="R2356" s="16" t="b">
        <v>0</v>
      </c>
      <c r="S2356" s="16">
        <v>101.000000000008</v>
      </c>
      <c r="T2356" s="16" t="s">
        <v>59</v>
      </c>
      <c r="U2356" s="18">
        <v>2451</v>
      </c>
      <c r="V2356" s="16">
        <v>4301</v>
      </c>
      <c r="W2356" s="18">
        <v>1.07</v>
      </c>
    </row>
    <row r="2357" spans="1:23" s="15" customFormat="1" x14ac:dyDescent="0.3">
      <c r="A2357" s="19">
        <v>2355</v>
      </c>
      <c r="C2357" s="17" t="s">
        <v>154</v>
      </c>
      <c r="E2357" s="16">
        <f t="shared" si="392"/>
        <v>28368385924.235947</v>
      </c>
      <c r="F2357" s="16">
        <v>5</v>
      </c>
      <c r="G2357" s="22">
        <f t="shared" si="393"/>
        <v>1.5111885613256009E+30</v>
      </c>
      <c r="H2357" s="18">
        <f t="shared" si="390"/>
        <v>33127620.040810008</v>
      </c>
      <c r="I2357" s="18">
        <f t="shared" si="391"/>
        <v>6.4487978094493014E+20</v>
      </c>
      <c r="J2357" s="16">
        <v>1</v>
      </c>
      <c r="K2357" s="16">
        <v>11</v>
      </c>
      <c r="L2357" s="16">
        <v>5</v>
      </c>
      <c r="M2357" s="16">
        <v>10000</v>
      </c>
      <c r="N2357" s="16">
        <v>10000</v>
      </c>
      <c r="O2357" s="16">
        <v>30</v>
      </c>
      <c r="P2357" s="16" t="b">
        <v>1</v>
      </c>
      <c r="Q2357" s="16">
        <v>0</v>
      </c>
      <c r="R2357" s="16" t="b">
        <v>0</v>
      </c>
      <c r="S2357" s="16">
        <v>101.000000000008</v>
      </c>
      <c r="T2357" s="16" t="s">
        <v>59</v>
      </c>
      <c r="U2357" s="18">
        <v>2452</v>
      </c>
      <c r="V2357" s="16">
        <v>4303</v>
      </c>
      <c r="W2357" s="18">
        <v>1.07</v>
      </c>
    </row>
    <row r="2358" spans="1:23" s="15" customFormat="1" x14ac:dyDescent="0.3">
      <c r="A2358" s="19">
        <v>2356</v>
      </c>
      <c r="C2358" s="17" t="s">
        <v>154</v>
      </c>
      <c r="E2358" s="16">
        <f t="shared" si="392"/>
        <v>28405744044.110985</v>
      </c>
      <c r="F2358" s="16">
        <v>5</v>
      </c>
      <c r="G2358" s="22">
        <f t="shared" si="393"/>
        <v>1.5169414229601773E+30</v>
      </c>
      <c r="H2358" s="18">
        <f t="shared" si="390"/>
        <v>33157616.414497569</v>
      </c>
      <c r="I2358" s="18">
        <f t="shared" si="391"/>
        <v>6.4654703915288533E+20</v>
      </c>
      <c r="J2358" s="16">
        <v>1</v>
      </c>
      <c r="K2358" s="16">
        <v>11</v>
      </c>
      <c r="L2358" s="16">
        <v>5</v>
      </c>
      <c r="M2358" s="16">
        <v>10000</v>
      </c>
      <c r="N2358" s="16">
        <v>10000</v>
      </c>
      <c r="O2358" s="16">
        <v>30</v>
      </c>
      <c r="P2358" s="16" t="b">
        <v>1</v>
      </c>
      <c r="Q2358" s="16">
        <v>0</v>
      </c>
      <c r="R2358" s="16" t="b">
        <v>0</v>
      </c>
      <c r="S2358" s="16">
        <v>101.000000000008</v>
      </c>
      <c r="T2358" s="16" t="s">
        <v>59</v>
      </c>
      <c r="U2358" s="18">
        <v>2453</v>
      </c>
      <c r="V2358" s="16">
        <v>4305</v>
      </c>
      <c r="W2358" s="18">
        <v>1.07</v>
      </c>
    </row>
    <row r="2359" spans="1:23" s="15" customFormat="1" x14ac:dyDescent="0.3">
      <c r="A2359" s="19">
        <v>2357</v>
      </c>
      <c r="C2359" s="17" t="s">
        <v>154</v>
      </c>
      <c r="E2359" s="16">
        <f t="shared" si="392"/>
        <v>28443135476.077213</v>
      </c>
      <c r="F2359" s="16">
        <v>5</v>
      </c>
      <c r="G2359" s="22">
        <f t="shared" si="393"/>
        <v>1.5227137296272203E+30</v>
      </c>
      <c r="H2359" s="18">
        <f t="shared" si="390"/>
        <v>33187627.257673055</v>
      </c>
      <c r="I2359" s="18">
        <f t="shared" si="391"/>
        <v>6.4821789759450133E+20</v>
      </c>
      <c r="J2359" s="16">
        <v>1</v>
      </c>
      <c r="K2359" s="16">
        <v>11</v>
      </c>
      <c r="L2359" s="16">
        <v>5</v>
      </c>
      <c r="M2359" s="16">
        <v>10000</v>
      </c>
      <c r="N2359" s="16">
        <v>10000</v>
      </c>
      <c r="O2359" s="16">
        <v>30</v>
      </c>
      <c r="P2359" s="16" t="b">
        <v>1</v>
      </c>
      <c r="Q2359" s="16">
        <v>0</v>
      </c>
      <c r="R2359" s="16" t="b">
        <v>0</v>
      </c>
      <c r="S2359" s="16">
        <v>101.000000000008</v>
      </c>
      <c r="T2359" s="16" t="s">
        <v>59</v>
      </c>
      <c r="U2359" s="18">
        <v>2454</v>
      </c>
      <c r="V2359" s="16">
        <v>4307</v>
      </c>
      <c r="W2359" s="18">
        <v>1.07</v>
      </c>
    </row>
    <row r="2360" spans="1:23" s="15" customFormat="1" x14ac:dyDescent="0.3">
      <c r="A2360" s="19">
        <v>2358</v>
      </c>
      <c r="C2360" s="17" t="s">
        <v>154</v>
      </c>
      <c r="E2360" s="16">
        <f t="shared" si="392"/>
        <v>28480560235.686543</v>
      </c>
      <c r="F2360" s="16">
        <v>5</v>
      </c>
      <c r="G2360" s="22">
        <f t="shared" si="393"/>
        <v>1.5285055387603616E+30</v>
      </c>
      <c r="H2360" s="18">
        <f t="shared" si="390"/>
        <v>33217652.571195986</v>
      </c>
      <c r="I2360" s="18">
        <f t="shared" si="391"/>
        <v>6.4989236251161054E+20</v>
      </c>
      <c r="J2360" s="16">
        <v>1</v>
      </c>
      <c r="K2360" s="16">
        <v>11</v>
      </c>
      <c r="L2360" s="16">
        <v>5</v>
      </c>
      <c r="M2360" s="16">
        <v>10000</v>
      </c>
      <c r="N2360" s="16">
        <v>10000</v>
      </c>
      <c r="O2360" s="16">
        <v>30</v>
      </c>
      <c r="P2360" s="16" t="b">
        <v>1</v>
      </c>
      <c r="Q2360" s="16">
        <v>0</v>
      </c>
      <c r="R2360" s="16" t="b">
        <v>0</v>
      </c>
      <c r="S2360" s="16">
        <v>101.000000000008</v>
      </c>
      <c r="T2360" s="16" t="s">
        <v>59</v>
      </c>
      <c r="U2360" s="18">
        <v>2455</v>
      </c>
      <c r="V2360" s="16">
        <v>4309</v>
      </c>
      <c r="W2360" s="18">
        <v>1.07</v>
      </c>
    </row>
    <row r="2361" spans="1:23" s="15" customFormat="1" x14ac:dyDescent="0.3">
      <c r="A2361" s="19">
        <v>2359</v>
      </c>
      <c r="C2361" s="17" t="s">
        <v>154</v>
      </c>
      <c r="E2361" s="16">
        <f t="shared" si="392"/>
        <v>28518018338.49192</v>
      </c>
      <c r="F2361" s="16">
        <v>5</v>
      </c>
      <c r="G2361" s="22">
        <f t="shared" si="393"/>
        <v>1.5343169079384556E+30</v>
      </c>
      <c r="H2361" s="18">
        <f t="shared" si="390"/>
        <v>33247692.355925817</v>
      </c>
      <c r="I2361" s="18">
        <f t="shared" si="391"/>
        <v>6.5157044015422806E+20</v>
      </c>
      <c r="J2361" s="16">
        <v>1</v>
      </c>
      <c r="K2361" s="16">
        <v>11</v>
      </c>
      <c r="L2361" s="16">
        <v>5</v>
      </c>
      <c r="M2361" s="16">
        <v>10000</v>
      </c>
      <c r="N2361" s="16">
        <v>10000</v>
      </c>
      <c r="O2361" s="16">
        <v>30</v>
      </c>
      <c r="P2361" s="16" t="b">
        <v>1</v>
      </c>
      <c r="Q2361" s="16">
        <v>0</v>
      </c>
      <c r="R2361" s="16" t="b">
        <v>0</v>
      </c>
      <c r="S2361" s="16">
        <v>101.000000000008</v>
      </c>
      <c r="T2361" s="16" t="s">
        <v>59</v>
      </c>
      <c r="U2361" s="18">
        <v>2456</v>
      </c>
      <c r="V2361" s="16">
        <v>4311</v>
      </c>
      <c r="W2361" s="18">
        <v>1.07</v>
      </c>
    </row>
    <row r="2362" spans="1:23" s="15" customFormat="1" x14ac:dyDescent="0.3">
      <c r="A2362" s="19">
        <v>2360</v>
      </c>
      <c r="C2362" s="17" t="s">
        <v>154</v>
      </c>
      <c r="E2362" s="16">
        <f t="shared" si="392"/>
        <v>28555509800.04657</v>
      </c>
      <c r="F2362" s="16">
        <v>5</v>
      </c>
      <c r="G2362" s="22">
        <f t="shared" si="393"/>
        <v>1.5401478948857902E+30</v>
      </c>
      <c r="H2362" s="18">
        <f t="shared" si="390"/>
        <v>33277746.612721555</v>
      </c>
      <c r="I2362" s="18">
        <f t="shared" si="391"/>
        <v>6.5325213678052534E+20</v>
      </c>
      <c r="J2362" s="16">
        <v>1</v>
      </c>
      <c r="K2362" s="16">
        <v>11</v>
      </c>
      <c r="L2362" s="16">
        <v>5</v>
      </c>
      <c r="M2362" s="16">
        <v>10000</v>
      </c>
      <c r="N2362" s="16">
        <v>10000</v>
      </c>
      <c r="O2362" s="16">
        <v>30</v>
      </c>
      <c r="P2362" s="16" t="b">
        <v>1</v>
      </c>
      <c r="Q2362" s="16">
        <v>0</v>
      </c>
      <c r="R2362" s="16" t="b">
        <v>0</v>
      </c>
      <c r="S2362" s="16">
        <v>101.000000000008</v>
      </c>
      <c r="T2362" s="16" t="s">
        <v>59</v>
      </c>
      <c r="U2362" s="18">
        <v>2457</v>
      </c>
      <c r="V2362" s="16">
        <v>4313</v>
      </c>
      <c r="W2362" s="18">
        <v>1.07</v>
      </c>
    </row>
    <row r="2363" spans="1:23" s="15" customFormat="1" x14ac:dyDescent="0.3">
      <c r="A2363" s="19">
        <v>2361</v>
      </c>
      <c r="C2363" s="17" t="s">
        <v>154</v>
      </c>
      <c r="E2363" s="16">
        <f t="shared" si="392"/>
        <v>28593034635.904797</v>
      </c>
      <c r="F2363" s="16">
        <v>5</v>
      </c>
      <c r="G2363" s="22">
        <f t="shared" si="393"/>
        <v>1.5459985574724994E+30</v>
      </c>
      <c r="H2363" s="18">
        <f t="shared" si="390"/>
        <v>33307815.342441861</v>
      </c>
      <c r="I2363" s="18">
        <f t="shared" si="391"/>
        <v>6.5493745865686437E+20</v>
      </c>
      <c r="J2363" s="16">
        <v>1</v>
      </c>
      <c r="K2363" s="16">
        <v>11</v>
      </c>
      <c r="L2363" s="16">
        <v>5</v>
      </c>
      <c r="M2363" s="16">
        <v>10000</v>
      </c>
      <c r="N2363" s="16">
        <v>10000</v>
      </c>
      <c r="O2363" s="16">
        <v>30</v>
      </c>
      <c r="P2363" s="16" t="b">
        <v>1</v>
      </c>
      <c r="Q2363" s="16">
        <v>0</v>
      </c>
      <c r="R2363" s="16" t="b">
        <v>0</v>
      </c>
      <c r="S2363" s="16">
        <v>101.000000000008</v>
      </c>
      <c r="T2363" s="16" t="s">
        <v>59</v>
      </c>
      <c r="U2363" s="18">
        <v>2458</v>
      </c>
      <c r="V2363" s="16">
        <v>4315</v>
      </c>
      <c r="W2363" s="18">
        <v>1.07</v>
      </c>
    </row>
    <row r="2364" spans="1:23" s="15" customFormat="1" x14ac:dyDescent="0.3">
      <c r="A2364" s="19">
        <v>2362</v>
      </c>
      <c r="C2364" s="17" t="s">
        <v>154</v>
      </c>
      <c r="E2364" s="16">
        <f t="shared" si="392"/>
        <v>28630592861.62112</v>
      </c>
      <c r="F2364" s="16">
        <v>5</v>
      </c>
      <c r="G2364" s="22">
        <f t="shared" si="393"/>
        <v>1.5518689537147107E+30</v>
      </c>
      <c r="H2364" s="18">
        <f t="shared" si="390"/>
        <v>33337898.545945149</v>
      </c>
      <c r="I2364" s="18">
        <f t="shared" si="391"/>
        <v>6.5662641205778855E+20</v>
      </c>
      <c r="J2364" s="16">
        <v>1</v>
      </c>
      <c r="K2364" s="16">
        <v>11</v>
      </c>
      <c r="L2364" s="16">
        <v>5</v>
      </c>
      <c r="M2364" s="16">
        <v>10000</v>
      </c>
      <c r="N2364" s="16">
        <v>10000</v>
      </c>
      <c r="O2364" s="16">
        <v>30</v>
      </c>
      <c r="P2364" s="16" t="b">
        <v>1</v>
      </c>
      <c r="Q2364" s="16">
        <v>0</v>
      </c>
      <c r="R2364" s="16" t="b">
        <v>0</v>
      </c>
      <c r="S2364" s="16">
        <v>101.000000000008</v>
      </c>
      <c r="T2364" s="16" t="s">
        <v>59</v>
      </c>
      <c r="U2364" s="18">
        <v>2459</v>
      </c>
      <c r="V2364" s="16">
        <v>4317</v>
      </c>
      <c r="W2364" s="18">
        <v>1.07</v>
      </c>
    </row>
    <row r="2365" spans="1:23" s="15" customFormat="1" x14ac:dyDescent="0.3">
      <c r="A2365" s="19">
        <v>2363</v>
      </c>
      <c r="C2365" s="17" t="s">
        <v>154</v>
      </c>
      <c r="E2365" s="16">
        <f t="shared" si="392"/>
        <v>28668184492.751087</v>
      </c>
      <c r="F2365" s="16">
        <v>5</v>
      </c>
      <c r="G2365" s="22">
        <f t="shared" si="393"/>
        <v>1.557759141775001E+30</v>
      </c>
      <c r="H2365" s="18">
        <f t="shared" si="390"/>
        <v>33367996.224089667</v>
      </c>
      <c r="I2365" s="18">
        <f t="shared" si="391"/>
        <v>6.5831900326604846E+20</v>
      </c>
      <c r="J2365" s="16">
        <v>1</v>
      </c>
      <c r="K2365" s="16">
        <v>11</v>
      </c>
      <c r="L2365" s="16">
        <v>5</v>
      </c>
      <c r="M2365" s="16">
        <v>10000</v>
      </c>
      <c r="N2365" s="16">
        <v>10000</v>
      </c>
      <c r="O2365" s="16">
        <v>30</v>
      </c>
      <c r="P2365" s="16" t="b">
        <v>1</v>
      </c>
      <c r="Q2365" s="16">
        <v>0</v>
      </c>
      <c r="R2365" s="16" t="b">
        <v>0</v>
      </c>
      <c r="S2365" s="16">
        <v>101.000000000008</v>
      </c>
      <c r="T2365" s="16" t="s">
        <v>59</v>
      </c>
      <c r="U2365" s="18">
        <v>2460</v>
      </c>
      <c r="V2365" s="16">
        <v>4319</v>
      </c>
      <c r="W2365" s="18">
        <v>1.07</v>
      </c>
    </row>
    <row r="2366" spans="1:23" s="15" customFormat="1" x14ac:dyDescent="0.3">
      <c r="A2366" s="19">
        <v>2364</v>
      </c>
      <c r="C2366" s="17" t="s">
        <v>154</v>
      </c>
      <c r="E2366" s="16">
        <f t="shared" si="392"/>
        <v>28705809544.850708</v>
      </c>
      <c r="F2366" s="16">
        <v>5</v>
      </c>
      <c r="G2366" s="22">
        <f t="shared" si="393"/>
        <v>1.5636691799626329E+30</v>
      </c>
      <c r="H2366" s="18">
        <f t="shared" si="390"/>
        <v>33398108.377733015</v>
      </c>
      <c r="I2366" s="18">
        <f t="shared" si="391"/>
        <v>6.6001523857258853E+20</v>
      </c>
      <c r="J2366" s="16">
        <v>1</v>
      </c>
      <c r="K2366" s="16">
        <v>11</v>
      </c>
      <c r="L2366" s="16">
        <v>5</v>
      </c>
      <c r="M2366" s="16">
        <v>10000</v>
      </c>
      <c r="N2366" s="16">
        <v>10000</v>
      </c>
      <c r="O2366" s="16">
        <v>30</v>
      </c>
      <c r="P2366" s="16" t="b">
        <v>1</v>
      </c>
      <c r="Q2366" s="16">
        <v>0</v>
      </c>
      <c r="R2366" s="16" t="b">
        <v>0</v>
      </c>
      <c r="S2366" s="16">
        <v>101.000000000008</v>
      </c>
      <c r="T2366" s="16" t="s">
        <v>59</v>
      </c>
      <c r="U2366" s="18">
        <v>2461</v>
      </c>
      <c r="V2366" s="16">
        <v>4321</v>
      </c>
      <c r="W2366" s="18">
        <v>1.07</v>
      </c>
    </row>
    <row r="2367" spans="1:23" s="15" customFormat="1" x14ac:dyDescent="0.3">
      <c r="A2367" s="19">
        <v>2365</v>
      </c>
      <c r="C2367" s="17" t="s">
        <v>154</v>
      </c>
      <c r="E2367" s="16">
        <f t="shared" si="392"/>
        <v>28743468033.476646</v>
      </c>
      <c r="F2367" s="16">
        <v>5</v>
      </c>
      <c r="G2367" s="22">
        <f t="shared" si="393"/>
        <v>1.5695991267339029E+30</v>
      </c>
      <c r="H2367" s="18">
        <f t="shared" si="390"/>
        <v>33428235.007732708</v>
      </c>
      <c r="I2367" s="18">
        <f t="shared" si="391"/>
        <v>6.6171512427657141E+20</v>
      </c>
      <c r="J2367" s="16">
        <v>1</v>
      </c>
      <c r="K2367" s="16">
        <v>11</v>
      </c>
      <c r="L2367" s="16">
        <v>5</v>
      </c>
      <c r="M2367" s="16">
        <v>10000</v>
      </c>
      <c r="N2367" s="16">
        <v>10000</v>
      </c>
      <c r="O2367" s="16">
        <v>30</v>
      </c>
      <c r="P2367" s="16" t="b">
        <v>1</v>
      </c>
      <c r="Q2367" s="16">
        <v>0</v>
      </c>
      <c r="R2367" s="16" t="b">
        <v>0</v>
      </c>
      <c r="S2367" s="16">
        <v>101.000000000008</v>
      </c>
      <c r="T2367" s="16" t="s">
        <v>59</v>
      </c>
      <c r="U2367" s="18">
        <v>2462</v>
      </c>
      <c r="V2367" s="16">
        <v>4323</v>
      </c>
      <c r="W2367" s="18">
        <v>1.07</v>
      </c>
    </row>
    <row r="2368" spans="1:23" s="15" customFormat="1" x14ac:dyDescent="0.3">
      <c r="A2368" s="19">
        <v>2366</v>
      </c>
      <c r="C2368" s="17" t="s">
        <v>154</v>
      </c>
      <c r="E2368" s="16">
        <f t="shared" si="392"/>
        <v>28781159974.186291</v>
      </c>
      <c r="F2368" s="16">
        <v>5</v>
      </c>
      <c r="G2368" s="22">
        <f t="shared" si="393"/>
        <v>1.5755490406923998E+30</v>
      </c>
      <c r="H2368" s="18">
        <f t="shared" si="390"/>
        <v>33458376.114946026</v>
      </c>
      <c r="I2368" s="18">
        <f t="shared" si="391"/>
        <v>6.634186666853706E+20</v>
      </c>
      <c r="J2368" s="16">
        <v>1</v>
      </c>
      <c r="K2368" s="16">
        <v>11</v>
      </c>
      <c r="L2368" s="16">
        <v>5</v>
      </c>
      <c r="M2368" s="16">
        <v>10000</v>
      </c>
      <c r="N2368" s="16">
        <v>10000</v>
      </c>
      <c r="O2368" s="16">
        <v>30</v>
      </c>
      <c r="P2368" s="16" t="b">
        <v>1</v>
      </c>
      <c r="Q2368" s="16">
        <v>0</v>
      </c>
      <c r="R2368" s="16" t="b">
        <v>0</v>
      </c>
      <c r="S2368" s="16">
        <v>101.000000000008</v>
      </c>
      <c r="T2368" s="16" t="s">
        <v>59</v>
      </c>
      <c r="U2368" s="18">
        <v>2463</v>
      </c>
      <c r="V2368" s="16">
        <v>4325</v>
      </c>
      <c r="W2368" s="18">
        <v>1.07</v>
      </c>
    </row>
    <row r="2369" spans="1:23" s="15" customFormat="1" x14ac:dyDescent="0.3">
      <c r="A2369" s="19">
        <v>2367</v>
      </c>
      <c r="C2369" s="17" t="s">
        <v>154</v>
      </c>
      <c r="E2369" s="16">
        <f t="shared" si="392"/>
        <v>28818885382.537613</v>
      </c>
      <c r="F2369" s="16">
        <v>5</v>
      </c>
      <c r="G2369" s="22">
        <f t="shared" si="393"/>
        <v>1.5815189805892876E+30</v>
      </c>
      <c r="H2369" s="18">
        <f t="shared" si="390"/>
        <v>33488531.70022966</v>
      </c>
      <c r="I2369" s="18">
        <f t="shared" si="391"/>
        <v>6.6512587211458019E+20</v>
      </c>
      <c r="J2369" s="16">
        <v>1</v>
      </c>
      <c r="K2369" s="16">
        <v>11</v>
      </c>
      <c r="L2369" s="16">
        <v>5</v>
      </c>
      <c r="M2369" s="16">
        <v>10000</v>
      </c>
      <c r="N2369" s="16">
        <v>10000</v>
      </c>
      <c r="O2369" s="16">
        <v>30</v>
      </c>
      <c r="P2369" s="16" t="b">
        <v>1</v>
      </c>
      <c r="Q2369" s="16">
        <v>0</v>
      </c>
      <c r="R2369" s="16" t="b">
        <v>0</v>
      </c>
      <c r="S2369" s="16">
        <v>101.000000000008</v>
      </c>
      <c r="T2369" s="16" t="s">
        <v>59</v>
      </c>
      <c r="U2369" s="18">
        <v>2464</v>
      </c>
      <c r="V2369" s="16">
        <v>4327</v>
      </c>
      <c r="W2369" s="18">
        <v>1.07</v>
      </c>
    </row>
    <row r="2370" spans="1:23" s="15" customFormat="1" x14ac:dyDescent="0.3">
      <c r="A2370" s="19">
        <v>2368</v>
      </c>
      <c r="C2370" s="17" t="s">
        <v>154</v>
      </c>
      <c r="E2370" s="16">
        <f t="shared" si="392"/>
        <v>28856644274.089352</v>
      </c>
      <c r="F2370" s="16">
        <v>5</v>
      </c>
      <c r="G2370" s="22">
        <f t="shared" si="393"/>
        <v>1.5875090053237424E+30</v>
      </c>
      <c r="H2370" s="18">
        <f t="shared" si="390"/>
        <v>33518701.76444013</v>
      </c>
      <c r="I2370" s="18">
        <f t="shared" si="391"/>
        <v>6.6683674688804513E+20</v>
      </c>
      <c r="J2370" s="16">
        <v>1</v>
      </c>
      <c r="K2370" s="16">
        <v>11</v>
      </c>
      <c r="L2370" s="16">
        <v>5</v>
      </c>
      <c r="M2370" s="16">
        <v>10000</v>
      </c>
      <c r="N2370" s="16">
        <v>10000</v>
      </c>
      <c r="O2370" s="16">
        <v>30</v>
      </c>
      <c r="P2370" s="16" t="b">
        <v>1</v>
      </c>
      <c r="Q2370" s="16">
        <v>0</v>
      </c>
      <c r="R2370" s="16" t="b">
        <v>0</v>
      </c>
      <c r="S2370" s="16">
        <v>101.000000000008</v>
      </c>
      <c r="T2370" s="16" t="s">
        <v>59</v>
      </c>
      <c r="U2370" s="18">
        <v>2465</v>
      </c>
      <c r="V2370" s="16">
        <v>4329</v>
      </c>
      <c r="W2370" s="18">
        <v>1.07</v>
      </c>
    </row>
    <row r="2371" spans="1:23" s="15" customFormat="1" x14ac:dyDescent="0.3">
      <c r="A2371" s="19">
        <v>2369</v>
      </c>
      <c r="C2371" s="17" t="s">
        <v>154</v>
      </c>
      <c r="E2371" s="16">
        <f t="shared" si="392"/>
        <v>28894436664.400887</v>
      </c>
      <c r="F2371" s="16">
        <v>5</v>
      </c>
      <c r="G2371" s="22">
        <f t="shared" si="393"/>
        <v>1.5935191739431478E+30</v>
      </c>
      <c r="H2371" s="18">
        <f t="shared" si="390"/>
        <v>33548886.308433797</v>
      </c>
      <c r="I2371" s="18">
        <f t="shared" si="391"/>
        <v>6.6855129733783355E+20</v>
      </c>
      <c r="J2371" s="16">
        <v>1</v>
      </c>
      <c r="K2371" s="16">
        <v>11</v>
      </c>
      <c r="L2371" s="16">
        <v>5</v>
      </c>
      <c r="M2371" s="16">
        <v>10000</v>
      </c>
      <c r="N2371" s="16">
        <v>10000</v>
      </c>
      <c r="O2371" s="16">
        <v>30</v>
      </c>
      <c r="P2371" s="16" t="b">
        <v>1</v>
      </c>
      <c r="Q2371" s="16">
        <v>0</v>
      </c>
      <c r="R2371" s="16" t="b">
        <v>0</v>
      </c>
      <c r="S2371" s="16">
        <v>101.000000000008</v>
      </c>
      <c r="T2371" s="16" t="s">
        <v>59</v>
      </c>
      <c r="U2371" s="18">
        <v>2466</v>
      </c>
      <c r="V2371" s="16">
        <v>4331</v>
      </c>
      <c r="W2371" s="18">
        <v>1.07</v>
      </c>
    </row>
    <row r="2372" spans="1:23" s="15" customFormat="1" x14ac:dyDescent="0.3">
      <c r="A2372" s="19">
        <v>2370</v>
      </c>
      <c r="C2372" s="17" t="s">
        <v>154</v>
      </c>
      <c r="E2372" s="16">
        <f t="shared" si="392"/>
        <v>28932262569.032093</v>
      </c>
      <c r="F2372" s="16">
        <v>5</v>
      </c>
      <c r="G2372" s="22">
        <f t="shared" si="393"/>
        <v>1.5995495456434441E+30</v>
      </c>
      <c r="H2372" s="18">
        <f t="shared" si="390"/>
        <v>33579085.333066449</v>
      </c>
      <c r="I2372" s="18">
        <f t="shared" si="391"/>
        <v>6.7026952980425736E+20</v>
      </c>
      <c r="J2372" s="16">
        <v>1</v>
      </c>
      <c r="K2372" s="16">
        <v>11</v>
      </c>
      <c r="L2372" s="16">
        <v>5</v>
      </c>
      <c r="M2372" s="16">
        <v>10000</v>
      </c>
      <c r="N2372" s="16">
        <v>10000</v>
      </c>
      <c r="O2372" s="16">
        <v>30</v>
      </c>
      <c r="P2372" s="16" t="b">
        <v>1</v>
      </c>
      <c r="Q2372" s="16">
        <v>0</v>
      </c>
      <c r="R2372" s="16" t="b">
        <v>0</v>
      </c>
      <c r="S2372" s="16">
        <v>101.000000000008</v>
      </c>
      <c r="T2372" s="16" t="s">
        <v>59</v>
      </c>
      <c r="U2372" s="18">
        <v>2467</v>
      </c>
      <c r="V2372" s="16">
        <v>4333</v>
      </c>
      <c r="W2372" s="18">
        <v>1.07</v>
      </c>
    </row>
    <row r="2373" spans="1:23" s="15" customFormat="1" x14ac:dyDescent="0.3">
      <c r="A2373" s="19">
        <v>2371</v>
      </c>
      <c r="C2373" s="17" t="s">
        <v>154</v>
      </c>
      <c r="E2373" s="16">
        <f t="shared" si="392"/>
        <v>28970122003.543835</v>
      </c>
      <c r="F2373" s="16">
        <v>5</v>
      </c>
      <c r="G2373" s="22">
        <f t="shared" si="393"/>
        <v>1.6056001797694344E+30</v>
      </c>
      <c r="H2373" s="18">
        <f t="shared" si="390"/>
        <v>33609298.839193903</v>
      </c>
      <c r="I2373" s="18">
        <f t="shared" si="391"/>
        <v>6.7199145063590606E+20</v>
      </c>
      <c r="J2373" s="16">
        <v>1</v>
      </c>
      <c r="K2373" s="16">
        <v>11</v>
      </c>
      <c r="L2373" s="16">
        <v>5</v>
      </c>
      <c r="M2373" s="16">
        <v>10000</v>
      </c>
      <c r="N2373" s="16">
        <v>10000</v>
      </c>
      <c r="O2373" s="16">
        <v>30</v>
      </c>
      <c r="P2373" s="16" t="b">
        <v>1</v>
      </c>
      <c r="Q2373" s="16">
        <v>0</v>
      </c>
      <c r="R2373" s="16" t="b">
        <v>0</v>
      </c>
      <c r="S2373" s="16">
        <v>101.000000000008</v>
      </c>
      <c r="T2373" s="16" t="s">
        <v>59</v>
      </c>
      <c r="U2373" s="18">
        <v>2468</v>
      </c>
      <c r="V2373" s="16">
        <v>4335</v>
      </c>
      <c r="W2373" s="18">
        <v>1.07</v>
      </c>
    </row>
    <row r="2374" spans="1:23" s="15" customFormat="1" x14ac:dyDescent="0.3">
      <c r="A2374" s="19">
        <v>2372</v>
      </c>
      <c r="C2374" s="17" t="s">
        <v>154</v>
      </c>
      <c r="E2374" s="16">
        <f t="shared" si="392"/>
        <v>29008014983.497112</v>
      </c>
      <c r="F2374" s="16">
        <v>5</v>
      </c>
      <c r="G2374" s="22">
        <f t="shared" si="393"/>
        <v>1.6116711358150703E+30</v>
      </c>
      <c r="H2374" s="18">
        <f t="shared" si="390"/>
        <v>33639526.827671126</v>
      </c>
      <c r="I2374" s="18">
        <f t="shared" si="391"/>
        <v>6.7371706618959652E+20</v>
      </c>
      <c r="J2374" s="16">
        <v>1</v>
      </c>
      <c r="K2374" s="16">
        <v>11</v>
      </c>
      <c r="L2374" s="16">
        <v>5</v>
      </c>
      <c r="M2374" s="16">
        <v>10000</v>
      </c>
      <c r="N2374" s="16">
        <v>10000</v>
      </c>
      <c r="O2374" s="16">
        <v>30</v>
      </c>
      <c r="P2374" s="16" t="b">
        <v>1</v>
      </c>
      <c r="Q2374" s="16">
        <v>0</v>
      </c>
      <c r="R2374" s="16" t="b">
        <v>0</v>
      </c>
      <c r="S2374" s="16">
        <v>101.000000000008</v>
      </c>
      <c r="T2374" s="16" t="s">
        <v>59</v>
      </c>
      <c r="U2374" s="18">
        <v>2469</v>
      </c>
      <c r="V2374" s="16">
        <v>4337</v>
      </c>
      <c r="W2374" s="18">
        <v>1.07</v>
      </c>
    </row>
    <row r="2375" spans="1:23" s="15" customFormat="1" x14ac:dyDescent="0.3">
      <c r="A2375" s="19">
        <v>2373</v>
      </c>
      <c r="C2375" s="17" t="s">
        <v>154</v>
      </c>
      <c r="E2375" s="16">
        <f t="shared" si="392"/>
        <v>29045941524.454056</v>
      </c>
      <c r="F2375" s="16">
        <v>5</v>
      </c>
      <c r="G2375" s="22">
        <f t="shared" si="393"/>
        <v>1.6177624734238703E+30</v>
      </c>
      <c r="H2375" s="18">
        <f t="shared" si="390"/>
        <v>33669769.299353316</v>
      </c>
      <c r="I2375" s="18">
        <f t="shared" si="391"/>
        <v>6.7544638283043989E+20</v>
      </c>
      <c r="J2375" s="16">
        <v>1</v>
      </c>
      <c r="K2375" s="16">
        <v>11</v>
      </c>
      <c r="L2375" s="16">
        <v>5</v>
      </c>
      <c r="M2375" s="16">
        <v>10000</v>
      </c>
      <c r="N2375" s="16">
        <v>10000</v>
      </c>
      <c r="O2375" s="16">
        <v>30</v>
      </c>
      <c r="P2375" s="16" t="b">
        <v>1</v>
      </c>
      <c r="Q2375" s="16">
        <v>0</v>
      </c>
      <c r="R2375" s="16" t="b">
        <v>0</v>
      </c>
      <c r="S2375" s="16">
        <v>101.000000000008</v>
      </c>
      <c r="T2375" s="16" t="s">
        <v>59</v>
      </c>
      <c r="U2375" s="18">
        <v>2470</v>
      </c>
      <c r="V2375" s="16">
        <v>4339</v>
      </c>
      <c r="W2375" s="18">
        <v>1.07</v>
      </c>
    </row>
    <row r="2376" spans="1:23" s="15" customFormat="1" x14ac:dyDescent="0.3">
      <c r="A2376" s="19">
        <v>2374</v>
      </c>
      <c r="C2376" s="17" t="s">
        <v>154</v>
      </c>
      <c r="E2376" s="16">
        <f t="shared" si="392"/>
        <v>29083901641.977398</v>
      </c>
      <c r="F2376" s="16">
        <v>5</v>
      </c>
      <c r="G2376" s="22">
        <f t="shared" si="393"/>
        <v>1.6238742523890706E+30</v>
      </c>
      <c r="H2376" s="18">
        <f t="shared" si="390"/>
        <v>33700026.255095229</v>
      </c>
      <c r="I2376" s="18">
        <f t="shared" si="391"/>
        <v>6.7717940693181504E+20</v>
      </c>
      <c r="J2376" s="16">
        <v>1</v>
      </c>
      <c r="K2376" s="16">
        <v>11</v>
      </c>
      <c r="L2376" s="16">
        <v>5</v>
      </c>
      <c r="M2376" s="16">
        <v>10000</v>
      </c>
      <c r="N2376" s="16">
        <v>10000</v>
      </c>
      <c r="O2376" s="16">
        <v>30</v>
      </c>
      <c r="P2376" s="16" t="b">
        <v>1</v>
      </c>
      <c r="Q2376" s="16">
        <v>0</v>
      </c>
      <c r="R2376" s="16" t="b">
        <v>0</v>
      </c>
      <c r="S2376" s="16">
        <v>101.000000000008</v>
      </c>
      <c r="T2376" s="16" t="s">
        <v>59</v>
      </c>
      <c r="U2376" s="18">
        <v>2471</v>
      </c>
      <c r="V2376" s="16">
        <v>4341</v>
      </c>
      <c r="W2376" s="18">
        <v>1.07</v>
      </c>
    </row>
    <row r="2377" spans="1:23" s="15" customFormat="1" x14ac:dyDescent="0.3">
      <c r="A2377" s="19">
        <v>2375</v>
      </c>
      <c r="C2377" s="17" t="s">
        <v>154</v>
      </c>
      <c r="E2377" s="16">
        <f t="shared" si="392"/>
        <v>29121895351.630219</v>
      </c>
      <c r="F2377" s="16">
        <v>5</v>
      </c>
      <c r="G2377" s="22">
        <f t="shared" si="393"/>
        <v>1.6300065326540455E+30</v>
      </c>
      <c r="H2377" s="18">
        <f t="shared" si="390"/>
        <v>33730297.695750982</v>
      </c>
      <c r="I2377" s="18">
        <f t="shared" si="391"/>
        <v>6.7891614487538316E+20</v>
      </c>
      <c r="J2377" s="16">
        <v>1</v>
      </c>
      <c r="K2377" s="16">
        <v>11</v>
      </c>
      <c r="L2377" s="16">
        <v>5</v>
      </c>
      <c r="M2377" s="16">
        <v>10000</v>
      </c>
      <c r="N2377" s="16">
        <v>10000</v>
      </c>
      <c r="O2377" s="16">
        <v>30</v>
      </c>
      <c r="P2377" s="16" t="b">
        <v>1</v>
      </c>
      <c r="Q2377" s="16">
        <v>0</v>
      </c>
      <c r="R2377" s="16" t="b">
        <v>0</v>
      </c>
      <c r="S2377" s="16">
        <v>101.000000000008</v>
      </c>
      <c r="T2377" s="16" t="s">
        <v>59</v>
      </c>
      <c r="U2377" s="18">
        <v>2472</v>
      </c>
      <c r="V2377" s="16">
        <v>4343</v>
      </c>
      <c r="W2377" s="18">
        <v>1.07</v>
      </c>
    </row>
    <row r="2378" spans="1:23" s="15" customFormat="1" x14ac:dyDescent="0.3">
      <c r="A2378" s="19">
        <v>2376</v>
      </c>
      <c r="C2378" s="17" t="s">
        <v>154</v>
      </c>
      <c r="E2378" s="16">
        <f t="shared" si="392"/>
        <v>29159922668.976444</v>
      </c>
      <c r="F2378" s="16">
        <v>5</v>
      </c>
      <c r="G2378" s="22">
        <f t="shared" si="393"/>
        <v>1.6361593743126183E+30</v>
      </c>
      <c r="H2378" s="18">
        <f t="shared" si="390"/>
        <v>33760583.622174688</v>
      </c>
      <c r="I2378" s="18">
        <f t="shared" si="391"/>
        <v>6.8065660305109929E+20</v>
      </c>
      <c r="J2378" s="16">
        <v>1</v>
      </c>
      <c r="K2378" s="16">
        <v>11</v>
      </c>
      <c r="L2378" s="16">
        <v>5</v>
      </c>
      <c r="M2378" s="16">
        <v>10000</v>
      </c>
      <c r="N2378" s="16">
        <v>10000</v>
      </c>
      <c r="O2378" s="16">
        <v>30</v>
      </c>
      <c r="P2378" s="16" t="b">
        <v>1</v>
      </c>
      <c r="Q2378" s="16">
        <v>0</v>
      </c>
      <c r="R2378" s="16" t="b">
        <v>0</v>
      </c>
      <c r="S2378" s="16">
        <v>101.000000000008</v>
      </c>
      <c r="T2378" s="16" t="s">
        <v>59</v>
      </c>
      <c r="U2378" s="18">
        <v>2473</v>
      </c>
      <c r="V2378" s="16">
        <v>4345</v>
      </c>
      <c r="W2378" s="18">
        <v>1.07</v>
      </c>
    </row>
    <row r="2379" spans="1:23" s="15" customFormat="1" x14ac:dyDescent="0.3">
      <c r="A2379" s="19">
        <v>2377</v>
      </c>
      <c r="C2379" s="17" t="s">
        <v>154</v>
      </c>
      <c r="E2379" s="16">
        <f t="shared" si="392"/>
        <v>29197983609.580708</v>
      </c>
      <c r="F2379" s="16">
        <v>5</v>
      </c>
      <c r="G2379" s="22">
        <f t="shared" si="393"/>
        <v>1.6423328376092983E+30</v>
      </c>
      <c r="H2379" s="18">
        <f t="shared" si="390"/>
        <v>33790884.035220243</v>
      </c>
      <c r="I2379" s="18">
        <f t="shared" si="391"/>
        <v>6.8240078785720353E+20</v>
      </c>
      <c r="J2379" s="16">
        <v>1</v>
      </c>
      <c r="K2379" s="16">
        <v>11</v>
      </c>
      <c r="L2379" s="16">
        <v>5</v>
      </c>
      <c r="M2379" s="16">
        <v>10000</v>
      </c>
      <c r="N2379" s="16">
        <v>10000</v>
      </c>
      <c r="O2379" s="16">
        <v>30</v>
      </c>
      <c r="P2379" s="16" t="b">
        <v>1</v>
      </c>
      <c r="Q2379" s="16">
        <v>0</v>
      </c>
      <c r="R2379" s="16" t="b">
        <v>0</v>
      </c>
      <c r="S2379" s="16">
        <v>101.000000000008</v>
      </c>
      <c r="T2379" s="16" t="s">
        <v>59</v>
      </c>
      <c r="U2379" s="18">
        <v>2474</v>
      </c>
      <c r="V2379" s="16">
        <v>4347</v>
      </c>
      <c r="W2379" s="18">
        <v>1.07</v>
      </c>
    </row>
    <row r="2380" spans="1:23" s="15" customFormat="1" x14ac:dyDescent="0.3">
      <c r="A2380" s="19">
        <v>2378</v>
      </c>
      <c r="C2380" s="17" t="s">
        <v>154</v>
      </c>
      <c r="E2380" s="16">
        <f t="shared" si="392"/>
        <v>29236078189.008331</v>
      </c>
      <c r="F2380" s="16">
        <v>5</v>
      </c>
      <c r="G2380" s="22">
        <f t="shared" si="393"/>
        <v>1.648526982939687E+30</v>
      </c>
      <c r="H2380" s="18">
        <f t="shared" si="390"/>
        <v>33821198.935740791</v>
      </c>
      <c r="I2380" s="18">
        <f t="shared" si="391"/>
        <v>6.8414870570025589E+20</v>
      </c>
      <c r="J2380" s="16">
        <v>1</v>
      </c>
      <c r="K2380" s="16">
        <v>11</v>
      </c>
      <c r="L2380" s="16">
        <v>5</v>
      </c>
      <c r="M2380" s="16">
        <v>10000</v>
      </c>
      <c r="N2380" s="16">
        <v>10000</v>
      </c>
      <c r="O2380" s="16">
        <v>30</v>
      </c>
      <c r="P2380" s="16" t="b">
        <v>1</v>
      </c>
      <c r="Q2380" s="16">
        <v>0</v>
      </c>
      <c r="R2380" s="16" t="b">
        <v>0</v>
      </c>
      <c r="S2380" s="16">
        <v>101.000000000008</v>
      </c>
      <c r="T2380" s="16" t="s">
        <v>59</v>
      </c>
      <c r="U2380" s="18">
        <v>2475</v>
      </c>
      <c r="V2380" s="16">
        <v>4349</v>
      </c>
      <c r="W2380" s="18">
        <v>1.07</v>
      </c>
    </row>
    <row r="2381" spans="1:23" s="15" customFormat="1" x14ac:dyDescent="0.3">
      <c r="A2381" s="19">
        <v>2379</v>
      </c>
      <c r="C2381" s="17" t="s">
        <v>154</v>
      </c>
      <c r="E2381" s="16">
        <f t="shared" si="392"/>
        <v>29274206422.825077</v>
      </c>
      <c r="F2381" s="16">
        <v>5</v>
      </c>
      <c r="G2381" s="22">
        <f t="shared" si="393"/>
        <v>1.6547418708507623E+30</v>
      </c>
      <c r="H2381" s="18">
        <f t="shared" si="390"/>
        <v>33851528.324589804</v>
      </c>
      <c r="I2381" s="18">
        <f t="shared" si="391"/>
        <v>6.8590036299512336E+20</v>
      </c>
      <c r="J2381" s="16">
        <v>1</v>
      </c>
      <c r="K2381" s="16">
        <v>11</v>
      </c>
      <c r="L2381" s="16">
        <v>5</v>
      </c>
      <c r="M2381" s="16">
        <v>10000</v>
      </c>
      <c r="N2381" s="16">
        <v>10000</v>
      </c>
      <c r="O2381" s="16">
        <v>30</v>
      </c>
      <c r="P2381" s="16" t="b">
        <v>1</v>
      </c>
      <c r="Q2381" s="16">
        <v>0</v>
      </c>
      <c r="R2381" s="16" t="b">
        <v>0</v>
      </c>
      <c r="S2381" s="16">
        <v>101.000000000008</v>
      </c>
      <c r="T2381" s="16" t="s">
        <v>59</v>
      </c>
      <c r="U2381" s="18">
        <v>2476</v>
      </c>
      <c r="V2381" s="16">
        <v>4351</v>
      </c>
      <c r="W2381" s="18">
        <v>1.07</v>
      </c>
    </row>
    <row r="2382" spans="1:23" s="15" customFormat="1" x14ac:dyDescent="0.3">
      <c r="A2382" s="19">
        <v>2380</v>
      </c>
      <c r="C2382" s="17" t="s">
        <v>154</v>
      </c>
      <c r="E2382" s="16">
        <f t="shared" si="392"/>
        <v>29312368326.597542</v>
      </c>
      <c r="F2382" s="16">
        <v>5</v>
      </c>
      <c r="G2382" s="22">
        <f t="shared" si="393"/>
        <v>1.6609775620411907E+30</v>
      </c>
      <c r="H2382" s="18">
        <f t="shared" si="390"/>
        <v>33881872.202619947</v>
      </c>
      <c r="I2382" s="18">
        <f t="shared" si="391"/>
        <v>6.8765576616498482E+20</v>
      </c>
      <c r="J2382" s="16">
        <v>1</v>
      </c>
      <c r="K2382" s="16">
        <v>11</v>
      </c>
      <c r="L2382" s="16">
        <v>5</v>
      </c>
      <c r="M2382" s="16">
        <v>10000</v>
      </c>
      <c r="N2382" s="16">
        <v>10000</v>
      </c>
      <c r="O2382" s="16">
        <v>30</v>
      </c>
      <c r="P2382" s="16" t="b">
        <v>1</v>
      </c>
      <c r="Q2382" s="16">
        <v>0</v>
      </c>
      <c r="R2382" s="16" t="b">
        <v>0</v>
      </c>
      <c r="S2382" s="16">
        <v>101.000000000008</v>
      </c>
      <c r="T2382" s="16" t="s">
        <v>59</v>
      </c>
      <c r="U2382" s="18">
        <v>2477</v>
      </c>
      <c r="V2382" s="16">
        <v>4353</v>
      </c>
      <c r="W2382" s="18">
        <v>1.07</v>
      </c>
    </row>
    <row r="2383" spans="1:23" s="15" customFormat="1" x14ac:dyDescent="0.3">
      <c r="A2383" s="19">
        <v>2381</v>
      </c>
      <c r="C2383" s="17" t="s">
        <v>154</v>
      </c>
      <c r="E2383" s="16">
        <f t="shared" si="392"/>
        <v>29350563915.892918</v>
      </c>
      <c r="F2383" s="16">
        <v>5</v>
      </c>
      <c r="G2383" s="22">
        <f t="shared" si="393"/>
        <v>1.6672341173615918E+30</v>
      </c>
      <c r="H2383" s="18">
        <f t="shared" si="390"/>
        <v>33912230.570683703</v>
      </c>
      <c r="I2383" s="18">
        <f t="shared" si="391"/>
        <v>6.8941492164136757E+20</v>
      </c>
      <c r="J2383" s="16">
        <v>1</v>
      </c>
      <c r="K2383" s="16">
        <v>11</v>
      </c>
      <c r="L2383" s="16">
        <v>5</v>
      </c>
      <c r="M2383" s="16">
        <v>10000</v>
      </c>
      <c r="N2383" s="16">
        <v>10000</v>
      </c>
      <c r="O2383" s="16">
        <v>30</v>
      </c>
      <c r="P2383" s="16" t="b">
        <v>1</v>
      </c>
      <c r="Q2383" s="16">
        <v>0</v>
      </c>
      <c r="R2383" s="16" t="b">
        <v>0</v>
      </c>
      <c r="S2383" s="16">
        <v>101.000000000008</v>
      </c>
      <c r="T2383" s="16" t="s">
        <v>59</v>
      </c>
      <c r="U2383" s="18">
        <v>2478</v>
      </c>
      <c r="V2383" s="16">
        <v>4355</v>
      </c>
      <c r="W2383" s="18">
        <v>1.07</v>
      </c>
    </row>
    <row r="2384" spans="1:23" s="15" customFormat="1" x14ac:dyDescent="0.3">
      <c r="A2384" s="19">
        <v>2382</v>
      </c>
      <c r="C2384" s="17" t="s">
        <v>154</v>
      </c>
      <c r="E2384" s="16">
        <f t="shared" si="392"/>
        <v>29388793206.279072</v>
      </c>
      <c r="F2384" s="16">
        <v>5</v>
      </c>
      <c r="G2384" s="22">
        <f t="shared" si="393"/>
        <v>1.6735115978149437E+30</v>
      </c>
      <c r="H2384" s="18">
        <f t="shared" si="390"/>
        <v>33942603.429633304</v>
      </c>
      <c r="I2384" s="18">
        <f t="shared" si="391"/>
        <v>6.9117783586409873E+20</v>
      </c>
      <c r="J2384" s="16">
        <v>1</v>
      </c>
      <c r="K2384" s="16">
        <v>11</v>
      </c>
      <c r="L2384" s="16">
        <v>5</v>
      </c>
      <c r="M2384" s="16">
        <v>10000</v>
      </c>
      <c r="N2384" s="16">
        <v>10000</v>
      </c>
      <c r="O2384" s="16">
        <v>30</v>
      </c>
      <c r="P2384" s="16" t="b">
        <v>1</v>
      </c>
      <c r="Q2384" s="16">
        <v>0</v>
      </c>
      <c r="R2384" s="16" t="b">
        <v>0</v>
      </c>
      <c r="S2384" s="16">
        <v>101.000000000008</v>
      </c>
      <c r="T2384" s="16" t="s">
        <v>59</v>
      </c>
      <c r="U2384" s="18">
        <v>2479</v>
      </c>
      <c r="V2384" s="16">
        <v>4357</v>
      </c>
      <c r="W2384" s="18">
        <v>1.07</v>
      </c>
    </row>
    <row r="2385" spans="1:23" s="15" customFormat="1" x14ac:dyDescent="0.3">
      <c r="A2385" s="19">
        <v>2383</v>
      </c>
      <c r="C2385" s="17" t="s">
        <v>154</v>
      </c>
      <c r="E2385" s="16">
        <f t="shared" si="392"/>
        <v>29427056213.324402</v>
      </c>
      <c r="F2385" s="16">
        <v>5</v>
      </c>
      <c r="G2385" s="22">
        <f t="shared" si="393"/>
        <v>1.6798100645568479E+30</v>
      </c>
      <c r="H2385" s="18">
        <f t="shared" si="390"/>
        <v>33972990.780320615</v>
      </c>
      <c r="I2385" s="18">
        <f t="shared" si="391"/>
        <v>6.9294451528137979E+20</v>
      </c>
      <c r="J2385" s="16">
        <v>1</v>
      </c>
      <c r="K2385" s="16">
        <v>11</v>
      </c>
      <c r="L2385" s="16">
        <v>5</v>
      </c>
      <c r="M2385" s="16">
        <v>10000</v>
      </c>
      <c r="N2385" s="16">
        <v>10000</v>
      </c>
      <c r="O2385" s="16">
        <v>30</v>
      </c>
      <c r="P2385" s="16" t="b">
        <v>1</v>
      </c>
      <c r="Q2385" s="16">
        <v>0</v>
      </c>
      <c r="R2385" s="16" t="b">
        <v>0</v>
      </c>
      <c r="S2385" s="16">
        <v>101.000000000008</v>
      </c>
      <c r="T2385" s="16" t="s">
        <v>59</v>
      </c>
      <c r="U2385" s="18">
        <v>2480</v>
      </c>
      <c r="V2385" s="16">
        <v>4359</v>
      </c>
      <c r="W2385" s="18">
        <v>1.07</v>
      </c>
    </row>
    <row r="2386" spans="1:23" s="15" customFormat="1" x14ac:dyDescent="0.3">
      <c r="A2386" s="19">
        <v>2384</v>
      </c>
      <c r="C2386" s="17" t="s">
        <v>154</v>
      </c>
      <c r="E2386" s="16">
        <f t="shared" si="392"/>
        <v>29465352952.598335</v>
      </c>
      <c r="F2386" s="16">
        <v>5</v>
      </c>
      <c r="G2386" s="22">
        <f t="shared" si="393"/>
        <v>1.6861295788958675E+30</v>
      </c>
      <c r="H2386" s="18">
        <f t="shared" si="390"/>
        <v>34003392.623597339</v>
      </c>
      <c r="I2386" s="18">
        <f t="shared" si="391"/>
        <v>6.9471496634974405E+20</v>
      </c>
      <c r="J2386" s="16">
        <v>1</v>
      </c>
      <c r="K2386" s="16">
        <v>11</v>
      </c>
      <c r="L2386" s="16">
        <v>5</v>
      </c>
      <c r="M2386" s="16">
        <v>10000</v>
      </c>
      <c r="N2386" s="16">
        <v>10000</v>
      </c>
      <c r="O2386" s="16">
        <v>30</v>
      </c>
      <c r="P2386" s="16" t="b">
        <v>1</v>
      </c>
      <c r="Q2386" s="16">
        <v>0</v>
      </c>
      <c r="R2386" s="16" t="b">
        <v>0</v>
      </c>
      <c r="S2386" s="16">
        <v>101.000000000008</v>
      </c>
      <c r="T2386" s="16" t="s">
        <v>59</v>
      </c>
      <c r="U2386" s="18">
        <v>2481</v>
      </c>
      <c r="V2386" s="16">
        <v>4361</v>
      </c>
      <c r="W2386" s="18">
        <v>1.07</v>
      </c>
    </row>
    <row r="2387" spans="1:23" s="15" customFormat="1" x14ac:dyDescent="0.3">
      <c r="A2387" s="19">
        <v>2385</v>
      </c>
      <c r="C2387" s="17" t="s">
        <v>154</v>
      </c>
      <c r="E2387" s="16">
        <f t="shared" si="392"/>
        <v>29503683439.670372</v>
      </c>
      <c r="F2387" s="16">
        <v>5</v>
      </c>
      <c r="G2387" s="22">
        <f t="shared" si="393"/>
        <v>1.6924702022937907E+30</v>
      </c>
      <c r="H2387" s="18">
        <f t="shared" si="390"/>
        <v>34033808.960314542</v>
      </c>
      <c r="I2387" s="18">
        <f t="shared" si="391"/>
        <v>6.9648919553408159E+20</v>
      </c>
      <c r="J2387" s="16">
        <v>1</v>
      </c>
      <c r="K2387" s="16">
        <v>11</v>
      </c>
      <c r="L2387" s="16">
        <v>5</v>
      </c>
      <c r="M2387" s="16">
        <v>10000</v>
      </c>
      <c r="N2387" s="16">
        <v>10000</v>
      </c>
      <c r="O2387" s="16">
        <v>30</v>
      </c>
      <c r="P2387" s="16" t="b">
        <v>1</v>
      </c>
      <c r="Q2387" s="16">
        <v>0</v>
      </c>
      <c r="R2387" s="16" t="b">
        <v>0</v>
      </c>
      <c r="S2387" s="16">
        <v>101.000000000008</v>
      </c>
      <c r="T2387" s="16" t="s">
        <v>59</v>
      </c>
      <c r="U2387" s="18">
        <v>2482</v>
      </c>
      <c r="V2387" s="16">
        <v>4363</v>
      </c>
      <c r="W2387" s="18">
        <v>1.07</v>
      </c>
    </row>
    <row r="2388" spans="1:23" s="15" customFormat="1" x14ac:dyDescent="0.3">
      <c r="A2388" s="19">
        <v>2386</v>
      </c>
      <c r="C2388" s="17" t="s">
        <v>154</v>
      </c>
      <c r="E2388" s="16">
        <f t="shared" si="392"/>
        <v>29542047690.111084</v>
      </c>
      <c r="F2388" s="16">
        <v>5</v>
      </c>
      <c r="G2388" s="22">
        <f t="shared" si="393"/>
        <v>1.6988319963660667E+30</v>
      </c>
      <c r="H2388" s="18">
        <f t="shared" si="390"/>
        <v>34064239.791323297</v>
      </c>
      <c r="I2388" s="18">
        <f t="shared" si="391"/>
        <v>6.9826720930763584E+20</v>
      </c>
      <c r="J2388" s="16">
        <v>1</v>
      </c>
      <c r="K2388" s="16">
        <v>11</v>
      </c>
      <c r="L2388" s="16">
        <v>5</v>
      </c>
      <c r="M2388" s="16">
        <v>10000</v>
      </c>
      <c r="N2388" s="16">
        <v>10000</v>
      </c>
      <c r="O2388" s="16">
        <v>30</v>
      </c>
      <c r="P2388" s="16" t="b">
        <v>1</v>
      </c>
      <c r="Q2388" s="16">
        <v>0</v>
      </c>
      <c r="R2388" s="16" t="b">
        <v>0</v>
      </c>
      <c r="S2388" s="16">
        <v>101.000000000008</v>
      </c>
      <c r="T2388" s="16" t="s">
        <v>59</v>
      </c>
      <c r="U2388" s="18">
        <v>2483</v>
      </c>
      <c r="V2388" s="16">
        <v>4365</v>
      </c>
      <c r="W2388" s="18">
        <v>1.07</v>
      </c>
    </row>
    <row r="2389" spans="1:23" s="15" customFormat="1" x14ac:dyDescent="0.3">
      <c r="A2389" s="19">
        <v>2387</v>
      </c>
      <c r="C2389" s="17" t="s">
        <v>154</v>
      </c>
      <c r="E2389" s="16">
        <f t="shared" si="392"/>
        <v>29580445719.491669</v>
      </c>
      <c r="F2389" s="16">
        <v>5</v>
      </c>
      <c r="G2389" s="22">
        <f t="shared" si="393"/>
        <v>1.7052150228819979E+30</v>
      </c>
      <c r="H2389" s="18">
        <f t="shared" si="390"/>
        <v>34094685.11747437</v>
      </c>
      <c r="I2389" s="18">
        <f t="shared" si="391"/>
        <v>7.0004901415205418E+20</v>
      </c>
      <c r="J2389" s="16">
        <v>1</v>
      </c>
      <c r="K2389" s="16">
        <v>11</v>
      </c>
      <c r="L2389" s="16">
        <v>5</v>
      </c>
      <c r="M2389" s="16">
        <v>10000</v>
      </c>
      <c r="N2389" s="16">
        <v>10000</v>
      </c>
      <c r="O2389" s="16">
        <v>30</v>
      </c>
      <c r="P2389" s="16" t="b">
        <v>1</v>
      </c>
      <c r="Q2389" s="16">
        <v>0</v>
      </c>
      <c r="R2389" s="16" t="b">
        <v>0</v>
      </c>
      <c r="S2389" s="16">
        <v>101.000000000008</v>
      </c>
      <c r="T2389" s="16" t="s">
        <v>59</v>
      </c>
      <c r="U2389" s="18">
        <v>2484</v>
      </c>
      <c r="V2389" s="16">
        <v>4367</v>
      </c>
      <c r="W2389" s="18">
        <v>1.07</v>
      </c>
    </row>
    <row r="2390" spans="1:23" s="15" customFormat="1" x14ac:dyDescent="0.3">
      <c r="A2390" s="19">
        <v>2388</v>
      </c>
      <c r="C2390" s="17" t="s">
        <v>154</v>
      </c>
      <c r="E2390" s="16">
        <f t="shared" si="392"/>
        <v>29618877543.383835</v>
      </c>
      <c r="F2390" s="16">
        <v>5</v>
      </c>
      <c r="G2390" s="22">
        <f t="shared" si="393"/>
        <v>1.7116193437651043E+30</v>
      </c>
      <c r="H2390" s="18">
        <f t="shared" si="390"/>
        <v>34125144.93961788</v>
      </c>
      <c r="I2390" s="18">
        <f t="shared" si="391"/>
        <v>7.0183461655732381E+20</v>
      </c>
      <c r="J2390" s="16">
        <v>1</v>
      </c>
      <c r="K2390" s="16">
        <v>11</v>
      </c>
      <c r="L2390" s="16">
        <v>5</v>
      </c>
      <c r="M2390" s="16">
        <v>10000</v>
      </c>
      <c r="N2390" s="16">
        <v>10000</v>
      </c>
      <c r="O2390" s="16">
        <v>30</v>
      </c>
      <c r="P2390" s="16" t="b">
        <v>1</v>
      </c>
      <c r="Q2390" s="16">
        <v>0</v>
      </c>
      <c r="R2390" s="16" t="b">
        <v>0</v>
      </c>
      <c r="S2390" s="16">
        <v>101.000000000008</v>
      </c>
      <c r="T2390" s="16" t="s">
        <v>59</v>
      </c>
      <c r="U2390" s="18">
        <v>2485</v>
      </c>
      <c r="V2390" s="16">
        <v>4369</v>
      </c>
      <c r="W2390" s="18">
        <v>1.07</v>
      </c>
    </row>
    <row r="2391" spans="1:23" s="15" customFormat="1" x14ac:dyDescent="0.3">
      <c r="A2391" s="19">
        <v>2389</v>
      </c>
      <c r="C2391" s="17" t="s">
        <v>154</v>
      </c>
      <c r="E2391" s="16">
        <f t="shared" si="392"/>
        <v>29657343177.359959</v>
      </c>
      <c r="F2391" s="16">
        <v>5</v>
      </c>
      <c r="G2391" s="22">
        <f t="shared" si="393"/>
        <v>1.7180450210935364E+30</v>
      </c>
      <c r="H2391" s="18">
        <f t="shared" si="390"/>
        <v>34155619.258604206</v>
      </c>
      <c r="I2391" s="18">
        <f t="shared" si="391"/>
        <v>7.036240230218384E+20</v>
      </c>
      <c r="J2391" s="16">
        <v>1</v>
      </c>
      <c r="K2391" s="16">
        <v>11</v>
      </c>
      <c r="L2391" s="16">
        <v>5</v>
      </c>
      <c r="M2391" s="16">
        <v>10000</v>
      </c>
      <c r="N2391" s="16">
        <v>10000</v>
      </c>
      <c r="O2391" s="16">
        <v>30</v>
      </c>
      <c r="P2391" s="16" t="b">
        <v>1</v>
      </c>
      <c r="Q2391" s="16">
        <v>0</v>
      </c>
      <c r="R2391" s="16" t="b">
        <v>0</v>
      </c>
      <c r="S2391" s="16">
        <v>101.000000000008</v>
      </c>
      <c r="T2391" s="16" t="s">
        <v>59</v>
      </c>
      <c r="U2391" s="18">
        <v>2486</v>
      </c>
      <c r="V2391" s="16">
        <v>4371</v>
      </c>
      <c r="W2391" s="18">
        <v>1.07</v>
      </c>
    </row>
    <row r="2392" spans="1:23" s="15" customFormat="1" x14ac:dyDescent="0.3">
      <c r="A2392" s="19">
        <v>2390</v>
      </c>
      <c r="C2392" s="17" t="s">
        <v>154</v>
      </c>
      <c r="E2392" s="16">
        <f t="shared" si="392"/>
        <v>29695842636.993073</v>
      </c>
      <c r="F2392" s="16">
        <v>5</v>
      </c>
      <c r="G2392" s="22">
        <f t="shared" si="393"/>
        <v>1.7244921171001705E+30</v>
      </c>
      <c r="H2392" s="18">
        <f t="shared" si="390"/>
        <v>34186108.075282797</v>
      </c>
      <c r="I2392" s="18">
        <f t="shared" si="391"/>
        <v>7.0541724005237326E+20</v>
      </c>
      <c r="J2392" s="16">
        <v>1</v>
      </c>
      <c r="K2392" s="16">
        <v>11</v>
      </c>
      <c r="L2392" s="16">
        <v>5</v>
      </c>
      <c r="M2392" s="16">
        <v>10000</v>
      </c>
      <c r="N2392" s="16">
        <v>10000</v>
      </c>
      <c r="O2392" s="16">
        <v>30</v>
      </c>
      <c r="P2392" s="16" t="b">
        <v>1</v>
      </c>
      <c r="Q2392" s="16">
        <v>0</v>
      </c>
      <c r="R2392" s="16" t="b">
        <v>0</v>
      </c>
      <c r="S2392" s="16">
        <v>101.000000000008</v>
      </c>
      <c r="T2392" s="16" t="s">
        <v>59</v>
      </c>
      <c r="U2392" s="18">
        <v>2487</v>
      </c>
      <c r="V2392" s="16">
        <v>4373</v>
      </c>
      <c r="W2392" s="18">
        <v>1.07</v>
      </c>
    </row>
    <row r="2393" spans="1:23" s="15" customFormat="1" x14ac:dyDescent="0.3">
      <c r="A2393" s="19">
        <v>2391</v>
      </c>
      <c r="C2393" s="17" t="s">
        <v>154</v>
      </c>
      <c r="E2393" s="16">
        <f t="shared" si="392"/>
        <v>29734375937.857037</v>
      </c>
      <c r="F2393" s="16">
        <v>5</v>
      </c>
      <c r="G2393" s="22">
        <f t="shared" si="393"/>
        <v>1.7309606941732447E+30</v>
      </c>
      <c r="H2393" s="18">
        <f t="shared" si="390"/>
        <v>34216611.390503176</v>
      </c>
      <c r="I2393" s="18">
        <f t="shared" si="391"/>
        <v>7.0721427416411197E+20</v>
      </c>
      <c r="J2393" s="16">
        <v>1</v>
      </c>
      <c r="K2393" s="16">
        <v>11</v>
      </c>
      <c r="L2393" s="16">
        <v>5</v>
      </c>
      <c r="M2393" s="16">
        <v>10000</v>
      </c>
      <c r="N2393" s="16">
        <v>10000</v>
      </c>
      <c r="O2393" s="16">
        <v>30</v>
      </c>
      <c r="P2393" s="16" t="b">
        <v>1</v>
      </c>
      <c r="Q2393" s="16">
        <v>0</v>
      </c>
      <c r="R2393" s="16" t="b">
        <v>0</v>
      </c>
      <c r="S2393" s="16">
        <v>101.000000000008</v>
      </c>
      <c r="T2393" s="16" t="s">
        <v>59</v>
      </c>
      <c r="U2393" s="18">
        <v>2488</v>
      </c>
      <c r="V2393" s="16">
        <v>4375</v>
      </c>
      <c r="W2393" s="18">
        <v>1.07</v>
      </c>
    </row>
    <row r="2394" spans="1:23" s="15" customFormat="1" x14ac:dyDescent="0.3">
      <c r="A2394" s="19">
        <v>2392</v>
      </c>
      <c r="C2394" s="17" t="s">
        <v>154</v>
      </c>
      <c r="E2394" s="16">
        <f t="shared" si="392"/>
        <v>29772943095.526108</v>
      </c>
      <c r="F2394" s="16">
        <v>5</v>
      </c>
      <c r="G2394" s="22">
        <f t="shared" si="393"/>
        <v>1.7374508148563806E+30</v>
      </c>
      <c r="H2394" s="18">
        <f t="shared" si="390"/>
        <v>34247129.20511464</v>
      </c>
      <c r="I2394" s="18">
        <f t="shared" si="391"/>
        <v>7.090151318806469E+20</v>
      </c>
      <c r="J2394" s="16">
        <v>1</v>
      </c>
      <c r="K2394" s="16">
        <v>11</v>
      </c>
      <c r="L2394" s="16">
        <v>5</v>
      </c>
      <c r="M2394" s="16">
        <v>10000</v>
      </c>
      <c r="N2394" s="16">
        <v>10000</v>
      </c>
      <c r="O2394" s="16">
        <v>30</v>
      </c>
      <c r="P2394" s="16" t="b">
        <v>1</v>
      </c>
      <c r="Q2394" s="16">
        <v>0</v>
      </c>
      <c r="R2394" s="16" t="b">
        <v>0</v>
      </c>
      <c r="S2394" s="16">
        <v>101.000000000008</v>
      </c>
      <c r="T2394" s="16" t="s">
        <v>59</v>
      </c>
      <c r="U2394" s="18">
        <v>2489</v>
      </c>
      <c r="V2394" s="16">
        <v>4377</v>
      </c>
      <c r="W2394" s="18">
        <v>1.07</v>
      </c>
    </row>
    <row r="2395" spans="1:23" s="15" customFormat="1" x14ac:dyDescent="0.3">
      <c r="A2395" s="19">
        <v>2393</v>
      </c>
      <c r="C2395" s="17" t="s">
        <v>154</v>
      </c>
      <c r="E2395" s="16">
        <f t="shared" si="392"/>
        <v>29811544125.575401</v>
      </c>
      <c r="F2395" s="16">
        <v>5</v>
      </c>
      <c r="G2395" s="22">
        <f t="shared" si="393"/>
        <v>1.7439625418490492E+30</v>
      </c>
      <c r="H2395" s="18">
        <f t="shared" ref="H2395:H2402" si="394">(A2395^2.14+50+50*A2395)*2</f>
        <v>34277661.519965768</v>
      </c>
      <c r="I2395" s="18">
        <f t="shared" ref="I2395:I2402" si="395">(A2395^6.082+A2395^4+1000*A2395+100)*2</f>
        <v>7.1081981973397098E+20</v>
      </c>
      <c r="J2395" s="16">
        <v>1</v>
      </c>
      <c r="K2395" s="16">
        <v>11</v>
      </c>
      <c r="L2395" s="16">
        <v>5</v>
      </c>
      <c r="M2395" s="16">
        <v>10000</v>
      </c>
      <c r="N2395" s="16">
        <v>10000</v>
      </c>
      <c r="O2395" s="16">
        <v>30</v>
      </c>
      <c r="P2395" s="16" t="b">
        <v>1</v>
      </c>
      <c r="Q2395" s="16">
        <v>0</v>
      </c>
      <c r="R2395" s="16" t="b">
        <v>0</v>
      </c>
      <c r="S2395" s="16">
        <v>101.000000000008</v>
      </c>
      <c r="T2395" s="16" t="s">
        <v>59</v>
      </c>
      <c r="U2395" s="18">
        <v>2490</v>
      </c>
      <c r="V2395" s="16">
        <v>4379</v>
      </c>
      <c r="W2395" s="18">
        <v>1.07</v>
      </c>
    </row>
    <row r="2396" spans="1:23" s="15" customFormat="1" x14ac:dyDescent="0.3">
      <c r="A2396" s="19">
        <v>2394</v>
      </c>
      <c r="C2396" s="17" t="s">
        <v>154</v>
      </c>
      <c r="E2396" s="16">
        <f t="shared" si="392"/>
        <v>29850179043.580482</v>
      </c>
      <c r="F2396" s="16">
        <v>5</v>
      </c>
      <c r="G2396" s="22">
        <f t="shared" si="393"/>
        <v>1.7504959380069365E+30</v>
      </c>
      <c r="H2396" s="18">
        <f t="shared" si="394"/>
        <v>34308208.335905388</v>
      </c>
      <c r="I2396" s="18">
        <f t="shared" si="395"/>
        <v>7.1262834426450726E+20</v>
      </c>
      <c r="J2396" s="16">
        <v>1</v>
      </c>
      <c r="K2396" s="16">
        <v>11</v>
      </c>
      <c r="L2396" s="16">
        <v>5</v>
      </c>
      <c r="M2396" s="16">
        <v>10000</v>
      </c>
      <c r="N2396" s="16">
        <v>10000</v>
      </c>
      <c r="O2396" s="16">
        <v>30</v>
      </c>
      <c r="P2396" s="16" t="b">
        <v>1</v>
      </c>
      <c r="Q2396" s="16">
        <v>0</v>
      </c>
      <c r="R2396" s="16" t="b">
        <v>0</v>
      </c>
      <c r="S2396" s="16">
        <v>101.000000000008</v>
      </c>
      <c r="T2396" s="16" t="s">
        <v>59</v>
      </c>
      <c r="U2396" s="18">
        <v>2491</v>
      </c>
      <c r="V2396" s="16">
        <v>4381</v>
      </c>
      <c r="W2396" s="18">
        <v>1.07</v>
      </c>
    </row>
    <row r="2397" spans="1:23" s="15" customFormat="1" x14ac:dyDescent="0.3">
      <c r="A2397" s="19">
        <v>2395</v>
      </c>
      <c r="C2397" s="17" t="s">
        <v>154</v>
      </c>
      <c r="E2397" s="16">
        <f t="shared" si="392"/>
        <v>29888847865.117836</v>
      </c>
      <c r="F2397" s="16">
        <v>5</v>
      </c>
      <c r="G2397" s="22">
        <f t="shared" si="393"/>
        <v>1.7570510663421664E+30</v>
      </c>
      <c r="H2397" s="18">
        <f t="shared" si="394"/>
        <v>34338769.653781407</v>
      </c>
      <c r="I2397" s="18">
        <f t="shared" si="395"/>
        <v>7.1444071202111658E+20</v>
      </c>
      <c r="J2397" s="16">
        <v>1</v>
      </c>
      <c r="K2397" s="16">
        <v>11</v>
      </c>
      <c r="L2397" s="16">
        <v>5</v>
      </c>
      <c r="M2397" s="16">
        <v>10000</v>
      </c>
      <c r="N2397" s="16">
        <v>10000</v>
      </c>
      <c r="O2397" s="16">
        <v>30</v>
      </c>
      <c r="P2397" s="16" t="b">
        <v>1</v>
      </c>
      <c r="Q2397" s="16">
        <v>0</v>
      </c>
      <c r="R2397" s="16" t="b">
        <v>0</v>
      </c>
      <c r="S2397" s="16">
        <v>101.000000000008</v>
      </c>
      <c r="T2397" s="16" t="s">
        <v>59</v>
      </c>
      <c r="U2397" s="18">
        <v>2492</v>
      </c>
      <c r="V2397" s="16">
        <v>4383</v>
      </c>
      <c r="W2397" s="18">
        <v>1.07</v>
      </c>
    </row>
    <row r="2398" spans="1:23" s="15" customFormat="1" x14ac:dyDescent="0.3">
      <c r="A2398" s="19">
        <v>2396</v>
      </c>
      <c r="C2398" s="17" t="s">
        <v>154</v>
      </c>
      <c r="E2398" s="16">
        <f t="shared" si="392"/>
        <v>29927550605.764328</v>
      </c>
      <c r="F2398" s="16">
        <v>5</v>
      </c>
      <c r="G2398" s="22">
        <f t="shared" si="393"/>
        <v>1.763627990023667E+30</v>
      </c>
      <c r="H2398" s="18">
        <f t="shared" si="394"/>
        <v>34369345.474441819</v>
      </c>
      <c r="I2398" s="18">
        <f t="shared" si="395"/>
        <v>7.1625692956108286E+20</v>
      </c>
      <c r="J2398" s="16">
        <v>1</v>
      </c>
      <c r="K2398" s="16">
        <v>11</v>
      </c>
      <c r="L2398" s="16">
        <v>5</v>
      </c>
      <c r="M2398" s="16">
        <v>10000</v>
      </c>
      <c r="N2398" s="16">
        <v>10000</v>
      </c>
      <c r="O2398" s="16">
        <v>30</v>
      </c>
      <c r="P2398" s="16" t="b">
        <v>1</v>
      </c>
      <c r="Q2398" s="16">
        <v>0</v>
      </c>
      <c r="R2398" s="16" t="b">
        <v>0</v>
      </c>
      <c r="S2398" s="16">
        <v>101.000000000008</v>
      </c>
      <c r="T2398" s="16" t="s">
        <v>59</v>
      </c>
      <c r="U2398" s="18">
        <v>2493</v>
      </c>
      <c r="V2398" s="16">
        <v>4385</v>
      </c>
      <c r="W2398" s="18">
        <v>1.07</v>
      </c>
    </row>
    <row r="2399" spans="1:23" s="15" customFormat="1" x14ac:dyDescent="0.3">
      <c r="A2399" s="19">
        <v>2397</v>
      </c>
      <c r="C2399" s="17" t="s">
        <v>154</v>
      </c>
      <c r="E2399" s="16">
        <f t="shared" ref="E2399:E2402" si="396">A2399^3.0999</f>
        <v>29966287281.097477</v>
      </c>
      <c r="F2399" s="16">
        <v>5</v>
      </c>
      <c r="G2399" s="22">
        <f t="shared" si="393"/>
        <v>1.7702267723775158E+30</v>
      </c>
      <c r="H2399" s="18">
        <f t="shared" si="394"/>
        <v>34399935.798734419</v>
      </c>
      <c r="I2399" s="18">
        <f t="shared" si="395"/>
        <v>7.1807700345013377E+20</v>
      </c>
      <c r="J2399" s="16">
        <v>1</v>
      </c>
      <c r="K2399" s="16">
        <v>11</v>
      </c>
      <c r="L2399" s="16">
        <v>5</v>
      </c>
      <c r="M2399" s="16">
        <v>10000</v>
      </c>
      <c r="N2399" s="16">
        <v>10000</v>
      </c>
      <c r="O2399" s="16">
        <v>30</v>
      </c>
      <c r="P2399" s="16" t="b">
        <v>1</v>
      </c>
      <c r="Q2399" s="16">
        <v>0</v>
      </c>
      <c r="R2399" s="16" t="b">
        <v>0</v>
      </c>
      <c r="S2399" s="16">
        <v>101.000000000008</v>
      </c>
      <c r="T2399" s="16" t="s">
        <v>59</v>
      </c>
      <c r="U2399" s="18">
        <v>2494</v>
      </c>
      <c r="V2399" s="16">
        <v>4387</v>
      </c>
      <c r="W2399" s="18">
        <v>1.07</v>
      </c>
    </row>
    <row r="2400" spans="1:23" s="15" customFormat="1" x14ac:dyDescent="0.3">
      <c r="A2400" s="19">
        <v>2398</v>
      </c>
      <c r="C2400" s="17" t="s">
        <v>154</v>
      </c>
      <c r="E2400" s="16">
        <f t="shared" si="396"/>
        <v>30005057906.695656</v>
      </c>
      <c r="F2400" s="16">
        <v>5</v>
      </c>
      <c r="G2400" s="22">
        <f t="shared" si="393"/>
        <v>1.776847476887185E+30</v>
      </c>
      <c r="H2400" s="18">
        <f t="shared" si="394"/>
        <v>34430540.627506278</v>
      </c>
      <c r="I2400" s="18">
        <f t="shared" si="395"/>
        <v>7.1990094026245748E+20</v>
      </c>
      <c r="J2400" s="16">
        <v>1</v>
      </c>
      <c r="K2400" s="16">
        <v>11</v>
      </c>
      <c r="L2400" s="16">
        <v>5</v>
      </c>
      <c r="M2400" s="16">
        <v>10000</v>
      </c>
      <c r="N2400" s="16">
        <v>10000</v>
      </c>
      <c r="O2400" s="16">
        <v>30</v>
      </c>
      <c r="P2400" s="16" t="b">
        <v>1</v>
      </c>
      <c r="Q2400" s="16">
        <v>0</v>
      </c>
      <c r="R2400" s="16" t="b">
        <v>0</v>
      </c>
      <c r="S2400" s="16">
        <v>101.000000000008</v>
      </c>
      <c r="T2400" s="16" t="s">
        <v>59</v>
      </c>
      <c r="U2400" s="18">
        <v>2495</v>
      </c>
      <c r="V2400" s="16">
        <v>4389</v>
      </c>
      <c r="W2400" s="18">
        <v>1.07</v>
      </c>
    </row>
    <row r="2401" spans="1:23" s="15" customFormat="1" x14ac:dyDescent="0.3">
      <c r="A2401" s="19">
        <v>2399</v>
      </c>
      <c r="C2401" s="17" t="s">
        <v>154</v>
      </c>
      <c r="E2401" s="16">
        <f t="shared" si="396"/>
        <v>30043862498.137943</v>
      </c>
      <c r="F2401" s="16">
        <v>5</v>
      </c>
      <c r="G2401" s="22">
        <f t="shared" si="393"/>
        <v>1.7834901671940379E+30</v>
      </c>
      <c r="H2401" s="18">
        <f t="shared" si="394"/>
        <v>34461159.961604588</v>
      </c>
      <c r="I2401" s="18">
        <f t="shared" si="395"/>
        <v>7.2172874658069335E+20</v>
      </c>
      <c r="J2401" s="16">
        <v>1</v>
      </c>
      <c r="K2401" s="16">
        <v>11</v>
      </c>
      <c r="L2401" s="16">
        <v>5</v>
      </c>
      <c r="M2401" s="16">
        <v>10000</v>
      </c>
      <c r="N2401" s="16">
        <v>10000</v>
      </c>
      <c r="O2401" s="16">
        <v>30</v>
      </c>
      <c r="P2401" s="16" t="b">
        <v>1</v>
      </c>
      <c r="Q2401" s="16">
        <v>0</v>
      </c>
      <c r="R2401" s="16" t="b">
        <v>0</v>
      </c>
      <c r="S2401" s="16">
        <v>101.000000000008</v>
      </c>
      <c r="T2401" s="16" t="s">
        <v>59</v>
      </c>
      <c r="U2401" s="18">
        <v>2496</v>
      </c>
      <c r="V2401" s="16">
        <v>4391</v>
      </c>
      <c r="W2401" s="18">
        <v>1.07</v>
      </c>
    </row>
    <row r="2402" spans="1:23" s="15" customFormat="1" x14ac:dyDescent="0.3">
      <c r="A2402" s="19">
        <v>2400</v>
      </c>
      <c r="C2402" s="17" t="s">
        <v>154</v>
      </c>
      <c r="E2402" s="16">
        <f t="shared" si="396"/>
        <v>30082701071.003574</v>
      </c>
      <c r="F2402" s="16">
        <v>5</v>
      </c>
      <c r="G2402" s="22">
        <f t="shared" si="393"/>
        <v>1.7901549070974245E+30</v>
      </c>
      <c r="H2402" s="18">
        <f t="shared" si="394"/>
        <v>34491793.801875919</v>
      </c>
      <c r="I2402" s="18">
        <f t="shared" si="395"/>
        <v>7.2356042899594766E+20</v>
      </c>
      <c r="J2402" s="16">
        <v>1</v>
      </c>
      <c r="K2402" s="16">
        <v>11</v>
      </c>
      <c r="L2402" s="16">
        <v>5</v>
      </c>
      <c r="M2402" s="16">
        <v>10000</v>
      </c>
      <c r="N2402" s="16">
        <v>10000</v>
      </c>
      <c r="O2402" s="16">
        <v>30</v>
      </c>
      <c r="P2402" s="16" t="b">
        <v>1</v>
      </c>
      <c r="Q2402" s="16">
        <v>0</v>
      </c>
      <c r="R2402" s="16" t="b">
        <v>0</v>
      </c>
      <c r="S2402" s="16">
        <v>101.000000000008</v>
      </c>
      <c r="T2402" s="16" t="s">
        <v>59</v>
      </c>
      <c r="U2402" s="18">
        <v>2497</v>
      </c>
      <c r="V2402" s="16">
        <v>4393</v>
      </c>
      <c r="W2402" s="18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2021-12-09T22:15:53Z</dcterms:modified>
</cp:coreProperties>
</file>