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lonenokMymy\Documents\SimpleReportSample\SimpleReportSample\Reports\Templates\"/>
    </mc:Choice>
  </mc:AlternateContent>
  <bookViews>
    <workbookView xWindow="0" yWindow="0" windowWidth="28800" windowHeight="11700" tabRatio="454"/>
  </bookViews>
  <sheets>
    <sheet name="(Data)" sheetId="3" r:id="rId1"/>
    <sheet name="Cert" sheetId="2" r:id="rId2"/>
    <sheet name="Specification" sheetId="1" r:id="rId3"/>
    <sheet name="Invoice" sheetId="7" r:id="rId4"/>
  </sheets>
  <definedNames>
    <definedName name="_HourlyRate">'(Data)'!$B$28</definedName>
    <definedName name="AmountTotal">'(Data)'!$B$14</definedName>
    <definedName name="AmountWrittenEng">'(Data)'!$B$25</definedName>
    <definedName name="AmountWrittenTranslated">'(Data)'!$C$25</definedName>
    <definedName name="ContractDateEn">'(Data)'!$B$9</definedName>
    <definedName name="ContractDateTranslated">'(Data)'!$C$9</definedName>
    <definedName name="ContractNumber">'(Data)'!$B$8</definedName>
    <definedName name="ContractorName">'(Data)'!$B$6</definedName>
    <definedName name="ContractorNameTranslated">'(Data)'!$C$6</definedName>
    <definedName name="ContractorPhoneNumber">'(Data)'!$B$7</definedName>
    <definedName name="Currency">'(Data)'!$B$15</definedName>
    <definedName name="d_Employee" comment="DataSource=m:GetData()">'(Data)'!$B$5:$C$25</definedName>
    <definedName name="d_InvoicePageInfo" comment="DataSource=m:GetDataForInvoicePage()">Invoice!$D$23:$H$28</definedName>
    <definedName name="d_Specification" comment="DataSource=m:GetSpecificationData()">Specification!$B$8:$F$8</definedName>
    <definedName name="DocSetDateEng">'(Data)'!$B$19</definedName>
    <definedName name="DocSetDatesCovered">'(Data)'!$B$20</definedName>
    <definedName name="DocSetDateTranslated">'(Data)'!$C$19</definedName>
    <definedName name="DocSetNumber">'(Data)'!$B$16</definedName>
    <definedName name="hourlyCost">Specification!$C$1</definedName>
    <definedName name="HoursInvoiced">'(Data)'!$B$13</definedName>
    <definedName name="_xlnm.Print_Area" localSheetId="3">Invoice!$A$1:$H$33</definedName>
    <definedName name="_xlnm.Print_Area" localSheetId="2">Specification!$A$1:$G$20</definedName>
    <definedName name="ProjectName">'(Data)'!$B$12</definedName>
    <definedName name="Sign_Information">Specification!$B$13:$F$17</definedName>
  </definedNames>
  <calcPr calcId="162913"/>
</workbook>
</file>

<file path=xl/calcChain.xml><?xml version="1.0" encoding="utf-8"?>
<calcChain xmlns="http://schemas.openxmlformats.org/spreadsheetml/2006/main">
  <c r="B6" i="2" l="1"/>
  <c r="B18" i="2"/>
  <c r="C17" i="1"/>
  <c r="D6" i="2" l="1"/>
  <c r="D33" i="7" l="1"/>
  <c r="F6" i="1" l="1"/>
  <c r="D12" i="2" l="1"/>
  <c r="B12" i="2"/>
  <c r="D10" i="2"/>
  <c r="B10" i="2"/>
  <c r="F15" i="7" l="1"/>
  <c r="F16" i="7"/>
  <c r="B24" i="3" l="1"/>
  <c r="B25" i="3" s="1"/>
  <c r="B28" i="3"/>
  <c r="D2" i="2" l="1"/>
  <c r="D5" i="2"/>
  <c r="C3" i="1" l="1"/>
  <c r="F10" i="1"/>
  <c r="C7" i="1"/>
  <c r="B2" i="2" l="1"/>
  <c r="B5" i="2"/>
  <c r="D18" i="7" l="1"/>
  <c r="B3" i="2" l="1"/>
  <c r="B1" i="2" l="1"/>
  <c r="H4" i="7" l="1"/>
  <c r="D22" i="7" l="1"/>
  <c r="C16" i="7" l="1"/>
  <c r="H3" i="7"/>
  <c r="D18" i="2"/>
  <c r="D3" i="2"/>
  <c r="D1" i="2"/>
  <c r="C2" i="1"/>
  <c r="F6" i="7" l="1"/>
  <c r="F7" i="7"/>
  <c r="B6" i="7"/>
  <c r="F11" i="1"/>
  <c r="D17" i="7" l="1"/>
</calcChain>
</file>

<file path=xl/sharedStrings.xml><?xml version="1.0" encoding="utf-8"?>
<sst xmlns="http://schemas.openxmlformats.org/spreadsheetml/2006/main" count="98" uniqueCount="92">
  <si>
    <t>№</t>
  </si>
  <si>
    <t>Delivery date</t>
  </si>
  <si>
    <t>Signatures:</t>
  </si>
  <si>
    <t>The Customer accepted the works.</t>
  </si>
  <si>
    <t>The Parties have no claims to each other.</t>
  </si>
  <si>
    <t>Work was transferred by The Contractor</t>
  </si>
  <si>
    <t xml:space="preserve">                                                                      </t>
  </si>
  <si>
    <t>Work was accepted by the Customer</t>
  </si>
  <si>
    <t xml:space="preserve">Date: </t>
  </si>
  <si>
    <t>Dates Covered:</t>
  </si>
  <si>
    <t>Due Date:</t>
  </si>
  <si>
    <t>Upon Receipt</t>
  </si>
  <si>
    <t>Customer</t>
  </si>
  <si>
    <t>Akvelon Inc.</t>
  </si>
  <si>
    <t>Address</t>
  </si>
  <si>
    <t>Description of services</t>
  </si>
  <si>
    <t>Total amount</t>
  </si>
  <si>
    <t>Mailing Address</t>
  </si>
  <si>
    <t>Signed</t>
  </si>
  <si>
    <t>Eng</t>
  </si>
  <si>
    <t>Invoice dates covered</t>
  </si>
  <si>
    <t>3120 139th Avenue SE, Suite 100, Bellevue, WA 98005</t>
  </si>
  <si>
    <t>Name</t>
  </si>
  <si>
    <t>Bank</t>
  </si>
  <si>
    <t>Account #</t>
  </si>
  <si>
    <t>Beneficiary Information:</t>
  </si>
  <si>
    <t>Total:</t>
  </si>
  <si>
    <t>Constants</t>
  </si>
  <si>
    <t>Contractor Full Name</t>
  </si>
  <si>
    <t>Contract #</t>
  </si>
  <si>
    <t>Contract Date</t>
  </si>
  <si>
    <t>Contractor Phone #</t>
  </si>
  <si>
    <t>Rus</t>
  </si>
  <si>
    <t>SP Service LLC director O.D. Shakirova on behalf of Akvelon, Inc</t>
  </si>
  <si>
    <t>420111, Kazan, Levo-Bulachnaya street, 24, room 11, office 405</t>
  </si>
  <si>
    <t>Projects list, scope of work, schedule and cost / Списoк прoектoв, oбьем работ, расписание и стоимость рабoт</t>
  </si>
  <si>
    <t xml:space="preserve">Заказчик работы принял. </t>
  </si>
  <si>
    <t>Стороны каких-либо взаимных претензий по выполненным работам не имеют</t>
  </si>
  <si>
    <t>Работу сдал Исполнитель</t>
  </si>
  <si>
    <t xml:space="preserve">Project Name </t>
  </si>
  <si>
    <t>Set-specific</t>
  </si>
  <si>
    <t>Project Name</t>
  </si>
  <si>
    <t>Documents set number</t>
  </si>
  <si>
    <t>Hours Invoiced</t>
  </si>
  <si>
    <t>Document Set Date</t>
  </si>
  <si>
    <t>Currency</t>
  </si>
  <si>
    <t>Amount written with $ - don’t use</t>
  </si>
  <si>
    <t>Amount written - use this one</t>
  </si>
  <si>
    <t>Employee ID</t>
  </si>
  <si>
    <t>Computed &amp; Translated</t>
  </si>
  <si>
    <t>Set through app UI</t>
  </si>
  <si>
    <t>Temp string</t>
  </si>
  <si>
    <t>Temp stuff - do not use after we switch to app</t>
  </si>
  <si>
    <t>Hourly Rate, rub</t>
  </si>
  <si>
    <t>Do not print any sheet whose name is in () - it only provides data for other sheets in the doc</t>
  </si>
  <si>
    <t>₽</t>
  </si>
  <si>
    <t>{di:Phone}</t>
  </si>
  <si>
    <t>{di:ContractId}</t>
  </si>
  <si>
    <t>{di:ContractDate}</t>
  </si>
  <si>
    <t>{di:ProjectName}</t>
  </si>
  <si>
    <t>{di:HoursInvoiced}</t>
  </si>
  <si>
    <t>{di:TotalAmount}</t>
  </si>
  <si>
    <t>{di:NameEng}</t>
  </si>
  <si>
    <t>{di:NameRus}</t>
  </si>
  <si>
    <t>{di:Number}</t>
  </si>
  <si>
    <t>{di:TaskName}</t>
  </si>
  <si>
    <t>{di:DeliverDate}</t>
  </si>
  <si>
    <t>{di:TranslatedTaskName}</t>
  </si>
  <si>
    <t>{di:AmountUsd}</t>
  </si>
  <si>
    <t>{di:DocumentSetDate}</t>
  </si>
  <si>
    <t>{di:DatesCovered}</t>
  </si>
  <si>
    <t>Директор ООО "СП Сервис" Шакирова О.Д. от имени Akvelon, Inc, на основании Доверенности от 07 дек 2020</t>
  </si>
  <si>
    <t>under Power of Attorney from 07th Dec 2020</t>
  </si>
  <si>
    <t>{di:AmountInwords}</t>
  </si>
  <si>
    <t>{di:DocumentSetDateTranslated}</t>
  </si>
  <si>
    <t xml:space="preserve"> {di:AmountInWordsTranslated}</t>
  </si>
  <si>
    <t>{di:MailingAddress}</t>
  </si>
  <si>
    <t>{di:AccountNumber}</t>
  </si>
  <si>
    <t>{di:BankName}</t>
  </si>
  <si>
    <t>INN</t>
  </si>
  <si>
    <t>Bank's BIC</t>
  </si>
  <si>
    <t>Correspondent Account</t>
  </si>
  <si>
    <t>{di:CorrespondentAccount}</t>
  </si>
  <si>
    <t>{di:INN}</t>
  </si>
  <si>
    <t>{di:BanksBIC}</t>
  </si>
  <si>
    <t>________________________</t>
  </si>
  <si>
    <t>Contractor ______________________</t>
  </si>
  <si>
    <t xml:space="preserve">                                     Customer  ________________________</t>
  </si>
  <si>
    <t>Работа принята Заказчиком</t>
  </si>
  <si>
    <t>{di:DocSetNumber}</t>
  </si>
  <si>
    <t>SP Service LLC director O.D. Shakirova on behalf of Akvelon, Inc 
under Power of Attorney from 07th Dec 2020</t>
  </si>
  <si>
    <t>{di:ContractDateTranslated}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</si>
</sst>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mm\ d&quot;, &quot;yyyy;@"/>
  </numFmts>
  <fonts count="60">
    <font>
      <sz val="10"/>
      <name val="Arial Cyr"/>
      <charset val="204"/>
    </font>
    <font>
      <sz val="8"/>
      <name val="Arial"/>
      <family val="2"/>
      <charset val="204"/>
    </font>
    <font>
      <sz val="10"/>
      <name val="Arial"/>
      <family val="2"/>
      <charset val="204"/>
    </font>
    <font>
      <sz val="8"/>
      <name val="Verdana"/>
      <family val="2"/>
      <charset val="204"/>
    </font>
    <font>
      <sz val="10"/>
      <name val="Arial"/>
      <family val="2"/>
      <charset val="204"/>
    </font>
    <font>
      <sz val="10"/>
      <name val="Arial Cyr"/>
      <family val="2"/>
      <charset val="204"/>
    </font>
    <font>
      <sz val="10"/>
      <name val="Arial"/>
      <family val="2"/>
      <charset val="204"/>
    </font>
    <font>
      <sz val="8"/>
      <name val="Times New Roman"/>
      <family val="1"/>
      <charset val="204"/>
    </font>
    <font>
      <b/>
      <sz val="11"/>
      <name val="Verdana"/>
      <family val="2"/>
      <charset val="204"/>
    </font>
    <font>
      <b/>
      <sz val="12"/>
      <name val="Verdana"/>
      <family val="2"/>
      <charset val="204"/>
    </font>
    <font>
      <b/>
      <sz val="11"/>
      <name val="Arial"/>
      <family val="2"/>
      <charset val="204"/>
    </font>
    <font>
      <sz val="11"/>
      <name val="Arial"/>
      <family val="2"/>
      <charset val="204"/>
    </font>
    <font>
      <sz val="11"/>
      <name val="Verdana"/>
      <family val="2"/>
      <charset val="204"/>
    </font>
    <font>
      <sz val="12"/>
      <name val="Verdana"/>
      <family val="2"/>
      <charset val="204"/>
    </font>
    <font>
      <sz val="9"/>
      <color indexed="8"/>
      <name val="Arial"/>
      <family val="2"/>
      <charset val="204"/>
    </font>
    <font>
      <b/>
      <sz val="10"/>
      <name val="Arial"/>
      <family val="2"/>
      <charset val="204"/>
    </font>
    <font>
      <b/>
      <sz val="10"/>
      <name val="Verdana"/>
      <family val="2"/>
      <charset val="204"/>
    </font>
    <font>
      <sz val="10"/>
      <name val="Arial"/>
      <family val="2"/>
    </font>
    <font>
      <sz val="9"/>
      <name val="Arial"/>
      <family val="2"/>
      <charset val="204"/>
    </font>
    <font>
      <sz val="10"/>
      <name val="Times New Roman"/>
      <family val="1"/>
      <charset val="204"/>
    </font>
    <font>
      <sz val="12"/>
      <name val="Times New Roman"/>
      <family val="1"/>
      <charset val="204"/>
    </font>
    <font>
      <sz val="8"/>
      <name val="Calibri"/>
      <family val="2"/>
      <charset val="204"/>
    </font>
    <font>
      <sz val="12"/>
      <name val="Calibri"/>
      <family val="2"/>
      <charset val="204"/>
    </font>
    <font>
      <sz val="7"/>
      <name val="Calibri"/>
      <family val="2"/>
      <charset val="204"/>
    </font>
    <font>
      <sz val="10"/>
      <name val="Calibri"/>
      <family val="2"/>
      <charset val="204"/>
    </font>
    <font>
      <b/>
      <sz val="10"/>
      <name val="Arial Cyr"/>
    </font>
    <font>
      <b/>
      <sz val="8"/>
      <name val="Arial"/>
      <family val="2"/>
      <charset val="204"/>
    </font>
    <font>
      <b/>
      <sz val="9"/>
      <name val="Arial"/>
      <family val="2"/>
      <charset val="204"/>
    </font>
    <font>
      <u/>
      <sz val="10"/>
      <color indexed="8"/>
      <name val="Arial Cyr"/>
      <family val="2"/>
      <charset val="204"/>
    </font>
    <font>
      <sz val="9"/>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Calibri"/>
      <family val="2"/>
      <charset val="204"/>
      <scheme val="minor"/>
    </font>
    <font>
      <b/>
      <sz val="11"/>
      <color rgb="FF3F3F3F"/>
      <name val="Calibri"/>
      <family val="2"/>
      <scheme val="minor"/>
    </font>
    <font>
      <b/>
      <sz val="11"/>
      <color theme="1"/>
      <name val="Calibri"/>
      <family val="2"/>
      <scheme val="minor"/>
    </font>
    <font>
      <sz val="11"/>
      <color rgb="FFFF0000"/>
      <name val="Calibri"/>
      <family val="2"/>
      <scheme val="minor"/>
    </font>
    <font>
      <i/>
      <sz val="12"/>
      <color rgb="FFFF0000"/>
      <name val="Verdana"/>
      <family val="2"/>
      <charset val="204"/>
    </font>
    <font>
      <sz val="8"/>
      <color theme="0"/>
      <name val="Arial"/>
      <family val="2"/>
      <charset val="204"/>
    </font>
    <font>
      <sz val="10"/>
      <color theme="0"/>
      <name val="Arial"/>
      <family val="2"/>
      <charset val="204"/>
    </font>
    <font>
      <sz val="12"/>
      <color theme="0"/>
      <name val="Verdana"/>
      <family val="2"/>
      <charset val="204"/>
    </font>
    <font>
      <sz val="10"/>
      <color theme="1" tint="0.499984740745262"/>
      <name val="Calibri"/>
      <family val="2"/>
      <charset val="204"/>
      <scheme val="minor"/>
    </font>
    <font>
      <sz val="10"/>
      <name val="Calibri"/>
      <family val="2"/>
      <charset val="204"/>
      <scheme val="minor"/>
    </font>
    <font>
      <sz val="10"/>
      <color theme="0" tint="-0.34998626667073579"/>
      <name val="Calibri"/>
      <family val="2"/>
      <charset val="204"/>
      <scheme val="minor"/>
    </font>
    <font>
      <b/>
      <sz val="10"/>
      <name val="Calibri"/>
      <family val="2"/>
      <scheme val="minor"/>
    </font>
    <font>
      <sz val="10"/>
      <name val="Calibri"/>
      <family val="2"/>
      <scheme val="minor"/>
    </font>
    <font>
      <b/>
      <sz val="10"/>
      <color theme="0" tint="-0.34998626667073579"/>
      <name val="Calibri"/>
      <family val="2"/>
      <scheme val="minor"/>
    </font>
    <font>
      <sz val="10"/>
      <color theme="0" tint="-0.34998626667073579"/>
      <name val="Calibri"/>
      <family val="2"/>
      <scheme val="minor"/>
    </font>
    <font>
      <sz val="10"/>
      <color theme="0" tint="-0.34998626667073579"/>
      <name val="Calibri"/>
      <family val="2"/>
      <charset val="204"/>
    </font>
  </fonts>
  <fills count="4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9"/>
      </patternFill>
    </fill>
    <fill>
      <patternFill patternType="solid">
        <fgColor indexed="9"/>
        <bgColor indexed="26"/>
      </patternFill>
    </fill>
    <fill>
      <patternFill patternType="solid">
        <fgColor indexed="55"/>
        <bgColor indexed="23"/>
      </patternFill>
    </fill>
    <fill>
      <patternFill patternType="solid">
        <fgColor indexed="22"/>
        <bgColor indexed="31"/>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00"/>
        <bgColor indexed="64"/>
      </patternFill>
    </fill>
    <fill>
      <patternFill patternType="solid">
        <fgColor theme="0"/>
        <bgColor indexed="26"/>
      </patternFill>
    </fill>
    <fill>
      <patternFill patternType="solid">
        <fgColor theme="0" tint="-0.1499984740745262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right/>
      <top style="thin">
        <color indexed="9"/>
      </top>
      <bottom/>
      <diagonal/>
    </border>
    <border>
      <left/>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medium">
        <color indexed="8"/>
      </left>
      <right style="medium">
        <color indexed="8"/>
      </right>
      <top style="medium">
        <color indexed="8"/>
      </top>
      <bottom style="medium">
        <color indexed="8"/>
      </bottom>
      <diagonal/>
    </border>
    <border>
      <left/>
      <right/>
      <top style="medium">
        <color indexed="8"/>
      </top>
      <bottom style="thin">
        <color indexed="8"/>
      </bottom>
      <diagonal/>
    </border>
    <border>
      <left/>
      <right/>
      <top/>
      <bottom style="thin">
        <color indexed="9"/>
      </bottom>
      <diagonal/>
    </border>
    <border>
      <left/>
      <right/>
      <top style="thin">
        <color indexed="8"/>
      </top>
      <bottom/>
      <diagonal/>
    </border>
    <border>
      <left/>
      <right/>
      <top style="thin">
        <color indexed="8"/>
      </top>
      <bottom style="thin">
        <color indexed="8"/>
      </bottom>
      <diagonal/>
    </border>
    <border>
      <left style="thin">
        <color indexed="8"/>
      </left>
      <right style="thin">
        <color indexed="8"/>
      </right>
      <top style="medium">
        <color indexed="8"/>
      </top>
      <bottom style="thin">
        <color indexed="8"/>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right/>
      <top/>
      <bottom style="medium">
        <color indexed="64"/>
      </bottom>
      <diagonal/>
    </border>
  </borders>
  <cellStyleXfs count="220">
    <xf numFmtId="0" fontId="0" fillId="0" borderId="0" applyBorder="0"/>
    <xf numFmtId="0" fontId="31" fillId="8" borderId="0" applyNumberFormat="0" applyBorder="0" applyAlignment="0" applyProtection="0"/>
    <xf numFmtId="0" fontId="31" fillId="8" borderId="0" applyNumberFormat="0" applyBorder="0" applyAlignment="0" applyProtection="0"/>
    <xf numFmtId="0" fontId="31" fillId="9" borderId="0" applyNumberFormat="0" applyBorder="0" applyAlignment="0" applyProtection="0"/>
    <xf numFmtId="0" fontId="31" fillId="9" borderId="0" applyNumberFormat="0" applyBorder="0" applyAlignment="0" applyProtection="0"/>
    <xf numFmtId="0" fontId="31" fillId="10" borderId="0" applyNumberFormat="0" applyBorder="0" applyAlignment="0" applyProtection="0"/>
    <xf numFmtId="0" fontId="31" fillId="10" borderId="0" applyNumberFormat="0" applyBorder="0" applyAlignment="0" applyProtection="0"/>
    <xf numFmtId="0" fontId="31" fillId="11" borderId="0" applyNumberFormat="0" applyBorder="0" applyAlignment="0" applyProtection="0"/>
    <xf numFmtId="0" fontId="31" fillId="11" borderId="0" applyNumberFormat="0" applyBorder="0" applyAlignment="0" applyProtection="0"/>
    <xf numFmtId="0" fontId="31" fillId="12" borderId="0" applyNumberFormat="0" applyBorder="0" applyAlignment="0" applyProtection="0"/>
    <xf numFmtId="0" fontId="31" fillId="12"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31"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22" borderId="0" applyNumberFormat="0" applyBorder="0" applyAlignment="0" applyProtection="0"/>
    <xf numFmtId="0" fontId="32" fillId="23" borderId="0" applyNumberFormat="0" applyBorder="0" applyAlignment="0" applyProtection="0"/>
    <xf numFmtId="0" fontId="32" fillId="24" borderId="0" applyNumberFormat="0" applyBorder="0" applyAlignment="0" applyProtection="0"/>
    <xf numFmtId="0" fontId="32" fillId="25" borderId="0" applyNumberFormat="0" applyBorder="0" applyAlignment="0" applyProtection="0"/>
    <xf numFmtId="0" fontId="32" fillId="26" borderId="0" applyNumberFormat="0" applyBorder="0" applyAlignment="0" applyProtection="0"/>
    <xf numFmtId="0" fontId="32" fillId="27" borderId="0" applyNumberFormat="0" applyBorder="0" applyAlignment="0" applyProtection="0"/>
    <xf numFmtId="0" fontId="32" fillId="28" borderId="0" applyNumberFormat="0" applyBorder="0" applyAlignment="0" applyProtection="0"/>
    <xf numFmtId="0" fontId="32" fillId="29" borderId="0" applyNumberFormat="0" applyBorder="0" applyAlignment="0" applyProtection="0"/>
    <xf numFmtId="0" fontId="32" fillId="30" borderId="0" applyNumberFormat="0" applyBorder="0" applyAlignment="0" applyProtection="0"/>
    <xf numFmtId="0" fontId="32" fillId="31" borderId="0" applyNumberFormat="0" applyBorder="0" applyAlignment="0" applyProtection="0"/>
    <xf numFmtId="0" fontId="33" fillId="32" borderId="0" applyNumberFormat="0" applyBorder="0" applyAlignment="0" applyProtection="0"/>
    <xf numFmtId="0" fontId="34" fillId="33" borderId="23" applyNumberFormat="0" applyAlignment="0" applyProtection="0"/>
    <xf numFmtId="0" fontId="35" fillId="34" borderId="24" applyNumberFormat="0" applyAlignment="0" applyProtection="0"/>
    <xf numFmtId="0" fontId="36" fillId="0" borderId="0" applyNumberFormat="0" applyFill="0" applyBorder="0" applyAlignment="0" applyProtection="0"/>
    <xf numFmtId="0" fontId="37" fillId="35" borderId="0" applyNumberFormat="0" applyBorder="0" applyAlignment="0" applyProtection="0"/>
    <xf numFmtId="0" fontId="38" fillId="0" borderId="25" applyNumberFormat="0" applyFill="0" applyAlignment="0" applyProtection="0"/>
    <xf numFmtId="0" fontId="39" fillId="0" borderId="26" applyNumberFormat="0" applyFill="0" applyAlignment="0" applyProtection="0"/>
    <xf numFmtId="0" fontId="40" fillId="0" borderId="27" applyNumberFormat="0" applyFill="0" applyAlignment="0" applyProtection="0"/>
    <xf numFmtId="0" fontId="40" fillId="0" borderId="0" applyNumberFormat="0" applyFill="0" applyBorder="0" applyAlignment="0" applyProtection="0"/>
    <xf numFmtId="0" fontId="41" fillId="36" borderId="23" applyNumberFormat="0" applyAlignment="0" applyProtection="0"/>
    <xf numFmtId="0" fontId="42" fillId="0" borderId="28" applyNumberFormat="0" applyFill="0" applyAlignment="0" applyProtection="0"/>
    <xf numFmtId="0" fontId="43" fillId="37" borderId="0" applyNumberFormat="0" applyBorder="0" applyAlignment="0" applyProtection="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4"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2" fillId="0" borderId="0"/>
    <xf numFmtId="0" fontId="2" fillId="0" borderId="0"/>
    <xf numFmtId="0" fontId="2"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4"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5" fillId="0" borderId="0" applyBorder="0"/>
    <xf numFmtId="0" fontId="31" fillId="38" borderId="29" applyNumberFormat="0" applyFont="0" applyAlignment="0" applyProtection="0"/>
    <xf numFmtId="0" fontId="31" fillId="38" borderId="29" applyNumberFormat="0" applyFont="0" applyAlignment="0" applyProtection="0"/>
    <xf numFmtId="0" fontId="45" fillId="33" borderId="30" applyNumberFormat="0" applyAlignment="0" applyProtection="0"/>
    <xf numFmtId="9" fontId="17" fillId="0" borderId="0" applyFont="0" applyFill="0" applyBorder="0" applyAlignment="0" applyProtection="0"/>
    <xf numFmtId="0" fontId="46" fillId="0" borderId="31" applyNumberFormat="0" applyFill="0" applyAlignment="0" applyProtection="0"/>
    <xf numFmtId="0" fontId="47" fillId="0" borderId="0" applyNumberFormat="0" applyFill="0" applyBorder="0" applyAlignment="0" applyProtection="0"/>
    <xf numFmtId="0" fontId="2" fillId="0" borderId="0"/>
    <xf numFmtId="0" fontId="17" fillId="0" borderId="0"/>
  </cellStyleXfs>
  <cellXfs count="169">
    <xf numFmtId="0" fontId="0" fillId="0" borderId="0" xfId="0"/>
    <xf numFmtId="0" fontId="1" fillId="2" borderId="0" xfId="0" applyFont="1" applyFill="1" applyBorder="1"/>
    <xf numFmtId="0" fontId="3" fillId="2" borderId="0" xfId="0" applyFont="1" applyFill="1" applyBorder="1" applyAlignment="1">
      <alignment horizontal="left" vertical="top" wrapText="1"/>
    </xf>
    <xf numFmtId="0" fontId="3" fillId="2" borderId="0" xfId="0" applyFont="1" applyFill="1" applyBorder="1" applyAlignment="1">
      <alignment vertical="top"/>
    </xf>
    <xf numFmtId="0" fontId="3" fillId="2" borderId="0" xfId="210" applyFont="1" applyFill="1" applyBorder="1" applyAlignment="1">
      <alignment vertical="top"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7" fillId="0" borderId="0" xfId="0" applyFont="1" applyAlignment="1">
      <alignment horizontal="right"/>
    </xf>
    <xf numFmtId="0" fontId="9" fillId="2" borderId="0" xfId="0" applyFont="1" applyFill="1" applyBorder="1"/>
    <xf numFmtId="0" fontId="1" fillId="2" borderId="4" xfId="0" applyFont="1" applyFill="1" applyBorder="1"/>
    <xf numFmtId="0" fontId="2" fillId="2" borderId="0" xfId="0" applyFont="1" applyFill="1" applyBorder="1" applyAlignment="1">
      <alignment horizontal="center"/>
    </xf>
    <xf numFmtId="49" fontId="2" fillId="2" borderId="0" xfId="0" applyNumberFormat="1" applyFont="1" applyFill="1" applyBorder="1" applyAlignment="1">
      <alignment horizontal="right" vertical="center"/>
    </xf>
    <xf numFmtId="0" fontId="15" fillId="2" borderId="0" xfId="0" applyFont="1" applyFill="1" applyAlignment="1">
      <alignment horizontal="center"/>
    </xf>
    <xf numFmtId="0" fontId="15" fillId="2" borderId="0" xfId="0" applyFont="1" applyFill="1" applyAlignment="1">
      <alignment horizontal="right" vertical="center"/>
    </xf>
    <xf numFmtId="0" fontId="2" fillId="2" borderId="0" xfId="210" applyFont="1" applyFill="1" applyBorder="1" applyAlignment="1">
      <alignment horizontal="center" vertical="top" wrapText="1"/>
    </xf>
    <xf numFmtId="0" fontId="15" fillId="3" borderId="0" xfId="0" applyFont="1" applyFill="1" applyBorder="1" applyAlignment="1">
      <alignment horizontal="center" vertical="center"/>
    </xf>
    <xf numFmtId="0" fontId="2" fillId="2" borderId="0" xfId="0" applyFont="1" applyFill="1" applyBorder="1" applyAlignment="1">
      <alignment vertical="top"/>
    </xf>
    <xf numFmtId="0" fontId="2" fillId="2" borderId="0" xfId="0" applyFont="1" applyFill="1" applyBorder="1" applyAlignment="1">
      <alignment horizontal="center"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center"/>
    </xf>
    <xf numFmtId="0" fontId="2" fillId="2" borderId="0" xfId="0" applyFont="1" applyFill="1" applyBorder="1" applyAlignment="1">
      <alignment vertical="center"/>
    </xf>
    <xf numFmtId="0" fontId="2" fillId="2" borderId="4" xfId="0" applyFont="1" applyFill="1" applyBorder="1" applyAlignment="1">
      <alignment horizontal="center"/>
    </xf>
    <xf numFmtId="0" fontId="2" fillId="3" borderId="2" xfId="0" applyFont="1" applyFill="1" applyBorder="1" applyAlignment="1">
      <alignment horizontal="center" vertical="center"/>
    </xf>
    <xf numFmtId="0" fontId="15" fillId="3" borderId="2" xfId="0" applyFont="1" applyFill="1" applyBorder="1" applyAlignment="1">
      <alignment horizontal="center" vertical="center"/>
    </xf>
    <xf numFmtId="0" fontId="16" fillId="3" borderId="0" xfId="0" applyFont="1" applyFill="1" applyBorder="1" applyAlignment="1">
      <alignment horizontal="left" vertical="center"/>
    </xf>
    <xf numFmtId="0" fontId="8" fillId="3" borderId="0" xfId="0" applyFont="1" applyFill="1" applyBorder="1" applyAlignment="1">
      <alignment horizontal="left" vertical="center"/>
    </xf>
    <xf numFmtId="0" fontId="11" fillId="2" borderId="0" xfId="0" applyFont="1" applyFill="1" applyBorder="1" applyAlignment="1">
      <alignment vertical="center"/>
    </xf>
    <xf numFmtId="0" fontId="13" fillId="2" borderId="0" xfId="0" applyFont="1" applyFill="1" applyBorder="1" applyAlignment="1">
      <alignment vertical="center"/>
    </xf>
    <xf numFmtId="0" fontId="12" fillId="39" borderId="5" xfId="0" applyFont="1" applyFill="1" applyBorder="1"/>
    <xf numFmtId="0" fontId="1" fillId="39" borderId="0" xfId="0" applyFont="1" applyFill="1" applyBorder="1"/>
    <xf numFmtId="0" fontId="49" fillId="2" borderId="0" xfId="0" applyFont="1" applyFill="1" applyBorder="1"/>
    <xf numFmtId="0" fontId="50" fillId="4" borderId="0" xfId="0" quotePrefix="1" applyFont="1" applyFill="1" applyBorder="1" applyAlignment="1">
      <alignment horizontal="center" vertical="center" wrapText="1"/>
    </xf>
    <xf numFmtId="0" fontId="51" fillId="2" borderId="0" xfId="0" applyFont="1" applyFill="1" applyBorder="1" applyAlignment="1">
      <alignment vertical="center"/>
    </xf>
    <xf numFmtId="0" fontId="2" fillId="0" borderId="0" xfId="0" applyFont="1" applyFill="1" applyBorder="1" applyAlignment="1">
      <alignment horizontal="center"/>
    </xf>
    <xf numFmtId="0" fontId="15" fillId="3" borderId="6" xfId="0" applyFont="1" applyFill="1" applyBorder="1" applyAlignment="1">
      <alignment horizontal="center" vertical="center"/>
    </xf>
    <xf numFmtId="0" fontId="2" fillId="2" borderId="8" xfId="0" applyFont="1" applyFill="1" applyBorder="1" applyAlignment="1">
      <alignment vertical="center"/>
    </xf>
    <xf numFmtId="0" fontId="2" fillId="2" borderId="6" xfId="0" applyFont="1" applyFill="1" applyBorder="1" applyAlignment="1">
      <alignment vertical="center"/>
    </xf>
    <xf numFmtId="0" fontId="1" fillId="2" borderId="0" xfId="0" applyFont="1" applyFill="1" applyBorder="1" applyAlignment="1">
      <alignment vertical="center"/>
    </xf>
    <xf numFmtId="0" fontId="21" fillId="0" borderId="0" xfId="0" applyFont="1" applyAlignment="1">
      <alignment horizontal="right" vertical="center" wrapText="1"/>
    </xf>
    <xf numFmtId="0" fontId="22" fillId="0" borderId="0" xfId="0" applyFont="1" applyAlignment="1">
      <alignment horizontal="center" vertical="center" wrapText="1"/>
    </xf>
    <xf numFmtId="0" fontId="22" fillId="0" borderId="0" xfId="0" applyFont="1" applyAlignment="1">
      <alignment horizontal="justify" vertical="center" wrapText="1"/>
    </xf>
    <xf numFmtId="0" fontId="22" fillId="0" borderId="0" xfId="0" applyFont="1" applyAlignment="1">
      <alignment vertical="center" wrapText="1"/>
    </xf>
    <xf numFmtId="0" fontId="20" fillId="0" borderId="0" xfId="0" applyFont="1" applyAlignment="1">
      <alignment vertical="center"/>
    </xf>
    <xf numFmtId="0" fontId="0" fillId="0" borderId="0" xfId="0" applyAlignment="1">
      <alignment vertical="top" wrapText="1"/>
    </xf>
    <xf numFmtId="0" fontId="0" fillId="0" borderId="0" xfId="0" applyAlignment="1">
      <alignment vertical="center"/>
    </xf>
    <xf numFmtId="0" fontId="23" fillId="0" borderId="0" xfId="0" applyFont="1" applyAlignment="1">
      <alignment horizontal="right" vertical="center" wrapText="1"/>
    </xf>
    <xf numFmtId="0" fontId="24" fillId="0" borderId="0" xfId="0" applyFont="1" applyAlignment="1">
      <alignment horizontal="center" vertical="center" wrapText="1"/>
    </xf>
    <xf numFmtId="0" fontId="24" fillId="0" borderId="0" xfId="0" applyFont="1" applyAlignment="1">
      <alignment horizontal="justify" vertical="center" wrapText="1"/>
    </xf>
    <xf numFmtId="0" fontId="24" fillId="0" borderId="0" xfId="0" applyFont="1" applyAlignment="1">
      <alignment vertical="center" wrapText="1"/>
    </xf>
    <xf numFmtId="0" fontId="19" fillId="0" borderId="0" xfId="0" applyFont="1" applyAlignment="1">
      <alignment vertical="center"/>
    </xf>
    <xf numFmtId="0" fontId="0" fillId="0" borderId="0" xfId="0" applyFont="1"/>
    <xf numFmtId="0" fontId="0" fillId="0" borderId="0" xfId="0" applyFont="1" applyAlignment="1">
      <alignment vertical="top" wrapText="1"/>
    </xf>
    <xf numFmtId="0" fontId="0" fillId="40" borderId="0" xfId="0" applyFill="1"/>
    <xf numFmtId="0" fontId="1" fillId="5" borderId="0" xfId="0" applyFont="1" applyFill="1"/>
    <xf numFmtId="0" fontId="15" fillId="5" borderId="0" xfId="0" applyFont="1" applyFill="1" applyAlignment="1">
      <alignment horizontal="right"/>
    </xf>
    <xf numFmtId="0" fontId="1" fillId="5" borderId="0" xfId="0" applyFont="1" applyFill="1" applyBorder="1"/>
    <xf numFmtId="0" fontId="1" fillId="5" borderId="9" xfId="0" applyFont="1" applyFill="1" applyBorder="1"/>
    <xf numFmtId="0" fontId="26" fillId="5" borderId="0" xfId="0" applyFont="1" applyFill="1" applyBorder="1"/>
    <xf numFmtId="0" fontId="1" fillId="5" borderId="0" xfId="0" applyFont="1" applyFill="1" applyAlignment="1">
      <alignment horizontal="left"/>
    </xf>
    <xf numFmtId="0" fontId="1" fillId="5" borderId="0" xfId="0" applyFont="1" applyFill="1" applyAlignment="1">
      <alignment horizontal="right"/>
    </xf>
    <xf numFmtId="0" fontId="15" fillId="5" borderId="0" xfId="0" applyFont="1" applyFill="1" applyBorder="1" applyAlignment="1">
      <alignment horizontal="center"/>
    </xf>
    <xf numFmtId="0" fontId="1" fillId="5" borderId="10" xfId="0" applyFont="1" applyFill="1" applyBorder="1"/>
    <xf numFmtId="14" fontId="26" fillId="5" borderId="10" xfId="0" applyNumberFormat="1" applyFont="1" applyFill="1" applyBorder="1" applyAlignment="1">
      <alignment horizontal="left"/>
    </xf>
    <xf numFmtId="0" fontId="10" fillId="5" borderId="0" xfId="0" applyFont="1" applyFill="1" applyAlignment="1">
      <alignment horizontal="left"/>
    </xf>
    <xf numFmtId="0" fontId="11" fillId="5" borderId="0" xfId="0" applyFont="1" applyFill="1"/>
    <xf numFmtId="0" fontId="26" fillId="6" borderId="11" xfId="0" applyFont="1" applyFill="1" applyBorder="1" applyAlignment="1">
      <alignment horizontal="center"/>
    </xf>
    <xf numFmtId="0" fontId="1" fillId="7" borderId="12" xfId="0" applyFont="1" applyFill="1" applyBorder="1" applyAlignment="1">
      <alignment horizontal="center" vertical="center"/>
    </xf>
    <xf numFmtId="0" fontId="1" fillId="7" borderId="0" xfId="0" applyFont="1" applyFill="1"/>
    <xf numFmtId="0" fontId="1" fillId="0" borderId="0" xfId="0" applyFont="1" applyFill="1"/>
    <xf numFmtId="0" fontId="1" fillId="7" borderId="0" xfId="0" applyFont="1" applyFill="1" applyBorder="1"/>
    <xf numFmtId="0" fontId="27" fillId="7" borderId="13" xfId="0" applyFont="1" applyFill="1" applyBorder="1" applyAlignment="1">
      <alignment horizontal="left" indent="2"/>
    </xf>
    <xf numFmtId="0" fontId="15" fillId="0" borderId="0" xfId="0" applyFont="1"/>
    <xf numFmtId="0" fontId="28" fillId="0" borderId="0" xfId="0" applyFont="1" applyAlignment="1">
      <alignment horizontal="justify"/>
    </xf>
    <xf numFmtId="0" fontId="25" fillId="40" borderId="0" xfId="0" applyFont="1" applyFill="1"/>
    <xf numFmtId="0" fontId="25" fillId="0" borderId="0" xfId="0" applyFont="1" applyAlignment="1">
      <alignment horizontal="center"/>
    </xf>
    <xf numFmtId="0" fontId="0" fillId="0" borderId="0" xfId="0" applyFill="1"/>
    <xf numFmtId="0" fontId="0" fillId="42" borderId="0" xfId="0" applyFill="1"/>
    <xf numFmtId="0" fontId="12" fillId="39" borderId="0" xfId="0" applyFont="1" applyFill="1" applyBorder="1" applyAlignment="1">
      <alignment horizontal="left" indent="17"/>
    </xf>
    <xf numFmtId="0" fontId="30" fillId="5" borderId="0" xfId="0" applyFont="1" applyFill="1"/>
    <xf numFmtId="0" fontId="29" fillId="7" borderId="0" xfId="0" applyFont="1" applyFill="1" applyAlignment="1">
      <alignment horizontal="left"/>
    </xf>
    <xf numFmtId="0" fontId="8" fillId="39" borderId="0" xfId="0" applyFont="1" applyFill="1" applyAlignment="1"/>
    <xf numFmtId="0" fontId="10" fillId="2" borderId="0" xfId="0" applyFont="1" applyFill="1" applyBorder="1" applyAlignment="1">
      <alignment vertical="center"/>
    </xf>
    <xf numFmtId="0" fontId="24" fillId="0" borderId="0" xfId="0" applyFont="1" applyAlignment="1">
      <alignment horizontal="left" vertical="top" wrapText="1"/>
    </xf>
    <xf numFmtId="0" fontId="30" fillId="2" borderId="0" xfId="0" applyFont="1" applyFill="1" applyBorder="1" applyAlignment="1">
      <alignment horizontal="right" indent="1"/>
    </xf>
    <xf numFmtId="0" fontId="15" fillId="2" borderId="0" xfId="0" applyFont="1" applyFill="1" applyBorder="1" applyAlignment="1">
      <alignment horizontal="right" indent="1"/>
    </xf>
    <xf numFmtId="0" fontId="0" fillId="42" borderId="0" xfId="0" applyFill="1"/>
    <xf numFmtId="0" fontId="53" fillId="0" borderId="0" xfId="0" quotePrefix="1" applyFont="1" applyFill="1" applyBorder="1"/>
    <xf numFmtId="0" fontId="54" fillId="0" borderId="0" xfId="0" applyFont="1" applyFill="1" applyBorder="1"/>
    <xf numFmtId="0" fontId="24" fillId="0" borderId="0" xfId="0" applyFont="1" applyAlignment="1">
      <alignment horizontal="center" vertical="center" wrapText="1"/>
    </xf>
    <xf numFmtId="0" fontId="24" fillId="0" borderId="0" xfId="0" applyFont="1" applyAlignment="1">
      <alignment horizontal="right" vertical="center" wrapText="1"/>
    </xf>
    <xf numFmtId="49" fontId="27" fillId="7" borderId="19" xfId="0" applyNumberFormat="1" applyFont="1" applyFill="1" applyBorder="1" applyAlignment="1">
      <alignment horizontal="left" indent="2"/>
    </xf>
    <xf numFmtId="0" fontId="25" fillId="0" borderId="0" xfId="0" applyFont="1" applyFill="1"/>
    <xf numFmtId="49" fontId="27" fillId="7" borderId="19" xfId="0" applyNumberFormat="1" applyFont="1" applyFill="1" applyBorder="1" applyAlignment="1"/>
    <xf numFmtId="0" fontId="24" fillId="0" borderId="0" xfId="0" applyFont="1" applyAlignment="1">
      <alignment horizontal="left" vertical="center" wrapText="1" indent="1"/>
    </xf>
    <xf numFmtId="0" fontId="24" fillId="0" borderId="0" xfId="0" applyFont="1" applyAlignment="1">
      <alignment horizontal="right" vertical="center" wrapText="1" indent="1"/>
    </xf>
    <xf numFmtId="0" fontId="1" fillId="5" borderId="4" xfId="0" applyFont="1" applyFill="1" applyBorder="1" applyAlignment="1">
      <alignment horizontal="right"/>
    </xf>
    <xf numFmtId="0" fontId="1" fillId="5" borderId="4" xfId="0" applyFont="1" applyFill="1" applyBorder="1"/>
    <xf numFmtId="0" fontId="27" fillId="7" borderId="13" xfId="211" applyFont="1" applyFill="1" applyBorder="1" applyAlignment="1">
      <alignment horizontal="left" indent="2"/>
    </xf>
    <xf numFmtId="49" fontId="27" fillId="7" borderId="13" xfId="0" applyNumberFormat="1" applyFont="1" applyFill="1" applyBorder="1" applyAlignment="1">
      <alignment horizontal="left" indent="2"/>
    </xf>
    <xf numFmtId="0" fontId="0" fillId="39" borderId="0" xfId="0" applyFill="1"/>
    <xf numFmtId="0" fontId="1" fillId="41" borderId="0" xfId="0" applyFont="1" applyFill="1"/>
    <xf numFmtId="0" fontId="24" fillId="0" borderId="0" xfId="0" applyFont="1" applyAlignment="1">
      <alignment horizontal="left" vertical="center" wrapText="1"/>
    </xf>
    <xf numFmtId="0" fontId="52" fillId="0" borderId="0" xfId="0" applyFont="1" applyFill="1" applyBorder="1" applyAlignment="1">
      <alignment vertical="center" wrapText="1"/>
    </xf>
    <xf numFmtId="0" fontId="15" fillId="42" borderId="0" xfId="0" applyFont="1" applyFill="1" applyBorder="1" applyAlignment="1">
      <alignment horizontal="center" vertical="center"/>
    </xf>
    <xf numFmtId="0" fontId="2" fillId="2" borderId="4" xfId="0" applyFont="1" applyFill="1" applyBorder="1" applyAlignment="1">
      <alignment horizontal="center" vertical="top"/>
    </xf>
    <xf numFmtId="0" fontId="2" fillId="2" borderId="7" xfId="0" applyFont="1" applyFill="1" applyBorder="1" applyAlignment="1">
      <alignment horizontal="center" vertical="top"/>
    </xf>
    <xf numFmtId="0" fontId="3" fillId="43" borderId="3" xfId="0" applyFont="1" applyFill="1" applyBorder="1" applyAlignment="1">
      <alignment vertical="center"/>
    </xf>
    <xf numFmtId="0" fontId="55" fillId="0" borderId="0" xfId="0" applyFont="1" applyFill="1"/>
    <xf numFmtId="0" fontId="55" fillId="0" borderId="0" xfId="0" applyFont="1" applyAlignment="1">
      <alignment horizontal="center"/>
    </xf>
    <xf numFmtId="0" fontId="56" fillId="0" borderId="0" xfId="0" applyFont="1" applyFill="1" applyAlignment="1">
      <alignment horizontal="left" indent="2"/>
    </xf>
    <xf numFmtId="0" fontId="55" fillId="0" borderId="0" xfId="0" applyFont="1" applyFill="1" applyAlignment="1">
      <alignment horizontal="left" indent="1"/>
    </xf>
    <xf numFmtId="0" fontId="56" fillId="42" borderId="0" xfId="0" applyFont="1" applyFill="1"/>
    <xf numFmtId="0" fontId="56" fillId="0" borderId="0" xfId="0" applyFont="1" applyFill="1"/>
    <xf numFmtId="0" fontId="55" fillId="0" borderId="0" xfId="0" applyFont="1" applyFill="1" applyAlignment="1">
      <alignment horizontal="left"/>
    </xf>
    <xf numFmtId="0" fontId="56" fillId="0" borderId="0" xfId="0" applyFont="1"/>
    <xf numFmtId="4" fontId="55" fillId="0" borderId="0" xfId="0" applyNumberFormat="1" applyFont="1" applyFill="1" applyAlignment="1">
      <alignment horizontal="left" indent="1"/>
    </xf>
    <xf numFmtId="4" fontId="15" fillId="0" borderId="0" xfId="210" applyNumberFormat="1" applyFont="1" applyFill="1" applyBorder="1" applyAlignment="1">
      <alignment horizontal="center" vertical="center"/>
    </xf>
    <xf numFmtId="0" fontId="55" fillId="0" borderId="0" xfId="0" applyFont="1" applyAlignment="1">
      <alignment horizontal="left" indent="1"/>
    </xf>
    <xf numFmtId="0" fontId="57" fillId="0" borderId="0" xfId="0" applyFont="1" applyFill="1" applyBorder="1"/>
    <xf numFmtId="0" fontId="55" fillId="0" borderId="0" xfId="0" applyNumberFormat="1" applyFont="1" applyFill="1" applyAlignment="1">
      <alignment horizontal="left" indent="1"/>
    </xf>
    <xf numFmtId="0" fontId="53" fillId="0" borderId="0" xfId="0" quotePrefix="1" applyNumberFormat="1" applyFont="1" applyFill="1" applyBorder="1" applyAlignment="1">
      <alignment horizontal="left"/>
    </xf>
    <xf numFmtId="0" fontId="55" fillId="0" borderId="0" xfId="0" quotePrefix="1" applyNumberFormat="1" applyFont="1" applyFill="1" applyAlignment="1">
      <alignment horizontal="left" indent="1"/>
    </xf>
    <xf numFmtId="0" fontId="1" fillId="0" borderId="6" xfId="0" applyFont="1" applyFill="1" applyBorder="1" applyAlignment="1">
      <alignment horizontal="right" vertical="top" indent="3"/>
    </xf>
    <xf numFmtId="0" fontId="1" fillId="2" borderId="3" xfId="0" applyFont="1" applyFill="1" applyBorder="1"/>
    <xf numFmtId="0" fontId="2" fillId="2" borderId="4" xfId="0" applyFont="1" applyFill="1" applyBorder="1" applyAlignment="1">
      <alignment vertical="center"/>
    </xf>
    <xf numFmtId="164" fontId="48" fillId="2" borderId="4" xfId="0" applyNumberFormat="1" applyFont="1" applyFill="1" applyBorder="1" applyAlignment="1">
      <alignment horizontal="center" vertical="center"/>
    </xf>
    <xf numFmtId="0" fontId="1" fillId="39" borderId="7" xfId="0" applyFont="1" applyFill="1" applyBorder="1" applyAlignment="1">
      <alignment horizontal="right" vertical="top" indent="3"/>
    </xf>
    <xf numFmtId="0" fontId="1" fillId="0" borderId="0" xfId="0" applyFont="1" applyFill="1" applyBorder="1" applyAlignment="1">
      <alignment horizontal="left" vertical="top" indent="26"/>
    </xf>
    <xf numFmtId="0" fontId="58" fillId="0" borderId="0" xfId="0" quotePrefix="1" applyNumberFormat="1" applyFont="1" applyFill="1" applyBorder="1" applyAlignment="1">
      <alignment horizontal="left"/>
    </xf>
    <xf numFmtId="2" fontId="14" fillId="4" borderId="6" xfId="0" applyNumberFormat="1" applyFont="1" applyFill="1" applyBorder="1" applyAlignment="1">
      <alignment horizontal="center" vertical="center"/>
    </xf>
    <xf numFmtId="0" fontId="27" fillId="7" borderId="13" xfId="211" applyFont="1" applyFill="1" applyBorder="1" applyAlignment="1">
      <alignment horizontal="left" indent="2"/>
    </xf>
    <xf numFmtId="0" fontId="1" fillId="5" borderId="35" xfId="0" applyFont="1" applyFill="1" applyBorder="1"/>
    <xf numFmtId="0" fontId="18" fillId="4" borderId="0" xfId="0" quotePrefix="1" applyFont="1" applyFill="1" applyBorder="1" applyAlignment="1">
      <alignment horizontal="center" vertical="center"/>
    </xf>
    <xf numFmtId="0" fontId="12" fillId="39" borderId="5" xfId="0" applyFont="1" applyFill="1" applyBorder="1" applyAlignment="1">
      <alignment horizontal="left"/>
    </xf>
    <xf numFmtId="0" fontId="12" fillId="39" borderId="0" xfId="0" applyFont="1" applyFill="1" applyBorder="1" applyAlignment="1">
      <alignment horizontal="left"/>
    </xf>
    <xf numFmtId="0" fontId="14" fillId="4" borderId="0" xfId="0" applyFont="1" applyFill="1" applyBorder="1" applyAlignment="1">
      <alignment horizontal="left" vertical="center" wrapText="1"/>
    </xf>
    <xf numFmtId="0" fontId="14" fillId="39" borderId="0" xfId="0" applyFont="1" applyFill="1" applyBorder="1" applyAlignment="1">
      <alignment vertical="center" wrapText="1"/>
    </xf>
    <xf numFmtId="0" fontId="1" fillId="2" borderId="0" xfId="0" applyFont="1" applyFill="1" applyBorder="1" applyAlignment="1">
      <alignment horizontal="center" vertical="top"/>
    </xf>
    <xf numFmtId="0" fontId="15" fillId="42" borderId="6" xfId="0" applyFont="1" applyFill="1" applyBorder="1" applyAlignment="1">
      <alignment horizontal="center" vertical="center"/>
    </xf>
    <xf numFmtId="0" fontId="24" fillId="0" borderId="0" xfId="0" applyFont="1" applyAlignment="1">
      <alignment horizontal="right" vertical="top" wrapText="1" indent="1"/>
    </xf>
    <xf numFmtId="0" fontId="24" fillId="0" borderId="0" xfId="0" applyFont="1" applyAlignment="1">
      <alignment horizontal="center" vertical="center" wrapText="1"/>
    </xf>
    <xf numFmtId="0" fontId="59" fillId="0" borderId="0" xfId="0" applyFont="1" applyBorder="1" applyAlignment="1">
      <alignment horizontal="center" vertical="center" wrapText="1"/>
    </xf>
    <xf numFmtId="0" fontId="8" fillId="39" borderId="0" xfId="0" applyFont="1" applyFill="1" applyAlignment="1">
      <alignment horizontal="right"/>
    </xf>
    <xf numFmtId="0" fontId="10" fillId="2" borderId="1" xfId="0" applyFont="1" applyFill="1" applyBorder="1" applyAlignment="1">
      <alignment horizontal="center" vertical="center"/>
    </xf>
    <xf numFmtId="0" fontId="10" fillId="2" borderId="5" xfId="0" applyFont="1" applyFill="1" applyBorder="1" applyAlignment="1">
      <alignment horizontal="center" vertical="center"/>
    </xf>
    <xf numFmtId="0" fontId="10" fillId="2" borderId="8" xfId="0" applyFont="1" applyFill="1" applyBorder="1" applyAlignment="1">
      <alignment horizontal="center" vertical="center"/>
    </xf>
    <xf numFmtId="0" fontId="16" fillId="42" borderId="0" xfId="0" applyFont="1" applyFill="1" applyBorder="1" applyAlignment="1">
      <alignment horizontal="center" vertical="center"/>
    </xf>
    <xf numFmtId="0" fontId="12" fillId="39" borderId="0" xfId="0" applyFont="1" applyFill="1" applyBorder="1" applyAlignment="1">
      <alignment horizontal="center"/>
    </xf>
    <xf numFmtId="0" fontId="12" fillId="39" borderId="6" xfId="0" applyFont="1" applyFill="1" applyBorder="1" applyAlignment="1">
      <alignment horizontal="center"/>
    </xf>
    <xf numFmtId="0" fontId="26" fillId="7" borderId="15" xfId="0" applyFont="1" applyFill="1" applyBorder="1" applyAlignment="1">
      <alignment horizontal="center" vertical="center"/>
    </xf>
    <xf numFmtId="0" fontId="26" fillId="7" borderId="16" xfId="0" applyFont="1" applyFill="1" applyBorder="1" applyAlignment="1">
      <alignment horizontal="center" vertical="center"/>
    </xf>
    <xf numFmtId="4" fontId="27" fillId="0" borderId="15" xfId="0" applyNumberFormat="1" applyFont="1" applyFill="1" applyBorder="1" applyAlignment="1">
      <alignment horizontal="right" indent="1"/>
    </xf>
    <xf numFmtId="0" fontId="26" fillId="0" borderId="16" xfId="0" applyFont="1" applyFill="1" applyBorder="1" applyAlignment="1">
      <alignment horizontal="right" indent="1"/>
    </xf>
    <xf numFmtId="0" fontId="15" fillId="5" borderId="17" xfId="0" applyFont="1" applyFill="1" applyBorder="1" applyAlignment="1">
      <alignment horizontal="center"/>
    </xf>
    <xf numFmtId="165" fontId="1" fillId="5" borderId="32" xfId="0" quotePrefix="1" applyNumberFormat="1" applyFont="1" applyFill="1" applyBorder="1" applyAlignment="1">
      <alignment horizontal="center"/>
    </xf>
    <xf numFmtId="165" fontId="1" fillId="5" borderId="33" xfId="0" quotePrefix="1" applyNumberFormat="1" applyFont="1" applyFill="1" applyBorder="1" applyAlignment="1">
      <alignment horizontal="center"/>
    </xf>
    <xf numFmtId="165" fontId="1" fillId="5" borderId="34" xfId="0" quotePrefix="1" applyNumberFormat="1" applyFont="1" applyFill="1" applyBorder="1" applyAlignment="1">
      <alignment horizontal="center"/>
    </xf>
    <xf numFmtId="165" fontId="1" fillId="5" borderId="17" xfId="0" applyNumberFormat="1" applyFont="1" applyFill="1" applyBorder="1" applyAlignment="1">
      <alignment horizontal="center"/>
    </xf>
    <xf numFmtId="0" fontId="26" fillId="5" borderId="10" xfId="0" applyFont="1" applyFill="1" applyBorder="1" applyAlignment="1">
      <alignment horizontal="right"/>
    </xf>
    <xf numFmtId="0" fontId="10" fillId="5" borderId="18" xfId="0" applyFont="1" applyFill="1" applyBorder="1" applyAlignment="1">
      <alignment horizontal="center"/>
    </xf>
    <xf numFmtId="0" fontId="0" fillId="0" borderId="21" xfId="0" applyBorder="1" applyAlignment="1">
      <alignment horizontal="center"/>
    </xf>
    <xf numFmtId="0" fontId="0" fillId="0" borderId="21" xfId="0" applyFont="1" applyBorder="1" applyAlignment="1">
      <alignment horizontal="center"/>
    </xf>
    <xf numFmtId="0" fontId="26" fillId="7" borderId="11" xfId="0" applyFont="1" applyFill="1" applyBorder="1" applyAlignment="1">
      <alignment horizontal="center"/>
    </xf>
    <xf numFmtId="0" fontId="2" fillId="41" borderId="22" xfId="0" applyFont="1" applyFill="1" applyBorder="1" applyAlignment="1">
      <alignment horizontal="left" vertical="center" wrapText="1"/>
    </xf>
    <xf numFmtId="4" fontId="2" fillId="0" borderId="22" xfId="0" applyNumberFormat="1" applyFont="1" applyFill="1" applyBorder="1" applyAlignment="1">
      <alignment horizontal="center" vertical="center"/>
    </xf>
    <xf numFmtId="0" fontId="1" fillId="5" borderId="20" xfId="0" applyFont="1" applyFill="1" applyBorder="1" applyAlignment="1">
      <alignment horizontal="center"/>
    </xf>
    <xf numFmtId="0" fontId="27" fillId="7" borderId="14" xfId="0" applyFont="1" applyFill="1" applyBorder="1" applyAlignment="1">
      <alignment horizontal="left" indent="2"/>
    </xf>
    <xf numFmtId="0" fontId="27" fillId="7" borderId="13" xfId="211" applyFont="1" applyFill="1" applyBorder="1" applyAlignment="1">
      <alignment horizontal="left" indent="2"/>
    </xf>
    <xf numFmtId="0" fontId="27" fillId="5" borderId="18" xfId="0" applyFont="1" applyFill="1" applyBorder="1" applyAlignment="1">
      <alignment horizontal="center"/>
    </xf>
  </cellXfs>
  <cellStyles count="220">
    <cellStyle name="20% - Accent1 2" xfId="1"/>
    <cellStyle name="20% - Accent1 2 2" xfId="2"/>
    <cellStyle name="20% - Accent2 2" xfId="3"/>
    <cellStyle name="20% - Accent2 2 2" xfId="4"/>
    <cellStyle name="20% - Accent3 2" xfId="5"/>
    <cellStyle name="20% - Accent3 2 2" xfId="6"/>
    <cellStyle name="20% - Accent4 2" xfId="7"/>
    <cellStyle name="20% - Accent4 2 2" xfId="8"/>
    <cellStyle name="20% - Accent5 2" xfId="9"/>
    <cellStyle name="20% - Accent5 2 2" xfId="10"/>
    <cellStyle name="20% - Accent6 2" xfId="11"/>
    <cellStyle name="20% - Accent6 2 2" xfId="12"/>
    <cellStyle name="40% - Accent1 2" xfId="13"/>
    <cellStyle name="40% - Accent1 2 2" xfId="14"/>
    <cellStyle name="40% - Accent2 2" xfId="15"/>
    <cellStyle name="40% - Accent2 2 2" xfId="16"/>
    <cellStyle name="40% - Accent3 2" xfId="17"/>
    <cellStyle name="40% - Accent3 2 2" xfId="18"/>
    <cellStyle name="40% - Accent4 2" xfId="19"/>
    <cellStyle name="40% - Accent4 2 2" xfId="20"/>
    <cellStyle name="40% - Accent5 2" xfId="21"/>
    <cellStyle name="40% - Accent5 2 2" xfId="22"/>
    <cellStyle name="40% - Accent6 2" xfId="23"/>
    <cellStyle name="40% - Accent6 2 2" xfId="24"/>
    <cellStyle name="60% - Accent1 2" xfId="25"/>
    <cellStyle name="60% - Accent2 2" xfId="26"/>
    <cellStyle name="60% - Accent3 2" xfId="27"/>
    <cellStyle name="60% - Accent4 2" xfId="28"/>
    <cellStyle name="60% - Accent5 2" xfId="29"/>
    <cellStyle name="60% - Accent6 2" xfId="30"/>
    <cellStyle name="Accent1 2" xfId="31"/>
    <cellStyle name="Accent2 2" xfId="32"/>
    <cellStyle name="Accent3 2" xfId="33"/>
    <cellStyle name="Accent4 2" xfId="34"/>
    <cellStyle name="Accent5 2" xfId="35"/>
    <cellStyle name="Accent6 2" xfId="36"/>
    <cellStyle name="Bad 2" xfId="37"/>
    <cellStyle name="Calculation 2" xfId="38"/>
    <cellStyle name="Check Cell 2" xfId="39"/>
    <cellStyle name="Explanatory Text 2" xfId="40"/>
    <cellStyle name="Good 2" xfId="41"/>
    <cellStyle name="Heading 1 2" xfId="42"/>
    <cellStyle name="Heading 2 2" xfId="43"/>
    <cellStyle name="Heading 3 2" xfId="44"/>
    <cellStyle name="Heading 4 2" xfId="45"/>
    <cellStyle name="Input 2" xfId="46"/>
    <cellStyle name="Linked Cell 2" xfId="47"/>
    <cellStyle name="Neutral 2" xfId="48"/>
    <cellStyle name="Normal" xfId="0" builtinId="0"/>
    <cellStyle name="Normal 10 2" xfId="49"/>
    <cellStyle name="Normal 10 2 2" xfId="50"/>
    <cellStyle name="Normal 10 2 3" xfId="51"/>
    <cellStyle name="Normal 10 2 4" xfId="52"/>
    <cellStyle name="Normal 10 2 5" xfId="53"/>
    <cellStyle name="Normal 11" xfId="54"/>
    <cellStyle name="Normal 11 2" xfId="55"/>
    <cellStyle name="Normal 11 3" xfId="56"/>
    <cellStyle name="Normal 11 4" xfId="57"/>
    <cellStyle name="Normal 11 5" xfId="58"/>
    <cellStyle name="Normal 12" xfId="59"/>
    <cellStyle name="Normal 12 2" xfId="60"/>
    <cellStyle name="Normal 12 2 2" xfId="61"/>
    <cellStyle name="Normal 12 2 3" xfId="62"/>
    <cellStyle name="Normal 12 2 4" xfId="63"/>
    <cellStyle name="Normal 12 2 5" xfId="64"/>
    <cellStyle name="Normal 12 3" xfId="65"/>
    <cellStyle name="Normal 12 4" xfId="66"/>
    <cellStyle name="Normal 12 5" xfId="67"/>
    <cellStyle name="Normal 12 6" xfId="68"/>
    <cellStyle name="Normal 13 2" xfId="69"/>
    <cellStyle name="Normal 13 2 2" xfId="70"/>
    <cellStyle name="Normal 13 2 3" xfId="71"/>
    <cellStyle name="Normal 13 2 4" xfId="72"/>
    <cellStyle name="Normal 13 2 5" xfId="73"/>
    <cellStyle name="Normal 13 3" xfId="74"/>
    <cellStyle name="Normal 13 3 2" xfId="75"/>
    <cellStyle name="Normal 13 4" xfId="76"/>
    <cellStyle name="Normal 13 4 2" xfId="77"/>
    <cellStyle name="Normal 13 5" xfId="78"/>
    <cellStyle name="Normal 13 5 2" xfId="79"/>
    <cellStyle name="Normal 13 6" xfId="80"/>
    <cellStyle name="Normal 13 6 2" xfId="81"/>
    <cellStyle name="Normal 14" xfId="82"/>
    <cellStyle name="Normal 14 2" xfId="83"/>
    <cellStyle name="Normal 14 3" xfId="84"/>
    <cellStyle name="Normal 14 4" xfId="85"/>
    <cellStyle name="Normal 14 5" xfId="86"/>
    <cellStyle name="Normal 15" xfId="87"/>
    <cellStyle name="Normal 15 2" xfId="88"/>
    <cellStyle name="Normal 15 3" xfId="89"/>
    <cellStyle name="Normal 15 4" xfId="90"/>
    <cellStyle name="Normal 15 5" xfId="91"/>
    <cellStyle name="Normal 16" xfId="92"/>
    <cellStyle name="Normal 16 2" xfId="93"/>
    <cellStyle name="Normal 16 2 2" xfId="94"/>
    <cellStyle name="Normal 16 2 3" xfId="95"/>
    <cellStyle name="Normal 16 2 4" xfId="96"/>
    <cellStyle name="Normal 16 2 5" xfId="97"/>
    <cellStyle name="Normal 16 3" xfId="98"/>
    <cellStyle name="Normal 16 4" xfId="99"/>
    <cellStyle name="Normal 16 5" xfId="100"/>
    <cellStyle name="Normal 16 6" xfId="101"/>
    <cellStyle name="Normal 17" xfId="102"/>
    <cellStyle name="Normal 17 2" xfId="103"/>
    <cellStyle name="Normal 17 3" xfId="104"/>
    <cellStyle name="Normal 17 3 2" xfId="105"/>
    <cellStyle name="Normal 17 3 3" xfId="106"/>
    <cellStyle name="Normal 17 3 4" xfId="107"/>
    <cellStyle name="Normal 17 3 5" xfId="108"/>
    <cellStyle name="Normal 17 4" xfId="109"/>
    <cellStyle name="Normal 17 5" xfId="110"/>
    <cellStyle name="Normal 17 6" xfId="111"/>
    <cellStyle name="Normal 18 2" xfId="112"/>
    <cellStyle name="Normal 18 2 2" xfId="113"/>
    <cellStyle name="Normal 18 2 3" xfId="114"/>
    <cellStyle name="Normal 18 2 4" xfId="115"/>
    <cellStyle name="Normal 18 2 5" xfId="116"/>
    <cellStyle name="Normal 18 3" xfId="117"/>
    <cellStyle name="Normal 18 3 2" xfId="118"/>
    <cellStyle name="Normal 18 4" xfId="119"/>
    <cellStyle name="Normal 18 4 2" xfId="120"/>
    <cellStyle name="Normal 18 5" xfId="121"/>
    <cellStyle name="Normal 18 5 2" xfId="122"/>
    <cellStyle name="Normal 18 6" xfId="123"/>
    <cellStyle name="Normal 18 6 2" xfId="124"/>
    <cellStyle name="Normal 19 2" xfId="125"/>
    <cellStyle name="Normal 19 2 2" xfId="126"/>
    <cellStyle name="Normal 19 2 3" xfId="127"/>
    <cellStyle name="Normal 19 2 4" xfId="128"/>
    <cellStyle name="Normal 19 2 5" xfId="129"/>
    <cellStyle name="Normal 19 3" xfId="130"/>
    <cellStyle name="Normal 19 3 2" xfId="131"/>
    <cellStyle name="Normal 19 4" xfId="132"/>
    <cellStyle name="Normal 19 4 2" xfId="133"/>
    <cellStyle name="Normal 19 5" xfId="134"/>
    <cellStyle name="Normal 19 5 2" xfId="135"/>
    <cellStyle name="Normal 19 6" xfId="136"/>
    <cellStyle name="Normal 19 6 2" xfId="137"/>
    <cellStyle name="Normal 2" xfId="138"/>
    <cellStyle name="Normal 2 10" xfId="139"/>
    <cellStyle name="Normal 2 10 2" xfId="140"/>
    <cellStyle name="Normal 2 2" xfId="141"/>
    <cellStyle name="Normal 2 3" xfId="142"/>
    <cellStyle name="Normal 2 3 2" xfId="143"/>
    <cellStyle name="Normal 2 3 3" xfId="144"/>
    <cellStyle name="Normal 2 3 4" xfId="145"/>
    <cellStyle name="Normal 2 3 5" xfId="146"/>
    <cellStyle name="Normal 2 4" xfId="147"/>
    <cellStyle name="Normal 2 5" xfId="148"/>
    <cellStyle name="Normal 2 6" xfId="149"/>
    <cellStyle name="Normal 2 7" xfId="150"/>
    <cellStyle name="Normal 24" xfId="151"/>
    <cellStyle name="Normal 3" xfId="152"/>
    <cellStyle name="Normal 3 16" xfId="153"/>
    <cellStyle name="Normal 3 2" xfId="154"/>
    <cellStyle name="Normal 3 3" xfId="155"/>
    <cellStyle name="Normal 3 4" xfId="156"/>
    <cellStyle name="Normal 3 5" xfId="157"/>
    <cellStyle name="Normal 3 6" xfId="158"/>
    <cellStyle name="Normal 3 7" xfId="159"/>
    <cellStyle name="Normal 4" xfId="160"/>
    <cellStyle name="Normal 4 16" xfId="161"/>
    <cellStyle name="Normal 4 2" xfId="162"/>
    <cellStyle name="Normal 4 3" xfId="163"/>
    <cellStyle name="Normal 4 4" xfId="164"/>
    <cellStyle name="Normal 4 5" xfId="165"/>
    <cellStyle name="Normal 5" xfId="166"/>
    <cellStyle name="Normal 5 16" xfId="167"/>
    <cellStyle name="Normal 5 2" xfId="168"/>
    <cellStyle name="Normal 5 3" xfId="169"/>
    <cellStyle name="Normal 5 4" xfId="170"/>
    <cellStyle name="Normal 5 5" xfId="171"/>
    <cellStyle name="Normal 6" xfId="172"/>
    <cellStyle name="Normal 6 2" xfId="173"/>
    <cellStyle name="Normal 6 2 2" xfId="174"/>
    <cellStyle name="Normal 6 2 3" xfId="175"/>
    <cellStyle name="Normal 6 2 4" xfId="176"/>
    <cellStyle name="Normal 6 2 5" xfId="177"/>
    <cellStyle name="Normal 6 3" xfId="178"/>
    <cellStyle name="Normal 6 4" xfId="179"/>
    <cellStyle name="Normal 6 5" xfId="180"/>
    <cellStyle name="Normal 6 6" xfId="181"/>
    <cellStyle name="Normal 7 2" xfId="182"/>
    <cellStyle name="Normal 7 2 2" xfId="183"/>
    <cellStyle name="Normal 7 2 3" xfId="184"/>
    <cellStyle name="Normal 7 2 4" xfId="185"/>
    <cellStyle name="Normal 7 2 5" xfId="186"/>
    <cellStyle name="Normal 7 3" xfId="187"/>
    <cellStyle name="Normal 7 3 2" xfId="188"/>
    <cellStyle name="Normal 7 4" xfId="189"/>
    <cellStyle name="Normal 7 4 2" xfId="190"/>
    <cellStyle name="Normal 7 5" xfId="191"/>
    <cellStyle name="Normal 7 5 2" xfId="192"/>
    <cellStyle name="Normal 7 6" xfId="193"/>
    <cellStyle name="Normal 7 6 2" xfId="194"/>
    <cellStyle name="Normal 8" xfId="195"/>
    <cellStyle name="Normal 8 2" xfId="196"/>
    <cellStyle name="Normal 8 2 2" xfId="197"/>
    <cellStyle name="Normal 8 2 3" xfId="198"/>
    <cellStyle name="Normal 8 2 4" xfId="199"/>
    <cellStyle name="Normal 8 2 5" xfId="200"/>
    <cellStyle name="Normal 8 3" xfId="201"/>
    <cellStyle name="Normal 8 4" xfId="202"/>
    <cellStyle name="Normal 8 5" xfId="203"/>
    <cellStyle name="Normal 8 6" xfId="204"/>
    <cellStyle name="Normal 9" xfId="205"/>
    <cellStyle name="Normal 9 2" xfId="206"/>
    <cellStyle name="Normal 9 3" xfId="207"/>
    <cellStyle name="Normal 9 4" xfId="208"/>
    <cellStyle name="Normal 9 5" xfId="209"/>
    <cellStyle name="Normal_1" xfId="210"/>
    <cellStyle name="Normal_Sheet1" xfId="211"/>
    <cellStyle name="Note 2" xfId="212"/>
    <cellStyle name="Note 2 2" xfId="213"/>
    <cellStyle name="Output 2" xfId="214"/>
    <cellStyle name="Percent 2" xfId="215"/>
    <cellStyle name="Total 2" xfId="216"/>
    <cellStyle name="Warning Text 2" xfId="217"/>
    <cellStyle name="Обычный 2" xfId="218"/>
    <cellStyle name="Обычный 3" xfId="21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ln w="6350">
          <a:solidFill>
            <a:schemeClr val="tx1"/>
          </a:solidFill>
          <a:prstDash val="sysDash"/>
        </a:ln>
      </a:spPr>
      <a:bodyPr/>
      <a:lstStyle/>
      <a:style>
        <a:lnRef idx="1">
          <a:schemeClr val="accent1"/>
        </a:lnRef>
        <a:fillRef idx="0">
          <a:schemeClr val="accent1"/>
        </a:fillRef>
        <a:effectRef idx="0">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28"/>
  <sheetViews>
    <sheetView tabSelected="1" workbookViewId="0">
      <selection activeCell="C9" sqref="C9"/>
    </sheetView>
  </sheetViews>
  <sheetFormatPr defaultRowHeight="12.75"/>
  <cols>
    <col min="1" max="1" width="25.7109375" customWidth="1"/>
    <col min="2" max="2" width="38.140625" customWidth="1"/>
    <col min="3" max="3" width="30.28515625" customWidth="1"/>
    <col min="5" max="5" width="9.28515625" customWidth="1"/>
    <col min="7" max="7" width="10.42578125" customWidth="1"/>
  </cols>
  <sheetData>
    <row r="1" spans="1:8">
      <c r="A1" s="73" t="s">
        <v>54</v>
      </c>
      <c r="B1" s="52"/>
      <c r="C1" s="52"/>
      <c r="D1" s="52"/>
      <c r="E1" s="52"/>
      <c r="F1" s="52"/>
      <c r="G1" s="52"/>
      <c r="H1" s="52"/>
    </row>
    <row r="2" spans="1:8" s="75" customFormat="1">
      <c r="A2" s="91"/>
      <c r="B2"/>
      <c r="C2"/>
    </row>
    <row r="3" spans="1:8" s="75" customFormat="1">
      <c r="A3" s="91"/>
    </row>
    <row r="4" spans="1:8" s="75" customFormat="1">
      <c r="A4" s="107" t="s">
        <v>27</v>
      </c>
      <c r="B4" s="108" t="s">
        <v>19</v>
      </c>
      <c r="C4" s="108" t="s">
        <v>32</v>
      </c>
    </row>
    <row r="5" spans="1:8" s="75" customFormat="1">
      <c r="A5" s="109" t="s">
        <v>48</v>
      </c>
      <c r="B5" s="117"/>
      <c r="C5" s="111"/>
    </row>
    <row r="6" spans="1:8" s="75" customFormat="1">
      <c r="A6" s="109" t="s">
        <v>28</v>
      </c>
      <c r="B6" s="110" t="s">
        <v>62</v>
      </c>
      <c r="C6" s="110" t="s">
        <v>63</v>
      </c>
    </row>
    <row r="7" spans="1:8" s="75" customFormat="1">
      <c r="A7" s="109" t="s">
        <v>31</v>
      </c>
      <c r="B7" s="110" t="s">
        <v>56</v>
      </c>
      <c r="C7" s="111"/>
    </row>
    <row r="8" spans="1:8" s="75" customFormat="1">
      <c r="A8" s="109" t="s">
        <v>29</v>
      </c>
      <c r="B8" s="110" t="s">
        <v>57</v>
      </c>
      <c r="C8" s="111"/>
    </row>
    <row r="9" spans="1:8" s="75" customFormat="1">
      <c r="A9" s="109" t="s">
        <v>30</v>
      </c>
      <c r="B9" s="121" t="s">
        <v>58</v>
      </c>
      <c r="C9" s="119" t="s">
        <v>91</v>
      </c>
    </row>
    <row r="10" spans="1:8" s="75" customFormat="1">
      <c r="A10" s="112"/>
      <c r="B10" s="110"/>
      <c r="C10" s="112"/>
    </row>
    <row r="11" spans="1:8">
      <c r="A11" s="113" t="s">
        <v>40</v>
      </c>
      <c r="B11" s="114"/>
      <c r="C11" s="114"/>
    </row>
    <row r="12" spans="1:8">
      <c r="A12" s="109" t="s">
        <v>41</v>
      </c>
      <c r="B12" s="110" t="s">
        <v>59</v>
      </c>
      <c r="C12" s="85"/>
    </row>
    <row r="13" spans="1:8">
      <c r="A13" s="109" t="s">
        <v>43</v>
      </c>
      <c r="B13" s="110" t="s">
        <v>60</v>
      </c>
      <c r="C13" s="85"/>
    </row>
    <row r="14" spans="1:8">
      <c r="A14" s="109" t="s">
        <v>16</v>
      </c>
      <c r="B14" s="115" t="s">
        <v>61</v>
      </c>
      <c r="C14" s="85"/>
    </row>
    <row r="15" spans="1:8">
      <c r="A15" s="109" t="s">
        <v>45</v>
      </c>
      <c r="B15" s="110" t="s">
        <v>55</v>
      </c>
      <c r="C15" s="85"/>
    </row>
    <row r="16" spans="1:8">
      <c r="A16" s="109" t="s">
        <v>42</v>
      </c>
      <c r="B16" s="110" t="s">
        <v>89</v>
      </c>
      <c r="C16" s="76"/>
    </row>
    <row r="17" spans="1:3">
      <c r="A17" s="75"/>
      <c r="B17" s="74"/>
      <c r="C17" s="74"/>
    </row>
    <row r="18" spans="1:3">
      <c r="A18" s="113" t="s">
        <v>50</v>
      </c>
    </row>
    <row r="19" spans="1:3">
      <c r="A19" s="102" t="s">
        <v>44</v>
      </c>
      <c r="B19" s="120" t="s">
        <v>69</v>
      </c>
      <c r="C19" s="128" t="s">
        <v>74</v>
      </c>
    </row>
    <row r="20" spans="1:3">
      <c r="A20" s="102" t="s">
        <v>20</v>
      </c>
      <c r="B20" s="86" t="s">
        <v>70</v>
      </c>
      <c r="C20" s="85"/>
    </row>
    <row r="21" spans="1:3">
      <c r="A21" s="102"/>
      <c r="B21" s="86"/>
    </row>
    <row r="22" spans="1:3">
      <c r="A22" s="113" t="s">
        <v>49</v>
      </c>
      <c r="B22" s="86"/>
    </row>
    <row r="23" spans="1:3" ht="15.4" customHeight="1">
      <c r="A23" s="102" t="s">
        <v>46</v>
      </c>
      <c r="B23" s="87" t="s">
        <v>73</v>
      </c>
      <c r="C23" s="85"/>
    </row>
    <row r="24" spans="1:3">
      <c r="A24" s="102" t="s">
        <v>51</v>
      </c>
      <c r="B24" s="87" t="str">
        <f>SUBSTITUTE(B23, "Dollars", "Rubles")</f>
        <v>{di:AmountInwords}</v>
      </c>
      <c r="C24" s="85"/>
    </row>
    <row r="25" spans="1:3">
      <c r="A25" s="102" t="s">
        <v>47</v>
      </c>
      <c r="B25" s="118" t="str">
        <f>SUBSTITUTE(B24, "Cents", "Kopeek")</f>
        <v>{di:AmountInwords}</v>
      </c>
      <c r="C25" s="118" t="s">
        <v>75</v>
      </c>
    </row>
    <row r="26" spans="1:3">
      <c r="A26" s="75"/>
    </row>
    <row r="27" spans="1:3">
      <c r="A27" s="113" t="s">
        <v>52</v>
      </c>
    </row>
    <row r="28" spans="1:3">
      <c r="A28" s="102" t="s">
        <v>53</v>
      </c>
      <c r="B28" s="115" t="e">
        <f>B14/B13</f>
        <v>#VALUE!</v>
      </c>
    </row>
  </sheetData>
  <pageMargins left="0.7" right="0.7" top="0.75" bottom="0.75" header="0.3" footer="0.3"/>
  <pageSetup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H32"/>
  <sheetViews>
    <sheetView view="pageBreakPreview" topLeftCell="B1" zoomScaleNormal="100" zoomScaleSheetLayoutView="100" workbookViewId="0">
      <selection activeCell="B1" sqref="B1"/>
    </sheetView>
  </sheetViews>
  <sheetFormatPr defaultRowHeight="12.75"/>
  <cols>
    <col min="1" max="1" width="1" customWidth="1"/>
    <col min="2" max="2" width="44.140625" customWidth="1"/>
    <col min="3" max="3" width="1.42578125" customWidth="1"/>
    <col min="4" max="4" width="43.28515625" customWidth="1"/>
    <col min="5" max="5" width="1.42578125" customWidth="1"/>
  </cols>
  <sheetData>
    <row r="1" spans="2:8" ht="13.9" customHeight="1">
      <c r="B1" s="45" t="str">
        <f>CONCATENATE("Приложение к  Контракту № ", ContractNumber, "  от ", ContractDateTranslated)</f>
        <v>Приложение к  Контракту № {di:ContractId}  от {di:ContractDateTranslated}</v>
      </c>
      <c r="C1" s="45"/>
      <c r="D1" s="45" t="str">
        <f>CONCATENATE("Supplement to Contract #", ContractNumber, "  from ", ContractDateEn)</f>
        <v>Supplement to Contract #{di:ContractId}  from {di:ContractDate}</v>
      </c>
      <c r="E1" s="38"/>
    </row>
    <row r="2" spans="2:8" s="44" customFormat="1" ht="10.15" customHeight="1">
      <c r="B2" s="45" t="str">
        <f>CONCATENATE("Спецификация № ", DocSetNumber,  " от ", DocSetDateTranslated)</f>
        <v>Спецификация № {di:DocSetNumber} от {di:DocumentSetDateTranslated}</v>
      </c>
      <c r="C2" s="45"/>
      <c r="D2" s="45" t="str">
        <f>CONCATENATE("Specification # ", DocSetNumber,  " from ", DocSetDateEng)</f>
        <v>Specification # {di:DocSetNumber} from {di:DocumentSetDate}</v>
      </c>
      <c r="E2" s="38"/>
    </row>
    <row r="3" spans="2:8" s="44" customFormat="1" ht="36.6" customHeight="1">
      <c r="B3" s="140" t="str">
        <f>CONCATENATE("АКТ ПРИЕМА-СДАЧИ ВЫПОЛНЕННЫХ РАБОТ № ", DocSetNumber)</f>
        <v>АКТ ПРИЕМА-СДАЧИ ВЫПОЛНЕННЫХ РАБОТ № {di:DocSetNumber}</v>
      </c>
      <c r="C3" s="46"/>
      <c r="D3" s="140" t="str">
        <f>CONCATENATE("WORK-PERFORMANCE ACCEPTANCE CERTIFICATE # ", DocSetNumber)</f>
        <v>WORK-PERFORMANCE ACCEPTANCE CERTIFICATE # {di:DocSetNumber}</v>
      </c>
      <c r="E3" s="39"/>
    </row>
    <row r="4" spans="2:8" ht="6.6" customHeight="1">
      <c r="B4" s="140"/>
      <c r="C4" s="46"/>
      <c r="D4" s="140"/>
      <c r="E4" s="39"/>
    </row>
    <row r="5" spans="2:8" ht="15.75">
      <c r="B5" s="46" t="str">
        <f>CONCATENATE("", DocSetDateTranslated)</f>
        <v>{di:DocumentSetDateTranslated}</v>
      </c>
      <c r="C5" s="46"/>
      <c r="D5" s="46" t="str">
        <f>CONCATENATE("", DocSetDateEng)</f>
        <v>{di:DocumentSetDate}</v>
      </c>
      <c r="E5" s="39"/>
    </row>
    <row r="6" spans="2:8" ht="130.15" customHeight="1">
      <c r="B6" s="47" t="str">
        <f>CONCATENATE("Мы, нижеподписавшиеся, ИСПОЛНИТЕЛЬ  ",  ContractorNameTranslated, " , с одной стороны, и ООО «СП Сервис» в лице Директора Шакировой О.Д., действующей от имени Akvelon, Inc. (США), на основании доверенности от 07 декабря 2020, ", " именуемое в дальнейшем «ЗАКАЗЧИК»с другой стороны, составили настоящий акт о том, что Исполнителем выполнены работы согласно Спецификации № ", DocSetNumber, " к настоящему контракту  в полном объеме.")</f>
        <v>Мы, нижеподписавшиеся, ИСПОЛНИТЕЛЬ  {di:NameRus} , с одной стороны, и ООО «СП Сервис» в лице Директора Шакировой О.Д., действующей от имени Akvelon, Inc. (США), на основании доверенности от 07 декабря 2020,  именуемое в дальнейшем «ЗАКАЗЧИК»с другой стороны, составили настоящий акт о том, что Исполнителем выполнены работы согласно Спецификации № {di:DocSetNumber} к настоящему контракту  в полном объеме.</v>
      </c>
      <c r="C6" s="47"/>
      <c r="D6" s="82" t="str">
        <f>CONCATENATE("We, undersigned, the Contractor, ", ContractorName, " on the one hand, and «SP Service» LLC presented by its' director O.D. Shakirova, acting on behalf of Akvelon, Inc. (USA) per power of attorney from 07th Dec 2020 hereafter named «CLIENT», on the other hand,  ", " have made the present Certificate confirming that the Contractor performed the works under Specification #  ", DocSetNumber, " to the above Contract in the full volume.")</f>
        <v>We, undersigned, the Contractor, {di:NameEng} on the one hand, and «SP Service» LLC presented by its' director O.D. Shakirova, acting on behalf of Akvelon, Inc. (USA) per power of attorney from 07th Dec 2020 hereafter named «CLIENT», on the other hand,   have made the present Certificate confirming that the Contractor performed the works under Specification #  {di:DocSetNumber} to the above Contract in the full volume.</v>
      </c>
      <c r="E6" s="40"/>
      <c r="H6" s="45"/>
    </row>
    <row r="7" spans="2:8" ht="9.6" customHeight="1">
      <c r="E7" s="40"/>
    </row>
    <row r="8" spans="2:8" ht="15.75">
      <c r="B8" s="48" t="s">
        <v>36</v>
      </c>
      <c r="C8" s="48"/>
      <c r="D8" s="47" t="s">
        <v>3</v>
      </c>
      <c r="E8" s="40"/>
    </row>
    <row r="9" spans="2:8" ht="12.6" customHeight="1">
      <c r="C9" s="47"/>
      <c r="D9" s="47"/>
      <c r="E9" s="40"/>
    </row>
    <row r="10" spans="2:8" ht="37.9" customHeight="1">
      <c r="B10" s="47" t="str">
        <f>CONCATENATE("Договорная цена выполненных работ составляет: ", Currency, TEXT(AmountTotal, "#,##.00"),  " (", AmountWrittenTranslated, ")")</f>
        <v>Договорная цена выполненных работ составляет: ₽{di:TotalAmount} ( {di:AmountInWordsTranslated})</v>
      </c>
      <c r="C10" s="47"/>
      <c r="D10" s="47" t="str">
        <f>CONCATENATE("Agreed value of performed works: ", Currency, TEXT(AmountTotal, "#,##.00"),  " (", AmountWrittenEng, ")")</f>
        <v>Agreed value of performed works: ₽{di:TotalAmount} ({di:AmountInwords})</v>
      </c>
      <c r="E10" s="40"/>
      <c r="F10" s="47"/>
    </row>
    <row r="11" spans="2:8" ht="9" customHeight="1">
      <c r="C11" s="47"/>
      <c r="D11" s="47"/>
      <c r="E11" s="40"/>
      <c r="F11" s="47"/>
    </row>
    <row r="12" spans="2:8" ht="48.6" customHeight="1">
      <c r="B12" s="47" t="str">
        <f>CONCATENATE("К oплате: ", Currency, TEXT(AmountTotal, "#,##.00"),  " (", AmountWrittenTranslated, ")")</f>
        <v>К oплате: ₽{di:TotalAmount} ( {di:AmountInWordsTranslated})</v>
      </c>
      <c r="C12" s="47"/>
      <c r="D12" s="47" t="str">
        <f>CONCATENATE("To be paid: ", Currency, TEXT(AmountTotal, "#,##.00"),  " (", AmountWrittenEng, ")")</f>
        <v>To be paid: ₽{di:TotalAmount} ({di:AmountInwords})</v>
      </c>
      <c r="E12" s="40"/>
      <c r="F12" s="47"/>
    </row>
    <row r="13" spans="2:8" ht="15.75">
      <c r="C13" s="47"/>
      <c r="D13" s="47"/>
      <c r="E13" s="40"/>
    </row>
    <row r="14" spans="2:8" ht="25.5">
      <c r="B14" s="47" t="s">
        <v>37</v>
      </c>
      <c r="C14" s="88"/>
      <c r="D14" s="94" t="s">
        <v>4</v>
      </c>
      <c r="E14" s="40"/>
    </row>
    <row r="15" spans="2:8">
      <c r="B15" s="49"/>
      <c r="C15" s="49"/>
      <c r="D15" s="50"/>
    </row>
    <row r="16" spans="2:8" ht="15.75">
      <c r="B16" s="48" t="s">
        <v>38</v>
      </c>
      <c r="C16" s="48"/>
      <c r="D16" s="89" t="s">
        <v>5</v>
      </c>
      <c r="E16" s="41"/>
    </row>
    <row r="17" spans="2:5" ht="15.75">
      <c r="B17" s="48"/>
      <c r="C17" s="48"/>
      <c r="D17" s="48"/>
      <c r="E17" s="41"/>
    </row>
    <row r="18" spans="2:5" ht="15.75">
      <c r="B18" s="93" t="str">
        <f>CONCATENATE("ИП ", ContractorName)</f>
        <v>ИП {di:NameEng}</v>
      </c>
      <c r="C18" s="48"/>
      <c r="D18" s="94" t="str">
        <f>CONCATENATE("Sole Proprietor ", ContractorName)</f>
        <v>Sole Proprietor {di:NameEng}</v>
      </c>
      <c r="E18" s="41"/>
    </row>
    <row r="19" spans="2:5">
      <c r="B19" s="48"/>
      <c r="C19" s="48"/>
      <c r="D19" s="51"/>
      <c r="E19" s="43"/>
    </row>
    <row r="20" spans="2:5">
      <c r="B20" s="141" t="s">
        <v>85</v>
      </c>
      <c r="C20" s="141"/>
      <c r="D20" s="141"/>
      <c r="E20" s="43"/>
    </row>
    <row r="21" spans="2:5">
      <c r="B21" s="48"/>
      <c r="C21" s="48"/>
      <c r="D21" s="51"/>
      <c r="E21" s="43"/>
    </row>
    <row r="22" spans="2:5">
      <c r="B22" s="48"/>
      <c r="C22" s="48"/>
      <c r="D22" s="51"/>
      <c r="E22" s="43"/>
    </row>
    <row r="23" spans="2:5">
      <c r="B23" s="48"/>
      <c r="C23" s="48"/>
      <c r="D23" s="51"/>
      <c r="E23" s="43"/>
    </row>
    <row r="24" spans="2:5">
      <c r="B24" s="48"/>
      <c r="C24" s="48"/>
      <c r="D24" s="51"/>
      <c r="E24" s="43"/>
    </row>
    <row r="25" spans="2:5" ht="15.75">
      <c r="B25" s="101" t="s">
        <v>88</v>
      </c>
      <c r="C25" s="41"/>
      <c r="D25" s="89" t="s">
        <v>7</v>
      </c>
      <c r="E25" s="43"/>
    </row>
    <row r="26" spans="2:5" ht="15.75">
      <c r="C26" s="48"/>
      <c r="E26" s="41"/>
    </row>
    <row r="27" spans="2:5" ht="38.25">
      <c r="B27" s="93" t="s">
        <v>71</v>
      </c>
      <c r="C27" s="48"/>
      <c r="D27" s="139" t="s">
        <v>90</v>
      </c>
      <c r="E27" s="41"/>
    </row>
    <row r="28" spans="2:5" ht="15.75">
      <c r="B28" s="93"/>
      <c r="C28" s="48"/>
      <c r="D28" s="94"/>
      <c r="E28" s="41"/>
    </row>
    <row r="29" spans="2:5">
      <c r="B29" s="141" t="s">
        <v>85</v>
      </c>
      <c r="C29" s="141"/>
      <c r="D29" s="141"/>
      <c r="E29" s="43"/>
    </row>
    <row r="30" spans="2:5" ht="15.75">
      <c r="B30" s="41" t="s">
        <v>6</v>
      </c>
      <c r="C30" s="41"/>
      <c r="D30" s="43"/>
      <c r="E30" s="43"/>
    </row>
    <row r="31" spans="2:5" ht="15.75">
      <c r="B31" s="41"/>
      <c r="C31" s="41"/>
      <c r="D31" s="43"/>
      <c r="E31" s="43"/>
    </row>
    <row r="32" spans="2:5" ht="15.75">
      <c r="B32" s="42"/>
      <c r="C32" s="42"/>
    </row>
  </sheetData>
  <mergeCells count="4">
    <mergeCell ref="B3:B4"/>
    <mergeCell ref="D3:D4"/>
    <mergeCell ref="B20:D20"/>
    <mergeCell ref="B29:D29"/>
  </mergeCells>
  <pageMargins left="0.7" right="0.7" top="0.75" bottom="0.75" header="0.3" footer="0.3"/>
  <pageSetup paperSize="9" scale="9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view="pageLayout" zoomScaleNormal="90" zoomScaleSheetLayoutView="85" workbookViewId="0">
      <selection activeCell="C2" sqref="C2:F2"/>
    </sheetView>
  </sheetViews>
  <sheetFormatPr defaultColWidth="9.140625" defaultRowHeight="12.75"/>
  <cols>
    <col min="1" max="1" width="3.85546875" style="1" customWidth="1"/>
    <col min="2" max="2" width="4.42578125" style="1" customWidth="1"/>
    <col min="3" max="3" width="44.7109375" style="1" customWidth="1"/>
    <col min="4" max="4" width="53.42578125" style="1" customWidth="1"/>
    <col min="5" max="5" width="14.140625" style="10" customWidth="1"/>
    <col min="6" max="6" width="14" style="10" customWidth="1"/>
    <col min="7" max="7" width="3.7109375" style="20" customWidth="1"/>
    <col min="8" max="8" width="9.140625" style="1"/>
    <col min="9" max="9" width="8.28515625" style="1" customWidth="1"/>
    <col min="10" max="16384" width="9.140625" style="1"/>
  </cols>
  <sheetData>
    <row r="1" spans="1:9" ht="19.5" customHeight="1">
      <c r="C1" s="30">
        <v>30</v>
      </c>
      <c r="D1" s="31"/>
      <c r="G1" s="11"/>
    </row>
    <row r="2" spans="1:9" ht="12" customHeight="1">
      <c r="C2" s="142" t="str">
        <f>CONCATENATE("Contract # ", ContractNumber, " from ", ContractDateEn)</f>
        <v>Contract # {di:ContractId} from {di:ContractDate}</v>
      </c>
      <c r="D2" s="142"/>
      <c r="E2" s="142"/>
      <c r="F2" s="142"/>
      <c r="G2" s="80"/>
      <c r="I2" s="7"/>
    </row>
    <row r="3" spans="1:9" ht="15">
      <c r="C3" s="8" t="str">
        <f>CONCATENATE("Specification # ", DocSetNumber,  " from ", DocSetDateEng)</f>
        <v>Specification # {di:DocSetNumber} from {di:DocumentSetDate}</v>
      </c>
      <c r="D3" s="8"/>
      <c r="E3" s="12"/>
      <c r="F3" s="12"/>
      <c r="G3" s="13"/>
    </row>
    <row r="4" spans="1:9" ht="7.5" customHeight="1">
      <c r="C4" s="4"/>
      <c r="D4" s="4"/>
      <c r="E4" s="14"/>
      <c r="F4" s="14"/>
      <c r="G4" s="11"/>
    </row>
    <row r="5" spans="1:9" s="37" customFormat="1" ht="24.6" customHeight="1">
      <c r="B5" s="143" t="s">
        <v>35</v>
      </c>
      <c r="C5" s="144"/>
      <c r="D5" s="144"/>
      <c r="E5" s="144"/>
      <c r="F5" s="145"/>
      <c r="G5" s="81"/>
    </row>
    <row r="6" spans="1:9" s="26" customFormat="1" ht="14.25">
      <c r="B6" s="23" t="s">
        <v>0</v>
      </c>
      <c r="C6" s="24" t="s">
        <v>39</v>
      </c>
      <c r="D6" s="25"/>
      <c r="E6" s="15" t="s">
        <v>1</v>
      </c>
      <c r="F6" s="34" t="str">
        <f>CONCATENATE("Amount, ", Currency)</f>
        <v>Amount, ₽</v>
      </c>
    </row>
    <row r="7" spans="1:9" s="26" customFormat="1" ht="14.1" customHeight="1">
      <c r="B7" s="23"/>
      <c r="C7" s="146" t="str">
        <f>ProjectName</f>
        <v>{di:ProjectName}</v>
      </c>
      <c r="D7" s="146"/>
      <c r="E7" s="103"/>
      <c r="F7" s="138"/>
    </row>
    <row r="8" spans="1:9" s="27" customFormat="1" ht="21" customHeight="1">
      <c r="B8" s="22" t="s">
        <v>64</v>
      </c>
      <c r="C8" s="135" t="s">
        <v>65</v>
      </c>
      <c r="D8" s="136" t="s">
        <v>67</v>
      </c>
      <c r="E8" s="132" t="s">
        <v>66</v>
      </c>
      <c r="F8" s="129" t="s">
        <v>68</v>
      </c>
      <c r="G8" s="32"/>
    </row>
    <row r="9" spans="1:9" s="3" customFormat="1" ht="23.25" customHeight="1">
      <c r="B9" s="106"/>
      <c r="C9" s="9"/>
      <c r="D9" s="9"/>
      <c r="E9" s="104"/>
      <c r="F9" s="105"/>
      <c r="G9" s="16"/>
    </row>
    <row r="10" spans="1:9" ht="18.75" customHeight="1">
      <c r="E10" s="83" t="s">
        <v>26</v>
      </c>
      <c r="F10" s="116" t="str">
        <f>AmountTotal</f>
        <v>{di:TotalAmount}</v>
      </c>
    </row>
    <row r="11" spans="1:9" ht="15" customHeight="1">
      <c r="E11" s="33"/>
      <c r="F11" s="84" t="str">
        <f>AmountWrittenEng</f>
        <v>{di:AmountInwords}</v>
      </c>
    </row>
    <row r="12" spans="1:9" ht="16.5" customHeight="1">
      <c r="A12" s="2"/>
      <c r="B12" s="2"/>
      <c r="E12" s="17"/>
      <c r="F12" s="17"/>
      <c r="G12" s="18"/>
    </row>
    <row r="13" spans="1:9" ht="14.45" customHeight="1">
      <c r="A13" s="2"/>
      <c r="B13" s="5"/>
      <c r="C13" s="133" t="s">
        <v>2</v>
      </c>
      <c r="D13" s="28"/>
      <c r="E13" s="19"/>
      <c r="F13" s="35"/>
      <c r="G13" s="1"/>
    </row>
    <row r="14" spans="1:9" ht="6.6" customHeight="1">
      <c r="A14" s="2"/>
      <c r="B14" s="6"/>
      <c r="C14" s="29"/>
      <c r="D14" s="29"/>
      <c r="E14" s="77"/>
      <c r="F14" s="36"/>
      <c r="G14" s="1"/>
    </row>
    <row r="15" spans="1:9" ht="11.65" customHeight="1">
      <c r="A15" s="2"/>
      <c r="B15" s="6"/>
      <c r="C15" s="134" t="s">
        <v>86</v>
      </c>
      <c r="D15" s="147" t="s">
        <v>87</v>
      </c>
      <c r="E15" s="147"/>
      <c r="F15" s="148"/>
      <c r="G15" s="1"/>
    </row>
    <row r="16" spans="1:9" ht="12" customHeight="1">
      <c r="A16" s="2"/>
      <c r="B16" s="6"/>
      <c r="F16" s="36"/>
      <c r="G16" s="1"/>
    </row>
    <row r="17" spans="1:7" ht="14.65" customHeight="1">
      <c r="A17" s="2"/>
      <c r="B17" s="6"/>
      <c r="C17" s="137" t="str">
        <f>CONCATENATE("IP ", ContractorName)</f>
        <v>IP {di:NameEng}</v>
      </c>
      <c r="D17" s="127"/>
      <c r="F17" s="122" t="s">
        <v>33</v>
      </c>
      <c r="G17" s="1"/>
    </row>
    <row r="18" spans="1:7" ht="15">
      <c r="B18" s="123"/>
      <c r="C18" s="21"/>
      <c r="D18" s="124"/>
      <c r="E18" s="125"/>
      <c r="F18" s="126" t="s">
        <v>72</v>
      </c>
      <c r="G18" s="1"/>
    </row>
  </sheetData>
  <mergeCells count="4">
    <mergeCell ref="C2:F2"/>
    <mergeCell ref="B5:F5"/>
    <mergeCell ref="C7:D7"/>
    <mergeCell ref="D15:F15"/>
  </mergeCells>
  <phoneticPr fontId="0" type="noConversion"/>
  <pageMargins left="0.196850393700787" right="0.23622047244094499" top="0.196850393700787" bottom="0.196850393700787" header="0.118110236220472" footer="0.118110236220472"/>
  <pageSetup paperSize="9" scale="6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3:I33"/>
  <sheetViews>
    <sheetView view="pageLayout" topLeftCell="A4" zoomScaleNormal="100" workbookViewId="0">
      <selection activeCell="D33" sqref="D33:E33"/>
    </sheetView>
  </sheetViews>
  <sheetFormatPr defaultColWidth="9.140625" defaultRowHeight="11.25"/>
  <cols>
    <col min="1" max="1" width="3.7109375" style="53" customWidth="1"/>
    <col min="2" max="2" width="2.85546875" style="53" customWidth="1"/>
    <col min="3" max="3" width="17.42578125" style="53" customWidth="1"/>
    <col min="4" max="4" width="12.85546875" style="53" customWidth="1"/>
    <col min="5" max="5" width="26.5703125" style="53" customWidth="1"/>
    <col min="6" max="6" width="7.5703125" style="53" customWidth="1"/>
    <col min="7" max="7" width="9.85546875" style="53" customWidth="1"/>
    <col min="8" max="8" width="11.42578125" style="53" customWidth="1"/>
    <col min="9" max="16384" width="9.140625" style="53"/>
  </cols>
  <sheetData>
    <row r="3" spans="1:9" ht="12.75">
      <c r="H3" s="54" t="str">
        <f>ContractorName</f>
        <v>{di:NameEng}</v>
      </c>
    </row>
    <row r="4" spans="1:9">
      <c r="A4" s="96"/>
      <c r="B4" s="56"/>
      <c r="C4" s="56"/>
      <c r="D4" s="56"/>
      <c r="E4" s="56"/>
      <c r="F4" s="56"/>
      <c r="G4" s="56"/>
      <c r="H4" s="95" t="str">
        <f>CONCATENATE("Phone # ", ContractorPhoneNumber)</f>
        <v>Phone # {di:Phone}</v>
      </c>
    </row>
    <row r="5" spans="1:9" ht="12" thickBot="1">
      <c r="B5" s="55"/>
      <c r="C5" s="55"/>
      <c r="D5" s="57"/>
      <c r="E5" s="55"/>
      <c r="F5" s="55"/>
      <c r="G5" s="55"/>
      <c r="H5" s="55"/>
    </row>
    <row r="6" spans="1:9" ht="13.5" thickBot="1">
      <c r="B6" s="153" t="str">
        <f>CONCATENATE("INVOICE # ", DocSetNumber,"")</f>
        <v>INVOICE # {di:DocSetNumber}</v>
      </c>
      <c r="C6" s="153"/>
      <c r="D6" s="58"/>
      <c r="E6" s="59" t="s">
        <v>8</v>
      </c>
      <c r="F6" s="154" t="str">
        <f>DocSetDateEng</f>
        <v>{di:DocumentSetDate}</v>
      </c>
      <c r="G6" s="155"/>
      <c r="H6" s="156"/>
    </row>
    <row r="7" spans="1:9" ht="13.5" thickBot="1">
      <c r="B7" s="60"/>
      <c r="C7" s="60"/>
      <c r="E7" s="59" t="s">
        <v>9</v>
      </c>
      <c r="F7" s="154" t="str">
        <f>DocSetDatesCovered</f>
        <v>{di:DatesCovered}</v>
      </c>
      <c r="G7" s="155"/>
      <c r="H7" s="156"/>
    </row>
    <row r="8" spans="1:9" ht="13.5" thickBot="1">
      <c r="B8" s="60"/>
      <c r="C8" s="60"/>
      <c r="E8" s="59" t="s">
        <v>10</v>
      </c>
      <c r="F8" s="157" t="s">
        <v>11</v>
      </c>
      <c r="G8" s="157"/>
      <c r="H8" s="157"/>
    </row>
    <row r="9" spans="1:9" ht="9.6" customHeight="1" thickBot="1">
      <c r="B9" s="61"/>
      <c r="C9" s="61"/>
      <c r="D9" s="158"/>
      <c r="E9" s="158"/>
      <c r="F9" s="62"/>
      <c r="G9" s="61"/>
      <c r="H9" s="61"/>
    </row>
    <row r="10" spans="1:9" ht="15">
      <c r="C10" s="63" t="s">
        <v>12</v>
      </c>
      <c r="D10" s="64"/>
      <c r="E10" s="159" t="s">
        <v>13</v>
      </c>
      <c r="F10" s="159"/>
      <c r="G10" s="159"/>
      <c r="H10" s="159"/>
    </row>
    <row r="11" spans="1:9" ht="13.5" customHeight="1" thickBot="1">
      <c r="C11" s="58" t="s">
        <v>14</v>
      </c>
      <c r="E11" s="160" t="s">
        <v>21</v>
      </c>
      <c r="F11" s="161"/>
      <c r="G11" s="161"/>
      <c r="H11" s="161"/>
      <c r="I11" s="99"/>
    </row>
    <row r="12" spans="1:9" ht="13.5" customHeight="1">
      <c r="C12" s="63" t="s">
        <v>12</v>
      </c>
      <c r="D12" s="64"/>
      <c r="E12" s="168" t="s">
        <v>33</v>
      </c>
      <c r="F12" s="168"/>
      <c r="G12" s="168"/>
      <c r="H12" s="168"/>
      <c r="I12" s="99"/>
    </row>
    <row r="13" spans="1:9" ht="13.5" customHeight="1">
      <c r="C13" s="58" t="s">
        <v>14</v>
      </c>
      <c r="E13" s="160" t="s">
        <v>34</v>
      </c>
      <c r="F13" s="161"/>
      <c r="G13" s="161"/>
      <c r="H13" s="161"/>
      <c r="I13" s="99"/>
    </row>
    <row r="14" spans="1:9" ht="4.9000000000000004" customHeight="1">
      <c r="I14" s="100"/>
    </row>
    <row r="15" spans="1:9" ht="13.5" customHeight="1" thickBot="1">
      <c r="B15" s="65" t="s">
        <v>0</v>
      </c>
      <c r="C15" s="162" t="s">
        <v>15</v>
      </c>
      <c r="D15" s="162"/>
      <c r="E15" s="162"/>
      <c r="F15" s="162" t="str">
        <f>CONCATENATE("Amount, ", Currency)</f>
        <v>Amount, ₽</v>
      </c>
      <c r="G15" s="162"/>
      <c r="H15" s="162"/>
    </row>
    <row r="16" spans="1:9" ht="40.15" customHeight="1">
      <c r="B16" s="66">
        <v>1</v>
      </c>
      <c r="C16" s="163" t="str">
        <f>CONCATENATE("Payment invoice for work items completed this billing period per contract for Works and Services # ", ContractNumber, " from ", ContractDateEn)</f>
        <v>Payment invoice for work items completed this billing period per contract for Works and Services # {di:ContractId} from {di:ContractDate}</v>
      </c>
      <c r="D16" s="163"/>
      <c r="E16" s="163"/>
      <c r="F16" s="164" t="str">
        <f>AmountTotal</f>
        <v>{di:TotalAmount}</v>
      </c>
      <c r="G16" s="164"/>
      <c r="H16" s="164"/>
    </row>
    <row r="17" spans="1:8" ht="14.25" customHeight="1">
      <c r="B17" s="149" t="s">
        <v>16</v>
      </c>
      <c r="C17" s="149"/>
      <c r="D17" s="151" t="str">
        <f>F16</f>
        <v>{di:TotalAmount}</v>
      </c>
      <c r="E17" s="151"/>
      <c r="F17" s="151"/>
      <c r="G17" s="151"/>
      <c r="H17" s="151"/>
    </row>
    <row r="18" spans="1:8">
      <c r="B18" s="150"/>
      <c r="C18" s="150"/>
      <c r="D18" s="152" t="str">
        <f>AmountWrittenEng</f>
        <v>{di:AmountInwords}</v>
      </c>
      <c r="E18" s="152"/>
      <c r="F18" s="152"/>
      <c r="G18" s="152"/>
      <c r="H18" s="152"/>
    </row>
    <row r="21" spans="1:8" ht="12.75">
      <c r="C21" s="78" t="s">
        <v>25</v>
      </c>
    </row>
    <row r="22" spans="1:8" ht="12">
      <c r="B22" s="67"/>
      <c r="C22" s="79" t="s">
        <v>22</v>
      </c>
      <c r="D22" s="90" t="str">
        <f>ContractorName</f>
        <v>{di:NameEng}</v>
      </c>
      <c r="E22" s="92"/>
      <c r="F22" s="92"/>
      <c r="G22" s="92"/>
      <c r="H22" s="92"/>
    </row>
    <row r="23" spans="1:8" ht="13.5" customHeight="1">
      <c r="B23" s="67"/>
      <c r="C23" s="79" t="s">
        <v>79</v>
      </c>
      <c r="D23" s="166" t="s">
        <v>83</v>
      </c>
      <c r="E23" s="166"/>
      <c r="F23" s="166"/>
      <c r="G23" s="166"/>
      <c r="H23" s="166"/>
    </row>
    <row r="24" spans="1:8" ht="13.5" customHeight="1">
      <c r="B24" s="67"/>
      <c r="C24" s="79" t="s">
        <v>17</v>
      </c>
      <c r="D24" s="167" t="s">
        <v>76</v>
      </c>
      <c r="E24" s="167"/>
      <c r="F24" s="167"/>
      <c r="G24" s="167"/>
      <c r="H24" s="167"/>
    </row>
    <row r="25" spans="1:8" ht="14.25" customHeight="1">
      <c r="A25" s="68"/>
      <c r="B25" s="67"/>
      <c r="C25" s="79" t="s">
        <v>23</v>
      </c>
      <c r="D25" s="97" t="s">
        <v>78</v>
      </c>
      <c r="E25" s="97"/>
      <c r="F25" s="97"/>
      <c r="G25" s="97"/>
      <c r="H25" s="97"/>
    </row>
    <row r="26" spans="1:8" ht="14.25" customHeight="1">
      <c r="A26" s="68"/>
      <c r="B26" s="67"/>
      <c r="C26" s="79" t="s">
        <v>80</v>
      </c>
      <c r="D26" s="98" t="s">
        <v>84</v>
      </c>
      <c r="E26" s="70"/>
      <c r="F26" s="70"/>
      <c r="G26" s="70"/>
      <c r="H26" s="70"/>
    </row>
    <row r="27" spans="1:8" ht="13.5" customHeight="1">
      <c r="A27" s="68"/>
      <c r="B27" s="67"/>
      <c r="C27" s="79" t="s">
        <v>81</v>
      </c>
      <c r="D27" s="97" t="s">
        <v>82</v>
      </c>
      <c r="E27" s="97"/>
      <c r="F27" s="97"/>
      <c r="G27" s="97"/>
      <c r="H27" s="97"/>
    </row>
    <row r="28" spans="1:8" ht="12">
      <c r="B28" s="69"/>
      <c r="C28" s="79" t="s">
        <v>24</v>
      </c>
      <c r="D28" s="130" t="s">
        <v>77</v>
      </c>
      <c r="E28" s="130"/>
      <c r="F28" s="130"/>
      <c r="G28" s="130"/>
      <c r="H28" s="130"/>
    </row>
    <row r="29" spans="1:8" ht="12" thickBot="1">
      <c r="B29" s="131"/>
      <c r="C29" s="131"/>
      <c r="D29" s="131"/>
      <c r="E29" s="131"/>
      <c r="F29" s="131"/>
      <c r="G29" s="131"/>
      <c r="H29" s="131"/>
    </row>
    <row r="31" spans="1:8" ht="12.75">
      <c r="E31" s="72"/>
    </row>
    <row r="32" spans="1:8" ht="12.75">
      <c r="C32" s="71" t="s">
        <v>18</v>
      </c>
      <c r="D32" s="56"/>
      <c r="E32" s="56"/>
    </row>
    <row r="33" spans="4:5">
      <c r="D33" s="165" t="str">
        <f>CONCATENATE("IP ", ContractorName)</f>
        <v>IP {di:NameEng}</v>
      </c>
      <c r="E33" s="165"/>
    </row>
  </sheetData>
  <mergeCells count="19">
    <mergeCell ref="D33:E33"/>
    <mergeCell ref="D23:H23"/>
    <mergeCell ref="D24:H24"/>
    <mergeCell ref="E12:H12"/>
    <mergeCell ref="E13:H13"/>
    <mergeCell ref="B17:C18"/>
    <mergeCell ref="D17:H17"/>
    <mergeCell ref="D18:H18"/>
    <mergeCell ref="B6:C6"/>
    <mergeCell ref="F6:H6"/>
    <mergeCell ref="F7:H7"/>
    <mergeCell ref="F8:H8"/>
    <mergeCell ref="D9:E9"/>
    <mergeCell ref="E10:H10"/>
    <mergeCell ref="E11:H11"/>
    <mergeCell ref="C15:E15"/>
    <mergeCell ref="F15:H15"/>
    <mergeCell ref="C16:E16"/>
    <mergeCell ref="F16:H16"/>
  </mergeCells>
  <pageMargins left="0.25" right="0.25" top="0.75" bottom="0.75" header="0.3" footer="0.3"/>
  <pageSetup paperSize="9" scale="9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(Data)</vt:lpstr>
      <vt:lpstr>Cert</vt:lpstr>
      <vt:lpstr>Specification</vt:lpstr>
      <vt:lpstr>Invoice</vt:lpstr>
      <vt:lpstr>_HourlyRate</vt:lpstr>
      <vt:lpstr>AmountTotal</vt:lpstr>
      <vt:lpstr>AmountWrittenEng</vt:lpstr>
      <vt:lpstr>AmountWrittenTranslated</vt:lpstr>
      <vt:lpstr>ContractDateEn</vt:lpstr>
      <vt:lpstr>ContractDateTranslated</vt:lpstr>
      <vt:lpstr>ContractNumber</vt:lpstr>
      <vt:lpstr>ContractorName</vt:lpstr>
      <vt:lpstr>ContractorNameTranslated</vt:lpstr>
      <vt:lpstr>ContractorPhoneNumber</vt:lpstr>
      <vt:lpstr>Currency</vt:lpstr>
      <vt:lpstr>d_Employee</vt:lpstr>
      <vt:lpstr>d_InvoicePageInfo</vt:lpstr>
      <vt:lpstr>d_Specification</vt:lpstr>
      <vt:lpstr>DocSetDateEng</vt:lpstr>
      <vt:lpstr>DocSetDatesCovered</vt:lpstr>
      <vt:lpstr>DocSetDateTranslated</vt:lpstr>
      <vt:lpstr>DocSetNumber</vt:lpstr>
      <vt:lpstr>hourlyCost</vt:lpstr>
      <vt:lpstr>HoursInvoiced</vt:lpstr>
      <vt:lpstr>Invoice!Print_Area</vt:lpstr>
      <vt:lpstr>Specification!Print_Area</vt:lpstr>
      <vt:lpstr>ProjectName</vt:lpstr>
      <vt:lpstr>Sign_Information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TecIQ</dc:creator>
  <cp:lastModifiedBy>SlonenokMymy</cp:lastModifiedBy>
  <cp:lastPrinted>2021-01-23T04:51:44Z</cp:lastPrinted>
  <dcterms:created xsi:type="dcterms:W3CDTF">2003-10-01T06:31:52Z</dcterms:created>
  <dcterms:modified xsi:type="dcterms:W3CDTF">2021-02-27T18:21:23Z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-1021188035</vt:i4>
  </property>
  <property fmtid="{D5CDD505-2E9C-101B-9397-08002B2CF9AE}" pid="3" name="_EmailSubject">
    <vt:lpwstr>TecIQ invoice for 16-31 Jan 07</vt:lpwstr>
  </property>
  <property fmtid="{D5CDD505-2E9C-101B-9397-08002B2CF9AE}" pid="4" name="_AuthorEmail">
    <vt:lpwstr>aleksey@techdatasolutions.com</vt:lpwstr>
  </property>
  <property fmtid="{D5CDD505-2E9C-101B-9397-08002B2CF9AE}" pid="5" name="_AuthorEmailDisplayName">
    <vt:lpwstr>Aleksey Veretennikov</vt:lpwstr>
  </property>
  <property fmtid="{D5CDD505-2E9C-101B-9397-08002B2CF9AE}" pid="6" name="_NewReviewCycle">
    <vt:lpwstr/>
  </property>
  <property fmtid="{D5CDD505-2E9C-101B-9397-08002B2CF9AE}" pid="7" name="_PreviousAdHocReviewCycleID">
    <vt:i4>-987578536</vt:i4>
  </property>
  <property fmtid="{D5CDD505-2E9C-101B-9397-08002B2CF9AE}" pid="8" name="_ReviewingToolsShownOnce">
    <vt:lpwstr/>
  </property>
</Properties>
</file>