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appendix\"/>
    </mc:Choice>
  </mc:AlternateContent>
  <xr:revisionPtr revIDLastSave="0" documentId="13_ncr:1_{02AC5A66-8F7A-4F16-91A9-4C7ABFD49E4E}" xr6:coauthVersionLast="47" xr6:coauthVersionMax="47" xr10:uidLastSave="{00000000-0000-0000-0000-000000000000}"/>
  <bookViews>
    <workbookView xWindow="-96" yWindow="1824" windowWidth="20724" windowHeight="11952" activeTab="1" xr2:uid="{00000000-000D-0000-FFFF-FFFF00000000}"/>
  </bookViews>
  <sheets>
    <sheet name="TABLE_new" sheetId="4" r:id="rId1"/>
    <sheet name="Comparison" sheetId="5" r:id="rId2"/>
    <sheet name="data_export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3" i="5" l="1"/>
  <c r="W43" i="5"/>
  <c r="K38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W39" i="5"/>
  <c r="X39" i="5"/>
  <c r="U40" i="5"/>
  <c r="V40" i="5"/>
  <c r="W40" i="5"/>
  <c r="X40" i="5"/>
  <c r="U41" i="5"/>
  <c r="V41" i="5"/>
  <c r="W41" i="5"/>
  <c r="X41" i="5"/>
  <c r="U42" i="5"/>
  <c r="V42" i="5"/>
  <c r="W42" i="5"/>
  <c r="X42" i="5"/>
  <c r="U43" i="5"/>
  <c r="X43" i="5"/>
  <c r="U44" i="5"/>
  <c r="V44" i="5"/>
  <c r="W44" i="5"/>
  <c r="X44" i="5"/>
  <c r="U45" i="5"/>
  <c r="V45" i="5"/>
  <c r="W45" i="5"/>
  <c r="X45" i="5"/>
  <c r="U46" i="5"/>
  <c r="V46" i="5"/>
  <c r="W46" i="5"/>
  <c r="X46" i="5"/>
  <c r="U47" i="5"/>
  <c r="V47" i="5"/>
  <c r="W47" i="5"/>
  <c r="X47" i="5"/>
  <c r="U48" i="5"/>
  <c r="V48" i="5"/>
  <c r="W48" i="5"/>
  <c r="X48" i="5"/>
  <c r="U49" i="5"/>
  <c r="V49" i="5"/>
  <c r="W49" i="5"/>
  <c r="X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W87" i="5"/>
  <c r="X87" i="5"/>
  <c r="U88" i="5"/>
  <c r="V88" i="5"/>
  <c r="W88" i="5"/>
  <c r="X88" i="5"/>
  <c r="U89" i="5"/>
  <c r="V89" i="5"/>
  <c r="W89" i="5"/>
  <c r="X89" i="5"/>
  <c r="V11" i="5"/>
  <c r="W11" i="5"/>
  <c r="X11" i="5"/>
  <c r="U11" i="5"/>
  <c r="M88" i="5"/>
  <c r="L88" i="5"/>
  <c r="K88" i="5"/>
  <c r="J88" i="5"/>
  <c r="H88" i="5"/>
  <c r="M87" i="5"/>
  <c r="L87" i="5"/>
  <c r="K87" i="5"/>
  <c r="J87" i="5"/>
  <c r="H87" i="5"/>
  <c r="M86" i="5"/>
  <c r="L86" i="5"/>
  <c r="K86" i="5"/>
  <c r="J86" i="5"/>
  <c r="H86" i="5"/>
  <c r="M85" i="5"/>
  <c r="L85" i="5"/>
  <c r="K85" i="5"/>
  <c r="J85" i="5"/>
  <c r="G85" i="5"/>
  <c r="M83" i="5"/>
  <c r="L83" i="5"/>
  <c r="K83" i="5"/>
  <c r="J83" i="5"/>
  <c r="H83" i="5"/>
  <c r="M82" i="5"/>
  <c r="L82" i="5"/>
  <c r="K82" i="5"/>
  <c r="J82" i="5"/>
  <c r="H82" i="5"/>
  <c r="M81" i="5"/>
  <c r="L81" i="5"/>
  <c r="K81" i="5"/>
  <c r="J81" i="5"/>
  <c r="G81" i="5"/>
  <c r="M79" i="5"/>
  <c r="L79" i="5"/>
  <c r="K79" i="5"/>
  <c r="J79" i="5"/>
  <c r="H79" i="5"/>
  <c r="M78" i="5"/>
  <c r="L78" i="5"/>
  <c r="K78" i="5"/>
  <c r="J78" i="5"/>
  <c r="H78" i="5"/>
  <c r="M77" i="5"/>
  <c r="L77" i="5"/>
  <c r="K77" i="5"/>
  <c r="J77" i="5"/>
  <c r="H77" i="5"/>
  <c r="M76" i="5"/>
  <c r="L76" i="5"/>
  <c r="K76" i="5"/>
  <c r="J76" i="5"/>
  <c r="H76" i="5"/>
  <c r="M75" i="5"/>
  <c r="L75" i="5"/>
  <c r="K75" i="5"/>
  <c r="J75" i="5"/>
  <c r="H75" i="5"/>
  <c r="M74" i="5"/>
  <c r="L74" i="5"/>
  <c r="K74" i="5"/>
  <c r="J74" i="5"/>
  <c r="H74" i="5"/>
  <c r="M73" i="5"/>
  <c r="L73" i="5"/>
  <c r="K73" i="5"/>
  <c r="J73" i="5"/>
  <c r="H73" i="5"/>
  <c r="M72" i="5"/>
  <c r="L72" i="5"/>
  <c r="K72" i="5"/>
  <c r="J72" i="5"/>
  <c r="H72" i="5"/>
  <c r="M71" i="5"/>
  <c r="L71" i="5"/>
  <c r="K71" i="5"/>
  <c r="J71" i="5"/>
  <c r="H71" i="5"/>
  <c r="M70" i="5"/>
  <c r="L70" i="5"/>
  <c r="K70" i="5"/>
  <c r="J70" i="5"/>
  <c r="H70" i="5"/>
  <c r="M69" i="5"/>
  <c r="L69" i="5"/>
  <c r="K69" i="5"/>
  <c r="J69" i="5"/>
  <c r="H69" i="5"/>
  <c r="M68" i="5"/>
  <c r="L68" i="5"/>
  <c r="K68" i="5"/>
  <c r="J68" i="5"/>
  <c r="H68" i="5"/>
  <c r="M67" i="5"/>
  <c r="L67" i="5"/>
  <c r="K67" i="5"/>
  <c r="J67" i="5"/>
  <c r="G67" i="5"/>
  <c r="M62" i="5"/>
  <c r="L62" i="5"/>
  <c r="K62" i="5"/>
  <c r="J62" i="5"/>
  <c r="H62" i="5"/>
  <c r="M61" i="5"/>
  <c r="L61" i="5"/>
  <c r="K61" i="5"/>
  <c r="J61" i="5"/>
  <c r="H61" i="5"/>
  <c r="M60" i="5"/>
  <c r="L60" i="5"/>
  <c r="K60" i="5"/>
  <c r="J60" i="5"/>
  <c r="H60" i="5"/>
  <c r="M59" i="5"/>
  <c r="L59" i="5"/>
  <c r="K59" i="5"/>
  <c r="J59" i="5"/>
  <c r="H59" i="5"/>
  <c r="M58" i="5"/>
  <c r="L58" i="5"/>
  <c r="K58" i="5"/>
  <c r="J58" i="5"/>
  <c r="G58" i="5"/>
  <c r="M53" i="5"/>
  <c r="L53" i="5"/>
  <c r="K53" i="5"/>
  <c r="J53" i="5"/>
  <c r="H53" i="5"/>
  <c r="M52" i="5"/>
  <c r="L52" i="5"/>
  <c r="K52" i="5"/>
  <c r="J52" i="5"/>
  <c r="H52" i="5"/>
  <c r="M51" i="5"/>
  <c r="L51" i="5"/>
  <c r="K51" i="5"/>
  <c r="J51" i="5"/>
  <c r="H51" i="5"/>
  <c r="M50" i="5"/>
  <c r="L50" i="5"/>
  <c r="K50" i="5"/>
  <c r="J50" i="5"/>
  <c r="H50" i="5"/>
  <c r="M49" i="5"/>
  <c r="L49" i="5"/>
  <c r="K49" i="5"/>
  <c r="J49" i="5"/>
  <c r="H49" i="5"/>
  <c r="M48" i="5"/>
  <c r="L48" i="5"/>
  <c r="K48" i="5"/>
  <c r="J48" i="5"/>
  <c r="G48" i="5"/>
  <c r="M46" i="5"/>
  <c r="L46" i="5"/>
  <c r="K46" i="5"/>
  <c r="J46" i="5"/>
  <c r="H46" i="5"/>
  <c r="M45" i="5"/>
  <c r="L45" i="5"/>
  <c r="K45" i="5"/>
  <c r="J45" i="5"/>
  <c r="H45" i="5"/>
  <c r="M44" i="5"/>
  <c r="L44" i="5"/>
  <c r="K44" i="5"/>
  <c r="J44" i="5"/>
  <c r="H44" i="5"/>
  <c r="M43" i="5"/>
  <c r="L43" i="5"/>
  <c r="K43" i="5"/>
  <c r="J43" i="5"/>
  <c r="G43" i="5"/>
  <c r="M41" i="5"/>
  <c r="L41" i="5"/>
  <c r="K41" i="5"/>
  <c r="J41" i="5"/>
  <c r="H41" i="5"/>
  <c r="M40" i="5"/>
  <c r="L40" i="5"/>
  <c r="K40" i="5"/>
  <c r="J40" i="5"/>
  <c r="H40" i="5"/>
  <c r="M39" i="5"/>
  <c r="L39" i="5"/>
  <c r="K39" i="5"/>
  <c r="J39" i="5"/>
  <c r="H39" i="5"/>
  <c r="M38" i="5"/>
  <c r="L38" i="5"/>
  <c r="J38" i="5"/>
  <c r="G38" i="5"/>
  <c r="M36" i="5"/>
  <c r="L36" i="5"/>
  <c r="K36" i="5"/>
  <c r="J36" i="5"/>
  <c r="H36" i="5"/>
  <c r="M35" i="5"/>
  <c r="L35" i="5"/>
  <c r="K35" i="5"/>
  <c r="J35" i="5"/>
  <c r="H35" i="5"/>
  <c r="M34" i="5"/>
  <c r="L34" i="5"/>
  <c r="K34" i="5"/>
  <c r="J34" i="5"/>
  <c r="H34" i="5"/>
  <c r="M33" i="5"/>
  <c r="L33" i="5"/>
  <c r="K33" i="5"/>
  <c r="J33" i="5"/>
  <c r="H33" i="5"/>
  <c r="M32" i="5"/>
  <c r="L32" i="5"/>
  <c r="K32" i="5"/>
  <c r="J32" i="5"/>
  <c r="H32" i="5"/>
  <c r="M31" i="5"/>
  <c r="L31" i="5"/>
  <c r="K31" i="5"/>
  <c r="J31" i="5"/>
  <c r="H31" i="5"/>
  <c r="M30" i="5"/>
  <c r="L30" i="5"/>
  <c r="K30" i="5"/>
  <c r="J30" i="5"/>
  <c r="H30" i="5"/>
  <c r="M29" i="5"/>
  <c r="L29" i="5"/>
  <c r="K29" i="5"/>
  <c r="J29" i="5"/>
  <c r="H29" i="5"/>
  <c r="M28" i="5"/>
  <c r="L28" i="5"/>
  <c r="K28" i="5"/>
  <c r="J28" i="5"/>
  <c r="G28" i="5"/>
  <c r="M26" i="5"/>
  <c r="L26" i="5"/>
  <c r="K26" i="5"/>
  <c r="J26" i="5"/>
  <c r="H26" i="5"/>
  <c r="M25" i="5"/>
  <c r="L25" i="5"/>
  <c r="K25" i="5"/>
  <c r="J25" i="5"/>
  <c r="H25" i="5"/>
  <c r="M24" i="5"/>
  <c r="L24" i="5"/>
  <c r="K24" i="5"/>
  <c r="J24" i="5"/>
  <c r="H24" i="5"/>
  <c r="M23" i="5"/>
  <c r="L23" i="5"/>
  <c r="K23" i="5"/>
  <c r="J23" i="5"/>
  <c r="G23" i="5"/>
  <c r="M21" i="5"/>
  <c r="L21" i="5"/>
  <c r="K21" i="5"/>
  <c r="J21" i="5"/>
  <c r="H21" i="5"/>
  <c r="M20" i="5"/>
  <c r="L20" i="5"/>
  <c r="K20" i="5"/>
  <c r="J20" i="5"/>
  <c r="H20" i="5"/>
  <c r="M19" i="5"/>
  <c r="L19" i="5"/>
  <c r="K19" i="5"/>
  <c r="J19" i="5"/>
  <c r="H19" i="5"/>
  <c r="M18" i="5"/>
  <c r="L18" i="5"/>
  <c r="K18" i="5"/>
  <c r="J18" i="5"/>
  <c r="H18" i="5"/>
  <c r="M17" i="5"/>
  <c r="L17" i="5"/>
  <c r="K17" i="5"/>
  <c r="J17" i="5"/>
  <c r="H17" i="5"/>
  <c r="M16" i="5"/>
  <c r="L16" i="5"/>
  <c r="K16" i="5"/>
  <c r="J16" i="5"/>
  <c r="G16" i="5"/>
  <c r="M14" i="5"/>
  <c r="L14" i="5"/>
  <c r="K14" i="5"/>
  <c r="J14" i="5"/>
  <c r="H14" i="5"/>
  <c r="M13" i="5"/>
  <c r="L13" i="5"/>
  <c r="K13" i="5"/>
  <c r="J13" i="5"/>
  <c r="H13" i="5"/>
  <c r="M12" i="5"/>
  <c r="L12" i="5"/>
  <c r="K12" i="5"/>
  <c r="J12" i="5"/>
  <c r="H12" i="5"/>
  <c r="M11" i="5"/>
  <c r="L11" i="5"/>
  <c r="K11" i="5"/>
  <c r="J11" i="5"/>
  <c r="G11" i="5"/>
  <c r="M88" i="4"/>
  <c r="L88" i="4"/>
  <c r="K88" i="4"/>
  <c r="J88" i="4"/>
  <c r="H88" i="4"/>
  <c r="M87" i="4"/>
  <c r="L87" i="4"/>
  <c r="K87" i="4"/>
  <c r="J87" i="4"/>
  <c r="H87" i="4"/>
  <c r="M86" i="4"/>
  <c r="L86" i="4"/>
  <c r="K86" i="4"/>
  <c r="J86" i="4"/>
  <c r="H86" i="4"/>
  <c r="M85" i="4"/>
  <c r="L85" i="4"/>
  <c r="K85" i="4"/>
  <c r="J85" i="4"/>
  <c r="G85" i="4"/>
  <c r="M83" i="4"/>
  <c r="L83" i="4"/>
  <c r="K83" i="4"/>
  <c r="J83" i="4"/>
  <c r="H83" i="4"/>
  <c r="M82" i="4"/>
  <c r="L82" i="4"/>
  <c r="K82" i="4"/>
  <c r="J82" i="4"/>
  <c r="H82" i="4"/>
  <c r="M81" i="4"/>
  <c r="L81" i="4"/>
  <c r="K81" i="4"/>
  <c r="J81" i="4"/>
  <c r="G81" i="4"/>
  <c r="M79" i="4"/>
  <c r="L79" i="4"/>
  <c r="K79" i="4"/>
  <c r="J79" i="4"/>
  <c r="H79" i="4"/>
  <c r="M78" i="4"/>
  <c r="L78" i="4"/>
  <c r="K78" i="4"/>
  <c r="J78" i="4"/>
  <c r="H78" i="4"/>
  <c r="M77" i="4"/>
  <c r="L77" i="4"/>
  <c r="K77" i="4"/>
  <c r="J77" i="4"/>
  <c r="H77" i="4"/>
  <c r="M76" i="4"/>
  <c r="L76" i="4"/>
  <c r="K76" i="4"/>
  <c r="J76" i="4"/>
  <c r="H76" i="4"/>
  <c r="M75" i="4"/>
  <c r="L75" i="4"/>
  <c r="K75" i="4"/>
  <c r="J75" i="4"/>
  <c r="H75" i="4"/>
  <c r="M74" i="4"/>
  <c r="L74" i="4"/>
  <c r="K74" i="4"/>
  <c r="J74" i="4"/>
  <c r="H74" i="4"/>
  <c r="M73" i="4"/>
  <c r="L73" i="4"/>
  <c r="K73" i="4"/>
  <c r="J73" i="4"/>
  <c r="H73" i="4"/>
  <c r="M72" i="4"/>
  <c r="L72" i="4"/>
  <c r="K72" i="4"/>
  <c r="J72" i="4"/>
  <c r="H72" i="4"/>
  <c r="M71" i="4"/>
  <c r="L71" i="4"/>
  <c r="K71" i="4"/>
  <c r="J71" i="4"/>
  <c r="H71" i="4"/>
  <c r="M70" i="4"/>
  <c r="L70" i="4"/>
  <c r="K70" i="4"/>
  <c r="J70" i="4"/>
  <c r="H70" i="4"/>
  <c r="M69" i="4"/>
  <c r="L69" i="4"/>
  <c r="K69" i="4"/>
  <c r="J69" i="4"/>
  <c r="H69" i="4"/>
  <c r="M68" i="4"/>
  <c r="L68" i="4"/>
  <c r="K68" i="4"/>
  <c r="J68" i="4"/>
  <c r="H68" i="4"/>
  <c r="M67" i="4"/>
  <c r="L67" i="4"/>
  <c r="K67" i="4"/>
  <c r="J67" i="4"/>
  <c r="G67" i="4"/>
  <c r="M62" i="4"/>
  <c r="L62" i="4"/>
  <c r="K62" i="4"/>
  <c r="J62" i="4"/>
  <c r="H62" i="4"/>
  <c r="M61" i="4"/>
  <c r="L61" i="4"/>
  <c r="K61" i="4"/>
  <c r="J61" i="4"/>
  <c r="H61" i="4"/>
  <c r="M60" i="4"/>
  <c r="L60" i="4"/>
  <c r="K60" i="4"/>
  <c r="J60" i="4"/>
  <c r="H60" i="4"/>
  <c r="M59" i="4"/>
  <c r="L59" i="4"/>
  <c r="K59" i="4"/>
  <c r="J59" i="4"/>
  <c r="H59" i="4"/>
  <c r="M58" i="4"/>
  <c r="L58" i="4"/>
  <c r="K58" i="4"/>
  <c r="J58" i="4"/>
  <c r="G58" i="4"/>
  <c r="M53" i="4"/>
  <c r="L53" i="4"/>
  <c r="K53" i="4"/>
  <c r="J53" i="4"/>
  <c r="H53" i="4"/>
  <c r="M52" i="4"/>
  <c r="L52" i="4"/>
  <c r="K52" i="4"/>
  <c r="J52" i="4"/>
  <c r="H52" i="4"/>
  <c r="M51" i="4"/>
  <c r="L51" i="4"/>
  <c r="K51" i="4"/>
  <c r="J51" i="4"/>
  <c r="H51" i="4"/>
  <c r="M50" i="4"/>
  <c r="L50" i="4"/>
  <c r="K50" i="4"/>
  <c r="J50" i="4"/>
  <c r="H50" i="4"/>
  <c r="M49" i="4"/>
  <c r="L49" i="4"/>
  <c r="K49" i="4"/>
  <c r="J49" i="4"/>
  <c r="H49" i="4"/>
  <c r="M48" i="4"/>
  <c r="L48" i="4"/>
  <c r="K48" i="4"/>
  <c r="J48" i="4"/>
  <c r="G48" i="4"/>
  <c r="M46" i="4"/>
  <c r="L46" i="4"/>
  <c r="K46" i="4"/>
  <c r="J46" i="4"/>
  <c r="H46" i="4"/>
  <c r="M45" i="4"/>
  <c r="L45" i="4"/>
  <c r="K45" i="4"/>
  <c r="J45" i="4"/>
  <c r="H45" i="4"/>
  <c r="M44" i="4"/>
  <c r="L44" i="4"/>
  <c r="K44" i="4"/>
  <c r="J44" i="4"/>
  <c r="H44" i="4"/>
  <c r="M43" i="4"/>
  <c r="L43" i="4"/>
  <c r="K43" i="4"/>
  <c r="J43" i="4"/>
  <c r="G43" i="4"/>
  <c r="M41" i="4"/>
  <c r="L41" i="4"/>
  <c r="K41" i="4"/>
  <c r="J41" i="4"/>
  <c r="H41" i="4"/>
  <c r="M40" i="4"/>
  <c r="L40" i="4"/>
  <c r="K40" i="4"/>
  <c r="J40" i="4"/>
  <c r="H40" i="4"/>
  <c r="M39" i="4"/>
  <c r="L39" i="4"/>
  <c r="K39" i="4"/>
  <c r="J39" i="4"/>
  <c r="H39" i="4"/>
  <c r="M38" i="4"/>
  <c r="L38" i="4"/>
  <c r="K38" i="4"/>
  <c r="J38" i="4"/>
  <c r="G38" i="4"/>
  <c r="M36" i="4"/>
  <c r="L36" i="4"/>
  <c r="K36" i="4"/>
  <c r="J36" i="4"/>
  <c r="H36" i="4"/>
  <c r="M35" i="4"/>
  <c r="L35" i="4"/>
  <c r="K35" i="4"/>
  <c r="J35" i="4"/>
  <c r="H35" i="4"/>
  <c r="M34" i="4"/>
  <c r="L34" i="4"/>
  <c r="K34" i="4"/>
  <c r="J34" i="4"/>
  <c r="H34" i="4"/>
  <c r="M33" i="4"/>
  <c r="L33" i="4"/>
  <c r="K33" i="4"/>
  <c r="J33" i="4"/>
  <c r="H33" i="4"/>
  <c r="M32" i="4"/>
  <c r="L32" i="4"/>
  <c r="K32" i="4"/>
  <c r="J32" i="4"/>
  <c r="H32" i="4"/>
  <c r="M31" i="4"/>
  <c r="L31" i="4"/>
  <c r="K31" i="4"/>
  <c r="J31" i="4"/>
  <c r="H31" i="4"/>
  <c r="M30" i="4"/>
  <c r="L30" i="4"/>
  <c r="K30" i="4"/>
  <c r="J30" i="4"/>
  <c r="H30" i="4"/>
  <c r="M29" i="4"/>
  <c r="L29" i="4"/>
  <c r="K29" i="4"/>
  <c r="J29" i="4"/>
  <c r="H29" i="4"/>
  <c r="M28" i="4"/>
  <c r="L28" i="4"/>
  <c r="K28" i="4"/>
  <c r="J28" i="4"/>
  <c r="G28" i="4"/>
  <c r="M26" i="4"/>
  <c r="L26" i="4"/>
  <c r="K26" i="4"/>
  <c r="J26" i="4"/>
  <c r="H26" i="4"/>
  <c r="M25" i="4"/>
  <c r="L25" i="4"/>
  <c r="K25" i="4"/>
  <c r="J25" i="4"/>
  <c r="H25" i="4"/>
  <c r="M24" i="4"/>
  <c r="L24" i="4"/>
  <c r="K24" i="4"/>
  <c r="J24" i="4"/>
  <c r="H24" i="4"/>
  <c r="M23" i="4"/>
  <c r="L23" i="4"/>
  <c r="K23" i="4"/>
  <c r="J23" i="4"/>
  <c r="G23" i="4"/>
  <c r="M21" i="4"/>
  <c r="L21" i="4"/>
  <c r="K21" i="4"/>
  <c r="J21" i="4"/>
  <c r="H21" i="4"/>
  <c r="M20" i="4"/>
  <c r="L20" i="4"/>
  <c r="K20" i="4"/>
  <c r="J20" i="4"/>
  <c r="H20" i="4"/>
  <c r="M19" i="4"/>
  <c r="L19" i="4"/>
  <c r="K19" i="4"/>
  <c r="J19" i="4"/>
  <c r="H19" i="4"/>
  <c r="M18" i="4"/>
  <c r="L18" i="4"/>
  <c r="K18" i="4"/>
  <c r="J18" i="4"/>
  <c r="H18" i="4"/>
  <c r="M17" i="4"/>
  <c r="L17" i="4"/>
  <c r="K17" i="4"/>
  <c r="J17" i="4"/>
  <c r="H17" i="4"/>
  <c r="M16" i="4"/>
  <c r="L16" i="4"/>
  <c r="K16" i="4"/>
  <c r="J16" i="4"/>
  <c r="G16" i="4"/>
  <c r="M14" i="4"/>
  <c r="L14" i="4"/>
  <c r="K14" i="4"/>
  <c r="J14" i="4"/>
  <c r="H14" i="4"/>
  <c r="M13" i="4"/>
  <c r="L13" i="4"/>
  <c r="K13" i="4"/>
  <c r="J13" i="4"/>
  <c r="H13" i="4"/>
  <c r="M12" i="4"/>
  <c r="L12" i="4"/>
  <c r="K12" i="4"/>
  <c r="J12" i="4"/>
  <c r="H12" i="4"/>
  <c r="M11" i="4"/>
  <c r="L11" i="4"/>
  <c r="K11" i="4"/>
  <c r="J11" i="4"/>
  <c r="G11" i="4"/>
</calcChain>
</file>

<file path=xl/sharedStrings.xml><?xml version="1.0" encoding="utf-8"?>
<sst xmlns="http://schemas.openxmlformats.org/spreadsheetml/2006/main" count="88" uniqueCount="75">
  <si>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</si>
  <si>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</si>
  <si>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</si>
  <si>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</si>
  <si>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</si>
  <si>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</si>
  <si>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</si>
  <si>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</si>
  <si>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</si>
  <si>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</si>
  <si>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</si>
  <si>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</si>
  <si>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</si>
  <si>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</si>
  <si>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</si>
  <si>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</si>
  <si>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</si>
  <si>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</si>
  <si>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</si>
  <si>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</si>
  <si>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</si>
  <si>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</si>
  <si>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</si>
  <si>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</si>
  <si>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</si>
  <si>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</si>
  <si>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</si>
  <si>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</si>
  <si>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</si>
  <si>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</si>
  <si>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</si>
  <si>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</si>
  <si>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</si>
  <si>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</si>
  <si>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</si>
  <si>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</si>
  <si>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</si>
  <si>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</si>
  <si>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</si>
  <si>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</si>
  <si>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</si>
  <si>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</si>
  <si>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</si>
  <si>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</si>
  <si>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</si>
  <si>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</si>
  <si>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</si>
  <si>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</si>
  <si>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</si>
  <si>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</si>
  <si>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</si>
  <si>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</si>
  <si>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</si>
  <si>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</si>
  <si>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</si>
  <si>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</si>
  <si>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</si>
  <si>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</si>
  <si>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</si>
  <si>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</si>
  <si>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</si>
  <si>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</si>
  <si>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</si>
  <si>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</si>
  <si>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</si>
  <si>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</si>
  <si>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</si>
  <si>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</si>
  <si>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</si>
  <si>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</si>
  <si>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WI RF</t>
  </si>
  <si>
    <t>Panel C. Revenue Raisers</t>
  </si>
  <si>
    <t>resource_ce_yes_lbd</t>
  </si>
  <si>
    <t>gov_ce_yes_lbd</t>
  </si>
  <si>
    <t>net_social_ce_yes_lbd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</si>
</sst>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3" fontId="1" fillId="2" borderId="3" xfId="0" applyNumberFormat="1" applyFont="1" applyFill="1" applyBorder="1" applyAlignment="1">
      <alignment horizontal="left" vertical="center"/>
    </xf>
    <xf numFmtId="3" fontId="4" fillId="2" borderId="3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/>
    </xf>
    <xf numFmtId="164" fontId="9" fillId="2" borderId="0" xfId="0" applyNumberFormat="1" applyFont="1" applyFill="1" applyAlignment="1">
      <alignment vertical="center"/>
    </xf>
    <xf numFmtId="164" fontId="10" fillId="2" borderId="4" xfId="0" applyNumberFormat="1" applyFont="1" applyFill="1" applyBorder="1" applyAlignment="1">
      <alignment horizontal="left" vertical="center"/>
    </xf>
    <xf numFmtId="164" fontId="9" fillId="2" borderId="4" xfId="0" applyNumberFormat="1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chen/Downloads/Table10_CE_Table_All_Policies_with_LBD_scc19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data_export"/>
    </sheetNames>
    <sheetDataSet>
      <sheetData sheetId="0"/>
      <sheetData sheetId="1">
        <row r="2">
          <cell r="A2" t="str">
            <v>Wind Production Credits</v>
          </cell>
          <cell r="B2">
            <v>5.8698348999023438</v>
          </cell>
          <cell r="C2">
            <v>-103.05780029296875</v>
          </cell>
          <cell r="D2">
            <v>45.510612487792969</v>
          </cell>
          <cell r="E2">
            <v>-32.326091766357422</v>
          </cell>
        </row>
        <row r="3">
          <cell r="A3" t="str">
            <v>PTC (Shrimali)</v>
          </cell>
          <cell r="B3">
            <v>7.5466904640197754</v>
          </cell>
          <cell r="C3">
            <v>-112.92057800292969</v>
          </cell>
          <cell r="D3">
            <v>33.962249755859375</v>
          </cell>
          <cell r="E3">
            <v>-27.936672210693359</v>
          </cell>
        </row>
        <row r="4">
          <cell r="A4" t="str">
            <v>PTC (Metcalf)</v>
          </cell>
          <cell r="B4">
            <v>5.2980613708496094</v>
          </cell>
          <cell r="C4">
            <v>-100.01830291748047</v>
          </cell>
          <cell r="D4">
            <v>51.47259521484375</v>
          </cell>
          <cell r="E4">
            <v>-28.158864974975586</v>
          </cell>
        </row>
        <row r="5">
          <cell r="A5" t="str">
            <v>PTC (Hitaj)</v>
          </cell>
          <cell r="B5">
            <v>4.6260128021240234</v>
          </cell>
          <cell r="C5">
            <v>-96.234519958496094</v>
          </cell>
          <cell r="D5">
            <v>60.871089935302734</v>
          </cell>
          <cell r="E5">
            <v>-28.15345573425293</v>
          </cell>
        </row>
        <row r="6">
          <cell r="A6" t="str">
            <v>Residential Solar</v>
          </cell>
          <cell r="B6">
            <v>3.8616542816162109</v>
          </cell>
          <cell r="C6">
            <v>-77.417625427246094</v>
          </cell>
          <cell r="D6">
            <v>89.524383544921875</v>
          </cell>
          <cell r="E6">
            <v>-66.884750366210938</v>
          </cell>
        </row>
        <row r="7">
          <cell r="A7" t="str">
            <v>CSI</v>
          </cell>
          <cell r="B7">
            <v>5.0632710456848145</v>
          </cell>
          <cell r="C7">
            <v>-76.713516235351563</v>
          </cell>
          <cell r="D7">
            <v>61.984256744384766</v>
          </cell>
          <cell r="E7">
            <v>-52.773220062255859</v>
          </cell>
        </row>
        <row r="8">
          <cell r="A8" t="str">
            <v>NE Solar</v>
          </cell>
          <cell r="B8">
            <v>4.6760540008544922</v>
          </cell>
          <cell r="C8">
            <v>-111.03907775878906</v>
          </cell>
          <cell r="D8">
            <v>69.385231018066406</v>
          </cell>
          <cell r="E8">
            <v>-54.235221862792969</v>
          </cell>
        </row>
        <row r="9">
          <cell r="A9" t="str">
            <v>CSI (TPO)</v>
          </cell>
          <cell r="B9">
            <v>3.8154654502868652</v>
          </cell>
          <cell r="C9">
            <v>-70.333221435546875</v>
          </cell>
          <cell r="D9">
            <v>97.847282409667969</v>
          </cell>
          <cell r="E9">
            <v>-74.946304321289063</v>
          </cell>
        </row>
        <row r="10">
          <cell r="A10" t="str">
            <v>CSI (HO)</v>
          </cell>
          <cell r="B10">
            <v>2.7115862369537354</v>
          </cell>
          <cell r="C10">
            <v>-76.713523864746094</v>
          </cell>
          <cell r="D10">
            <v>147.14936828613281</v>
          </cell>
          <cell r="E10">
            <v>-52.773223876953125</v>
          </cell>
        </row>
        <row r="11">
          <cell r="A11" t="str">
            <v>CT Solar</v>
          </cell>
          <cell r="B11">
            <v>1.6336227655410767</v>
          </cell>
          <cell r="C11">
            <v>-52.288803100585938</v>
          </cell>
          <cell r="D11">
            <v>370.43533325195313</v>
          </cell>
          <cell r="E11">
            <v>-39.625438690185547</v>
          </cell>
        </row>
        <row r="12">
          <cell r="A12" t="str">
            <v>Electric Vehicles</v>
          </cell>
          <cell r="B12">
            <v>1.445249080657959</v>
          </cell>
          <cell r="C12">
            <v>-457.78765869140625</v>
          </cell>
          <cell r="D12">
            <v>1356.4920654296875</v>
          </cell>
          <cell r="E12">
            <v>-414.67373657226563</v>
          </cell>
        </row>
        <row r="13">
          <cell r="A13" t="str">
            <v>BEV (State - Rebate)</v>
          </cell>
          <cell r="B13">
            <v>1.561255931854248</v>
          </cell>
          <cell r="C13">
            <v>-527.24163818359375</v>
          </cell>
          <cell r="D13">
            <v>1068.5941162109375</v>
          </cell>
          <cell r="E13">
            <v>-382.88607788085938</v>
          </cell>
        </row>
        <row r="14">
          <cell r="A14" t="str">
            <v>ITC (EV)</v>
          </cell>
          <cell r="B14">
            <v>1.4736918210983276</v>
          </cell>
          <cell r="C14">
            <v>-467.26904296875</v>
          </cell>
          <cell r="D14">
            <v>1279.4471435546875</v>
          </cell>
          <cell r="E14">
            <v>-391.2740478515625</v>
          </cell>
        </row>
        <row r="15">
          <cell r="A15" t="str">
            <v>EFMP</v>
          </cell>
          <cell r="B15">
            <v>1.2961825132369995</v>
          </cell>
          <cell r="C15">
            <v>-378.85232543945313</v>
          </cell>
          <cell r="D15">
            <v>2055.972900390625</v>
          </cell>
          <cell r="E15">
            <v>-398.142578125</v>
          </cell>
        </row>
        <row r="16">
          <cell r="A16" t="str">
            <v>Appliance Rebates</v>
          </cell>
          <cell r="B16">
            <v>1.1642497777938843</v>
          </cell>
          <cell r="C16">
            <v>-1.6135902404785156</v>
          </cell>
          <cell r="D16">
            <v>474.39144897460938</v>
          </cell>
          <cell r="E16">
            <v>111.38442230224609</v>
          </cell>
        </row>
        <row r="17">
          <cell r="A17" t="str">
            <v>C4A (CW)</v>
          </cell>
          <cell r="B17">
            <v>1.4051059484481812</v>
          </cell>
          <cell r="C17">
            <v>4.2442927360534668</v>
          </cell>
          <cell r="D17">
            <v>433.454345703125</v>
          </cell>
          <cell r="E17">
            <v>13.708168983459473</v>
          </cell>
        </row>
        <row r="18">
          <cell r="A18" t="str">
            <v>ES (WH)</v>
          </cell>
          <cell r="B18">
            <v>1.3400386571884155</v>
          </cell>
          <cell r="C18">
            <v>208.5133056640625</v>
          </cell>
          <cell r="D18">
            <v>135.55844116210938</v>
          </cell>
          <cell r="E18">
            <v>143.20797729492188</v>
          </cell>
        </row>
        <row r="19">
          <cell r="A19" t="str">
            <v>ES (CW)</v>
          </cell>
          <cell r="B19">
            <v>1.3096446990966797</v>
          </cell>
          <cell r="C19">
            <v>169.91751098632813</v>
          </cell>
          <cell r="D19">
            <v>359.34432983398438</v>
          </cell>
          <cell r="E19">
            <v>78.034034729003906</v>
          </cell>
        </row>
        <row r="20">
          <cell r="A20" t="str">
            <v>C4A (DW)</v>
          </cell>
          <cell r="B20">
            <v>1.1323857307434082</v>
          </cell>
          <cell r="C20">
            <v>69.077529907226563</v>
          </cell>
          <cell r="D20">
            <v>972.1785888671875</v>
          </cell>
          <cell r="E20">
            <v>60.600490570068359</v>
          </cell>
        </row>
        <row r="21">
          <cell r="A21" t="str">
            <v>ES (DW)</v>
          </cell>
          <cell r="B21">
            <v>1.0533791780471802</v>
          </cell>
          <cell r="C21">
            <v>507.01626586914063</v>
          </cell>
          <cell r="D21">
            <v>-815.7562255859375</v>
          </cell>
          <cell r="E21">
            <v>232.84751892089844</v>
          </cell>
        </row>
        <row r="22">
          <cell r="A22" t="str">
            <v>C4A (Fridge)</v>
          </cell>
          <cell r="B22">
            <v>1.0418461561203003</v>
          </cell>
          <cell r="C22">
            <v>-298.42184448242188</v>
          </cell>
          <cell r="D22">
            <v>2385.47607421875</v>
          </cell>
          <cell r="E22">
            <v>89.480377197265625</v>
          </cell>
        </row>
        <row r="23">
          <cell r="A23" t="str">
            <v>ES (Fridge)</v>
          </cell>
          <cell r="B23">
            <v>1.0114192962646484</v>
          </cell>
          <cell r="C23">
            <v>-511.56216430664063</v>
          </cell>
          <cell r="D23">
            <v>1365.49755859375</v>
          </cell>
          <cell r="E23">
            <v>173.71002197265625</v>
          </cell>
        </row>
        <row r="24">
          <cell r="A24" t="str">
            <v>CA ESA</v>
          </cell>
          <cell r="B24">
            <v>0.95832657814025879</v>
          </cell>
          <cell r="C24">
            <v>-161.69361877441406</v>
          </cell>
          <cell r="D24">
            <v>439.77902221679688</v>
          </cell>
          <cell r="E24">
            <v>207.63017272949219</v>
          </cell>
        </row>
        <row r="25">
          <cell r="A25" t="str">
            <v>Vehicle Retirement</v>
          </cell>
          <cell r="B25">
            <v>1.0474462509155273</v>
          </cell>
          <cell r="C25">
            <v>1007.369873046875</v>
          </cell>
          <cell r="D25">
            <v>876.40631103515625</v>
          </cell>
          <cell r="E25">
            <v>147.72091674804688</v>
          </cell>
        </row>
        <row r="26">
          <cell r="A26" t="str">
            <v>C4C (TX)</v>
          </cell>
          <cell r="B26">
            <v>1.067124605178833</v>
          </cell>
          <cell r="C26">
            <v>-1.476575493812561</v>
          </cell>
          <cell r="D26">
            <v>620.05413818359375</v>
          </cell>
          <cell r="E26">
            <v>147.68215942382813</v>
          </cell>
        </row>
        <row r="27">
          <cell r="A27" t="str">
            <v>C4C (US)</v>
          </cell>
          <cell r="B27">
            <v>1.0442870855331421</v>
          </cell>
          <cell r="C27">
            <v>14.07098388671875</v>
          </cell>
          <cell r="D27">
            <v>921.7176513671875</v>
          </cell>
          <cell r="E27">
            <v>148.48291015625</v>
          </cell>
        </row>
        <row r="28">
          <cell r="A28" t="str">
            <v>BAAQMD</v>
          </cell>
          <cell r="B28">
            <v>1.0299334526062012</v>
          </cell>
          <cell r="C28">
            <v>3009.51513671875</v>
          </cell>
          <cell r="D28">
            <v>1426.447021484375</v>
          </cell>
          <cell r="E28">
            <v>146.60453796386719</v>
          </cell>
        </row>
        <row r="29">
          <cell r="A29" t="str">
            <v>Hybrid Vehicles</v>
          </cell>
          <cell r="B29">
            <v>1.0123741626739502</v>
          </cell>
          <cell r="C29">
            <v>576.69281005859375</v>
          </cell>
          <cell r="D29">
            <v>5892.32080078125</v>
          </cell>
          <cell r="E29">
            <v>-38.354965209960938</v>
          </cell>
        </row>
        <row r="30">
          <cell r="A30" t="str">
            <v>HY (S-STW)</v>
          </cell>
          <cell r="B30">
            <v>1.0277489423751831</v>
          </cell>
          <cell r="C30">
            <v>575.6644287109375</v>
          </cell>
          <cell r="D30">
            <v>2646.066162109375</v>
          </cell>
          <cell r="E30">
            <v>-41.455223083496094</v>
          </cell>
        </row>
        <row r="31">
          <cell r="A31" t="str">
            <v>HY (F-ITC)</v>
          </cell>
          <cell r="B31">
            <v>1.0076315402984619</v>
          </cell>
          <cell r="C31">
            <v>577.00006103515625</v>
          </cell>
          <cell r="D31">
            <v>9371.3984375</v>
          </cell>
          <cell r="E31">
            <v>-40.482322692871094</v>
          </cell>
        </row>
        <row r="32">
          <cell r="A32" t="str">
            <v>HY (S-ITC)</v>
          </cell>
          <cell r="B32">
            <v>1.0016322135925293</v>
          </cell>
          <cell r="C32">
            <v>577.41400146484375</v>
          </cell>
          <cell r="D32">
            <v>43443.140625</v>
          </cell>
          <cell r="E32">
            <v>-40.175868988037109</v>
          </cell>
        </row>
        <row r="33">
          <cell r="A33" t="str">
            <v>Weatherization</v>
          </cell>
          <cell r="B33">
            <v>0.97763127088546753</v>
          </cell>
          <cell r="C33">
            <v>194.19149780273438</v>
          </cell>
          <cell r="D33">
            <v>779.3900146484375</v>
          </cell>
          <cell r="E33">
            <v>206.73704528808594</v>
          </cell>
        </row>
        <row r="34">
          <cell r="A34" t="str">
            <v>EPP</v>
          </cell>
          <cell r="B34">
            <v>1.2101485729217529</v>
          </cell>
          <cell r="C34">
            <v>111.33640289306641</v>
          </cell>
          <cell r="D34">
            <v>405.43826293945313</v>
          </cell>
          <cell r="E34">
            <v>104.10078430175781</v>
          </cell>
        </row>
        <row r="35">
          <cell r="A35" t="str">
            <v>IHWAP</v>
          </cell>
          <cell r="B35">
            <v>0.9801827073097229</v>
          </cell>
          <cell r="C35">
            <v>100.88606262207031</v>
          </cell>
          <cell r="D35">
            <v>561.2154541015625</v>
          </cell>
          <cell r="E35">
            <v>200.42483520507813</v>
          </cell>
        </row>
        <row r="36">
          <cell r="A36" t="str">
            <v>WI RF</v>
          </cell>
          <cell r="B36">
            <v>0.91981315612792969</v>
          </cell>
          <cell r="C36">
            <v>38.533412933349609</v>
          </cell>
          <cell r="D36">
            <v>4559.095703125</v>
          </cell>
          <cell r="E36">
            <v>554.88250732421875</v>
          </cell>
        </row>
        <row r="37">
          <cell r="A37" t="str">
            <v>WAP</v>
          </cell>
          <cell r="B37">
            <v>0.91514825820922852</v>
          </cell>
          <cell r="C37">
            <v>196.84396362304688</v>
          </cell>
          <cell r="D37">
            <v>751.88641357421875</v>
          </cell>
          <cell r="E37">
            <v>253.10191345214844</v>
          </cell>
        </row>
        <row r="38">
          <cell r="A38" t="str">
            <v>LEEP+</v>
          </cell>
          <cell r="B38">
            <v>0.85914719104766846</v>
          </cell>
          <cell r="C38">
            <v>523.357666015625</v>
          </cell>
          <cell r="D38">
            <v>1709.2684326171875</v>
          </cell>
          <cell r="E38">
            <v>430.05841064453125</v>
          </cell>
        </row>
        <row r="39">
          <cell r="A39" t="str">
            <v>Home Energy Reports</v>
          </cell>
          <cell r="B39">
            <v>1.9451373815536499</v>
          </cell>
          <cell r="C39">
            <v>-38.401496887207031</v>
          </cell>
          <cell r="D39">
            <v>105.80335998535156</v>
          </cell>
          <cell r="E39">
            <v>89.304374694824219</v>
          </cell>
        </row>
        <row r="40">
          <cell r="A40" t="str">
            <v>HER (17 RCTs)</v>
          </cell>
          <cell r="B40">
            <v>3.0060024261474609</v>
          </cell>
          <cell r="C40">
            <v>-50.757850646972656</v>
          </cell>
          <cell r="D40">
            <v>65.173828125</v>
          </cell>
          <cell r="E40">
            <v>58.564231872558594</v>
          </cell>
        </row>
        <row r="41">
          <cell r="A41" t="str">
            <v>Opower Elec. (166 RCTs)</v>
          </cell>
          <cell r="B41">
            <v>2.547694206237793</v>
          </cell>
          <cell r="C41">
            <v>-41.33001708984375</v>
          </cell>
          <cell r="D41">
            <v>76.898033142089844</v>
          </cell>
          <cell r="E41">
            <v>70.288436889648438</v>
          </cell>
        </row>
        <row r="42">
          <cell r="A42" t="str">
            <v>PER</v>
          </cell>
          <cell r="B42">
            <v>1.5998132228851318</v>
          </cell>
          <cell r="C42">
            <v>-193.71133422851563</v>
          </cell>
          <cell r="D42">
            <v>508.95681762695313</v>
          </cell>
          <cell r="E42">
            <v>-115.97597503662109</v>
          </cell>
        </row>
        <row r="43">
          <cell r="A43" t="str">
            <v>Opower Nat. Gas (52 RCTs)</v>
          </cell>
          <cell r="B43">
            <v>0.45097851753234863</v>
          </cell>
          <cell r="C43">
            <v>132.19322204589844</v>
          </cell>
          <cell r="D43">
            <v>236.16006469726563</v>
          </cell>
          <cell r="E43">
            <v>318.96005249023438</v>
          </cell>
        </row>
        <row r="44">
          <cell r="A44" t="str">
            <v>Gasoline Taxes</v>
          </cell>
          <cell r="B44">
            <v>0.6714891791343689</v>
          </cell>
          <cell r="C44">
            <v>-103.61676025390625</v>
          </cell>
          <cell r="D44">
            <v>-770.46282958984375</v>
          </cell>
          <cell r="E44">
            <v>-63.599552154541016</v>
          </cell>
        </row>
        <row r="45">
          <cell r="A45" t="str">
            <v>Gas (DK)</v>
          </cell>
          <cell r="B45">
            <v>0.43742296099662781</v>
          </cell>
          <cell r="C45">
            <v>-103.61676025390625</v>
          </cell>
          <cell r="D45">
            <v>-448.605224609375</v>
          </cell>
          <cell r="E45">
            <v>-62.906894683837891</v>
          </cell>
        </row>
        <row r="46">
          <cell r="A46" t="str">
            <v>Gas (Su)</v>
          </cell>
          <cell r="B46">
            <v>0.5225679874420166</v>
          </cell>
          <cell r="C46">
            <v>-103.61676025390625</v>
          </cell>
          <cell r="D46">
            <v>-528.9913330078125</v>
          </cell>
          <cell r="E46">
            <v>-63.062950134277344</v>
          </cell>
        </row>
        <row r="47">
          <cell r="A47" t="str">
            <v>Gas (Coglianese)</v>
          </cell>
          <cell r="B47">
            <v>0.56079047918319702</v>
          </cell>
          <cell r="C47">
            <v>-103.61676025390625</v>
          </cell>
          <cell r="D47">
            <v>-575.2662353515625</v>
          </cell>
          <cell r="E47">
            <v>-63.152767181396484</v>
          </cell>
        </row>
        <row r="48">
          <cell r="A48" t="str">
            <v>Gas (Manzan)</v>
          </cell>
          <cell r="B48">
            <v>0.57773160934448242</v>
          </cell>
          <cell r="C48">
            <v>-103.61676025390625</v>
          </cell>
          <cell r="D48">
            <v>-598.47021484375</v>
          </cell>
          <cell r="E48">
            <v>-63.197803497314453</v>
          </cell>
        </row>
        <row r="49">
          <cell r="A49" t="str">
            <v>Gas (Small)</v>
          </cell>
          <cell r="B49">
            <v>0.60484963655471802</v>
          </cell>
          <cell r="C49">
            <v>-103.61676025390625</v>
          </cell>
          <cell r="D49">
            <v>-639.7786865234375</v>
          </cell>
          <cell r="E49">
            <v>-63.277969360351563</v>
          </cell>
        </row>
        <row r="50">
          <cell r="A50" t="str">
            <v>Gas (Li)</v>
          </cell>
          <cell r="B50">
            <v>0.61893332004547119</v>
          </cell>
          <cell r="C50">
            <v>-103.61676025390625</v>
          </cell>
          <cell r="D50">
            <v>-663.56573486328125</v>
          </cell>
          <cell r="E50">
            <v>-63.324123382568359</v>
          </cell>
        </row>
        <row r="51">
          <cell r="A51" t="str">
            <v>Gas (Levin)</v>
          </cell>
          <cell r="B51">
            <v>0.65441346168518066</v>
          </cell>
          <cell r="C51">
            <v>-103.61676025390625</v>
          </cell>
          <cell r="D51">
            <v>-732.1419677734375</v>
          </cell>
          <cell r="E51">
            <v>-63.457180023193359</v>
          </cell>
        </row>
        <row r="52">
          <cell r="A52" t="str">
            <v>Gas (Sentenac-Chemin)</v>
          </cell>
          <cell r="B52">
            <v>0.67320561408996582</v>
          </cell>
          <cell r="C52">
            <v>-103.61676025390625</v>
          </cell>
          <cell r="D52">
            <v>-774.53778076171875</v>
          </cell>
          <cell r="E52">
            <v>-63.539424896240234</v>
          </cell>
        </row>
        <row r="53">
          <cell r="A53" t="str">
            <v>Gas (Kilian)</v>
          </cell>
          <cell r="B53">
            <v>0.77336972951889038</v>
          </cell>
          <cell r="C53">
            <v>-103.61676025390625</v>
          </cell>
          <cell r="D53">
            <v>-1120.3236083984375</v>
          </cell>
          <cell r="E53">
            <v>-64.209907531738281</v>
          </cell>
        </row>
        <row r="54">
          <cell r="A54" t="str">
            <v>Gas (Gelman)</v>
          </cell>
          <cell r="B54">
            <v>0.81367117166519165</v>
          </cell>
          <cell r="C54">
            <v>-103.61676025390625</v>
          </cell>
          <cell r="D54">
            <v>-1365.6279296875</v>
          </cell>
          <cell r="E54">
            <v>-64.685188293457031</v>
          </cell>
        </row>
        <row r="55">
          <cell r="A55" t="str">
            <v>Gas (Park)</v>
          </cell>
          <cell r="B55">
            <v>0.81778013706207275</v>
          </cell>
          <cell r="C55">
            <v>-103.61676025390625</v>
          </cell>
          <cell r="D55">
            <v>-1396.8106689453125</v>
          </cell>
          <cell r="E55">
            <v>-64.745574951171875</v>
          </cell>
        </row>
        <row r="56">
          <cell r="A56" t="str">
            <v>Gas (Hughes)</v>
          </cell>
          <cell r="B56">
            <v>0.95269638299942017</v>
          </cell>
          <cell r="C56">
            <v>-103.61676025390625</v>
          </cell>
          <cell r="D56">
            <v>-5581.4404296875</v>
          </cell>
          <cell r="E56">
            <v>-72.806541442871094</v>
          </cell>
        </row>
        <row r="57">
          <cell r="A57" t="str">
            <v>Other Fuel Taxes</v>
          </cell>
          <cell r="B57">
            <v>0.79834163188934326</v>
          </cell>
          <cell r="C57">
            <v>-70.36541748046875</v>
          </cell>
          <cell r="D57">
            <v>-995.486083984375</v>
          </cell>
          <cell r="E57">
            <v>-11.444986343383789</v>
          </cell>
        </row>
        <row r="58">
          <cell r="A58" t="str">
            <v>Jet Fuel</v>
          </cell>
          <cell r="B58">
            <v>0.75395917892456055</v>
          </cell>
          <cell r="C58">
            <v>-42.267578125</v>
          </cell>
          <cell r="D58">
            <v>-584.7801513671875</v>
          </cell>
          <cell r="E58">
            <v>45.423297882080078</v>
          </cell>
        </row>
        <row r="59">
          <cell r="A59" t="str">
            <v>Diesel</v>
          </cell>
          <cell r="B59">
            <v>0.84163075685501099</v>
          </cell>
          <cell r="C59">
            <v>-98.463264465332031</v>
          </cell>
          <cell r="D59">
            <v>-3160.506591796875</v>
          </cell>
          <cell r="E59">
            <v>-311.22396850585938</v>
          </cell>
        </row>
        <row r="60">
          <cell r="A60" t="str">
            <v>Other Revenue Raisers</v>
          </cell>
          <cell r="B60">
            <v>0.64658260345458984</v>
          </cell>
          <cell r="C60">
            <v>-701.016357421875</v>
          </cell>
          <cell r="D60">
            <v>-1525.3046875</v>
          </cell>
          <cell r="E60">
            <v>-349.76614379882813</v>
          </cell>
        </row>
        <row r="61">
          <cell r="A61" t="str">
            <v>CPP (AJ)</v>
          </cell>
          <cell r="B61">
            <v>0.45887982845306396</v>
          </cell>
          <cell r="C61">
            <v>-1017.9969482421875</v>
          </cell>
          <cell r="D61">
            <v>-2086.182373046875</v>
          </cell>
          <cell r="E61">
            <v>-939.5723876953125</v>
          </cell>
        </row>
        <row r="62">
          <cell r="A62" t="str">
            <v>CARE</v>
          </cell>
          <cell r="B62">
            <v>0.71881777048110962</v>
          </cell>
          <cell r="C62">
            <v>-67.055206298828125</v>
          </cell>
          <cell r="D62">
            <v>-772.192626953125</v>
          </cell>
          <cell r="E62">
            <v>-27.823757171630859</v>
          </cell>
        </row>
        <row r="63">
          <cell r="A63" t="str">
            <v>CPP (PJ)</v>
          </cell>
          <cell r="B63">
            <v>0.78000903129577637</v>
          </cell>
          <cell r="C63">
            <v>-1017.9969482421875</v>
          </cell>
          <cell r="D63">
            <v>-5131.4619140625</v>
          </cell>
          <cell r="E63">
            <v>-939.57244873046875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opLeftCell="B21" zoomScale="55" zoomScaleNormal="55" workbookViewId="0">
      <selection activeCell="L43" sqref="L43"/>
    </sheetView>
  </sheetViews>
  <sheetFormatPr defaultColWidth="9.109375" defaultRowHeight="19.8" x14ac:dyDescent="0.3"/>
  <cols>
    <col min="1" max="4" width="9.109375" style="5"/>
    <col min="5" max="5" width="9.109375" style="5" customWidth="1"/>
    <col min="6" max="7" width="1.44140625" style="5" customWidth="1"/>
    <col min="8" max="8" width="49.88671875" style="44" customWidth="1"/>
    <col min="9" max="9" width="1.44140625" style="7" customWidth="1"/>
    <col min="10" max="10" width="30.33203125" style="7" customWidth="1"/>
    <col min="11" max="13" width="30.33203125" style="36" customWidth="1"/>
    <col min="14" max="15" width="1.44140625" style="5" customWidth="1"/>
    <col min="16" max="16384" width="9.109375" style="5"/>
  </cols>
  <sheetData>
    <row r="1" spans="6:31" s="1" customFormat="1" x14ac:dyDescent="0.3">
      <c r="H1" s="4"/>
      <c r="I1" s="4"/>
      <c r="J1" s="5"/>
      <c r="K1" s="45"/>
      <c r="L1" s="45"/>
      <c r="M1" s="45"/>
    </row>
    <row r="2" spans="6:31" s="1" customFormat="1" x14ac:dyDescent="0.3">
      <c r="H2" s="4"/>
      <c r="I2" s="4"/>
      <c r="J2" s="5"/>
      <c r="K2" s="45"/>
      <c r="L2" s="45"/>
      <c r="M2" s="45"/>
    </row>
    <row r="3" spans="6:31" s="1" customFormat="1" x14ac:dyDescent="0.3">
      <c r="H3" s="4"/>
      <c r="I3" s="4"/>
      <c r="J3" s="5"/>
      <c r="K3" s="45"/>
      <c r="L3" s="45"/>
      <c r="M3" s="45"/>
    </row>
    <row r="4" spans="6:31" s="1" customFormat="1" x14ac:dyDescent="0.3">
      <c r="H4" s="4"/>
      <c r="I4" s="4"/>
      <c r="J4" s="5"/>
      <c r="K4" s="45"/>
      <c r="L4" s="45"/>
      <c r="M4" s="45"/>
    </row>
    <row r="5" spans="6:31" s="1" customFormat="1" x14ac:dyDescent="0.3">
      <c r="H5" s="4"/>
      <c r="I5" s="4"/>
      <c r="J5" s="5"/>
      <c r="K5" s="45"/>
      <c r="L5" s="45"/>
      <c r="M5" s="45"/>
    </row>
    <row r="6" spans="6:31" s="1" customFormat="1" ht="20.399999999999999" thickBot="1" x14ac:dyDescent="0.35">
      <c r="H6" s="4"/>
      <c r="I6" s="4"/>
      <c r="J6" s="5"/>
      <c r="K6" s="45"/>
      <c r="L6" s="45"/>
      <c r="M6" s="45"/>
    </row>
    <row r="7" spans="6:31" s="1" customFormat="1" ht="10.199999999999999" customHeight="1" thickTop="1" x14ac:dyDescent="0.3">
      <c r="F7" s="2"/>
      <c r="G7" s="2"/>
      <c r="H7" s="3"/>
      <c r="I7" s="3"/>
      <c r="J7" s="39"/>
      <c r="K7" s="46"/>
      <c r="L7" s="46"/>
      <c r="M7" s="46"/>
      <c r="N7" s="2"/>
      <c r="O7" s="2"/>
    </row>
    <row r="8" spans="6:31" s="51" customFormat="1" ht="28.95" customHeight="1" thickBot="1" x14ac:dyDescent="0.35">
      <c r="F8" s="48"/>
      <c r="G8" s="48"/>
      <c r="H8" s="49"/>
      <c r="I8" s="49"/>
      <c r="J8" s="50"/>
      <c r="K8" s="65" t="s">
        <v>65</v>
      </c>
      <c r="L8" s="65"/>
      <c r="M8" s="65"/>
      <c r="N8" s="48"/>
      <c r="O8" s="48"/>
    </row>
    <row r="9" spans="6:31" s="51" customFormat="1" ht="29.4" customHeight="1" thickBot="1" x14ac:dyDescent="0.35">
      <c r="F9" s="52" t="s">
        <v>0</v>
      </c>
      <c r="G9" s="52"/>
      <c r="H9" s="52"/>
      <c r="I9" s="53"/>
      <c r="J9" s="54" t="s">
        <v>2</v>
      </c>
      <c r="K9" s="55" t="s">
        <v>66</v>
      </c>
      <c r="L9" s="55" t="s">
        <v>67</v>
      </c>
      <c r="M9" s="55" t="s">
        <v>68</v>
      </c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spans="6:31" s="11" customFormat="1" ht="10.199999999999999" customHeight="1" thickTop="1" x14ac:dyDescent="0.3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r="11" spans="6:31" s="18" customFormat="1" ht="29.4" thickBot="1" x14ac:dyDescent="0.3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45.510612487792969</v>
      </c>
      <c r="M11" s="29">
        <f>data_export!E2</f>
        <v>-32.326091766357422</v>
      </c>
      <c r="N11" s="16"/>
      <c r="O11" s="14"/>
    </row>
    <row r="12" spans="6:31" s="19" customFormat="1" ht="28.8" x14ac:dyDescent="0.3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-112.92057800292969</v>
      </c>
      <c r="L12" s="30">
        <f>data_export!D3</f>
        <v>33.962249755859375</v>
      </c>
      <c r="M12" s="31">
        <f>data_export!E3</f>
        <v>-27.936672210693359</v>
      </c>
    </row>
    <row r="13" spans="6:31" s="19" customFormat="1" ht="28.8" x14ac:dyDescent="0.3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-100.01830291748047</v>
      </c>
      <c r="L13" s="30">
        <f>data_export!D4</f>
        <v>51.47259521484375</v>
      </c>
      <c r="M13" s="31">
        <f>data_export!E4</f>
        <v>-28.158864974975586</v>
      </c>
    </row>
    <row r="14" spans="6:31" s="19" customFormat="1" ht="28.8" x14ac:dyDescent="0.3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-28.15345573425293</v>
      </c>
    </row>
    <row r="15" spans="6:31" s="19" customFormat="1" ht="10.199999999999999" customHeight="1" x14ac:dyDescent="0.3">
      <c r="H15" s="20"/>
      <c r="I15" s="21"/>
      <c r="J15" s="21"/>
      <c r="K15" s="30"/>
      <c r="L15" s="30"/>
      <c r="M15" s="31"/>
    </row>
    <row r="16" spans="6:31" s="18" customFormat="1" ht="29.4" thickBot="1" x14ac:dyDescent="0.35">
      <c r="F16" s="14"/>
      <c r="G16" s="15" t="str">
        <f>data_export!A6</f>
        <v>Residential Solar</v>
      </c>
      <c r="H16" s="16"/>
      <c r="I16" s="17"/>
      <c r="J16" s="37">
        <f>data_export!B6</f>
        <v>3.8616542816162109</v>
      </c>
      <c r="K16" s="28">
        <f>data_export!C6</f>
        <v>-77.417625427246094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r="17" spans="6:15" s="19" customFormat="1" ht="28.8" x14ac:dyDescent="0.3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r="18" spans="6:15" s="19" customFormat="1" ht="28.8" x14ac:dyDescent="0.3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r="19" spans="6:15" s="19" customFormat="1" ht="28.8" x14ac:dyDescent="0.3">
      <c r="H19" s="20" t="str">
        <f>data_export!A9</f>
        <v>CSI (TPO)</v>
      </c>
      <c r="I19" s="21"/>
      <c r="J19" s="21">
        <f>data_export!B9</f>
        <v>3.8154654502868652</v>
      </c>
      <c r="K19" s="30">
        <f>data_export!C9</f>
        <v>-70.333221435546875</v>
      </c>
      <c r="L19" s="30">
        <f>data_export!D9</f>
        <v>97.847282409667969</v>
      </c>
      <c r="M19" s="30">
        <f>data_export!E9</f>
        <v>-74.946304321289063</v>
      </c>
    </row>
    <row r="20" spans="6:15" s="19" customFormat="1" ht="28.8" x14ac:dyDescent="0.3">
      <c r="H20" s="20" t="str">
        <f>data_export!A10</f>
        <v>CSI (HO)</v>
      </c>
      <c r="I20" s="21"/>
      <c r="J20" s="21">
        <f>data_export!B10</f>
        <v>2.7115862369537354</v>
      </c>
      <c r="K20" s="30">
        <f>data_export!C10</f>
        <v>-76.713523864746094</v>
      </c>
      <c r="L20" s="30">
        <f>data_export!D10</f>
        <v>147.14936828613281</v>
      </c>
      <c r="M20" s="30">
        <f>data_export!E10</f>
        <v>-52.773223876953125</v>
      </c>
    </row>
    <row r="21" spans="6:15" s="19" customFormat="1" ht="28.8" x14ac:dyDescent="0.3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370.43533325195313</v>
      </c>
      <c r="M21" s="30">
        <f>data_export!E11</f>
        <v>-39.625438690185547</v>
      </c>
    </row>
    <row r="22" spans="6:15" s="19" customFormat="1" ht="10.199999999999999" customHeight="1" x14ac:dyDescent="0.3">
      <c r="H22" s="20"/>
      <c r="I22" s="21"/>
      <c r="J22" s="21"/>
      <c r="K22" s="30"/>
      <c r="L22" s="30"/>
      <c r="M22" s="31"/>
    </row>
    <row r="23" spans="6:15" s="18" customFormat="1" ht="29.4" thickBot="1" x14ac:dyDescent="0.35">
      <c r="F23" s="14"/>
      <c r="G23" s="15" t="str">
        <f>data_export!A12</f>
        <v>Electric Vehicles</v>
      </c>
      <c r="H23" s="16"/>
      <c r="I23" s="17"/>
      <c r="J23" s="37">
        <f>data_export!B12</f>
        <v>1.445249080657959</v>
      </c>
      <c r="K23" s="28">
        <f>data_export!C12</f>
        <v>-457.78765869140625</v>
      </c>
      <c r="L23" s="28">
        <f>data_export!D12</f>
        <v>1356.4920654296875</v>
      </c>
      <c r="M23" s="29">
        <f>data_export!E12</f>
        <v>-414.6737060546875</v>
      </c>
      <c r="N23" s="16"/>
      <c r="O23" s="14"/>
    </row>
    <row r="24" spans="6:15" s="19" customFormat="1" ht="28.8" x14ac:dyDescent="0.3">
      <c r="H24" s="20" t="str">
        <f>data_export!A13</f>
        <v>BEV (State - Rebate)</v>
      </c>
      <c r="I24" s="21"/>
      <c r="J24" s="21">
        <f>data_export!B13</f>
        <v>1.561255931854248</v>
      </c>
      <c r="K24" s="30">
        <f>data_export!C13</f>
        <v>-527.24163818359375</v>
      </c>
      <c r="L24" s="30">
        <f>data_export!D13</f>
        <v>1068.5941162109375</v>
      </c>
      <c r="M24" s="31">
        <f>data_export!E13</f>
        <v>-382.88604736328125</v>
      </c>
    </row>
    <row r="25" spans="6:15" s="19" customFormat="1" ht="28.8" x14ac:dyDescent="0.3">
      <c r="H25" s="20" t="str">
        <f>data_export!A14</f>
        <v>ITC (EV)</v>
      </c>
      <c r="I25" s="21"/>
      <c r="J25" s="21">
        <f>data_export!B14</f>
        <v>1.4736918210983276</v>
      </c>
      <c r="K25" s="30">
        <f>data_export!C14</f>
        <v>-467.26904296875</v>
      </c>
      <c r="L25" s="30">
        <f>data_export!D14</f>
        <v>1279.4471435546875</v>
      </c>
      <c r="M25" s="31">
        <f>data_export!E14</f>
        <v>-391.2740478515625</v>
      </c>
    </row>
    <row r="26" spans="6:15" s="19" customFormat="1" ht="28.8" x14ac:dyDescent="0.3">
      <c r="H26" s="20" t="str">
        <f>data_export!A15</f>
        <v>EFMP</v>
      </c>
      <c r="I26" s="21"/>
      <c r="J26" s="21">
        <f>data_export!B15</f>
        <v>1.2961825132369995</v>
      </c>
      <c r="K26" s="30">
        <f>data_export!C15</f>
        <v>-378.85232543945313</v>
      </c>
      <c r="L26" s="30">
        <f>data_export!D15</f>
        <v>2055.972900390625</v>
      </c>
      <c r="M26" s="31">
        <f>data_export!E15</f>
        <v>-398.142578125</v>
      </c>
    </row>
    <row r="27" spans="6:15" s="19" customFormat="1" ht="10.199999999999999" customHeight="1" x14ac:dyDescent="0.3">
      <c r="H27" s="20"/>
      <c r="I27" s="21"/>
      <c r="J27" s="21"/>
      <c r="K27" s="30"/>
      <c r="L27" s="30"/>
      <c r="M27" s="31"/>
    </row>
    <row r="28" spans="6:15" s="18" customFormat="1" ht="29.4" thickBot="1" x14ac:dyDescent="0.35">
      <c r="F28" s="14"/>
      <c r="G28" s="15" t="str">
        <f>data_export!A16</f>
        <v>Appliance Rebates</v>
      </c>
      <c r="H28" s="16"/>
      <c r="I28" s="17"/>
      <c r="J28" s="37">
        <f>data_export!B16</f>
        <v>1.1642497777938843</v>
      </c>
      <c r="K28" s="28">
        <f>data_export!C16</f>
        <v>-1.6135902404785156</v>
      </c>
      <c r="L28" s="28">
        <f>data_export!D16</f>
        <v>474.39144897460938</v>
      </c>
      <c r="M28" s="29">
        <f>data_export!E16</f>
        <v>111.38442230224609</v>
      </c>
      <c r="N28" s="16"/>
      <c r="O28" s="14"/>
    </row>
    <row r="29" spans="6:15" s="19" customFormat="1" ht="28.8" x14ac:dyDescent="0.3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r="30" spans="6:15" s="19" customFormat="1" ht="28.8" x14ac:dyDescent="0.3">
      <c r="H30" s="20" t="str">
        <f>data_export!A18</f>
        <v>ES (WH)</v>
      </c>
      <c r="I30" s="21"/>
      <c r="J30" s="21">
        <f>data_export!B18</f>
        <v>1.3400386571884155</v>
      </c>
      <c r="K30" s="30">
        <f>data_export!C18</f>
        <v>208.5133056640625</v>
      </c>
      <c r="L30" s="30">
        <f>data_export!D18</f>
        <v>135.55844116210938</v>
      </c>
      <c r="M30" s="31">
        <f>data_export!E18</f>
        <v>143.20797729492188</v>
      </c>
    </row>
    <row r="31" spans="6:15" s="19" customFormat="1" ht="28.8" x14ac:dyDescent="0.3">
      <c r="H31" s="20" t="str">
        <f>data_export!A19</f>
        <v>ES (CW)</v>
      </c>
      <c r="I31" s="21"/>
      <c r="J31" s="21">
        <f>data_export!B19</f>
        <v>1.3096446990966797</v>
      </c>
      <c r="K31" s="30">
        <f>data_export!C19</f>
        <v>169.91751098632813</v>
      </c>
      <c r="L31" s="30">
        <f>data_export!D19</f>
        <v>359.34432983398438</v>
      </c>
      <c r="M31" s="31">
        <f>data_export!E19</f>
        <v>78.034034729003906</v>
      </c>
    </row>
    <row r="32" spans="6:15" s="19" customFormat="1" ht="28.8" x14ac:dyDescent="0.3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r="33" spans="6:15" s="19" customFormat="1" ht="28.8" x14ac:dyDescent="0.3">
      <c r="H33" s="20" t="str">
        <f>data_export!A21</f>
        <v>ES (DW)</v>
      </c>
      <c r="I33" s="21"/>
      <c r="J33" s="21">
        <f>data_export!B21</f>
        <v>1.0533791780471802</v>
      </c>
      <c r="K33" s="30">
        <f>data_export!C21</f>
        <v>507.01626586914063</v>
      </c>
      <c r="L33" s="30">
        <f>data_export!D21</f>
        <v>-815.7562255859375</v>
      </c>
      <c r="M33" s="31">
        <f>data_export!E21</f>
        <v>232.84751892089844</v>
      </c>
    </row>
    <row r="34" spans="6:15" s="19" customFormat="1" ht="28.8" x14ac:dyDescent="0.3">
      <c r="H34" s="20" t="str">
        <f>data_export!A22</f>
        <v>C4A (Fridge)</v>
      </c>
      <c r="I34" s="21"/>
      <c r="J34" s="21">
        <f>data_export!B22</f>
        <v>1.0418461561203003</v>
      </c>
      <c r="K34" s="30">
        <f>data_export!C22</f>
        <v>-298.42184448242188</v>
      </c>
      <c r="L34" s="30">
        <f>data_export!D22</f>
        <v>2385.47607421875</v>
      </c>
      <c r="M34" s="31">
        <f>data_export!E22</f>
        <v>89.480377197265625</v>
      </c>
    </row>
    <row r="35" spans="6:15" s="19" customFormat="1" ht="28.8" x14ac:dyDescent="0.3">
      <c r="H35" s="20" t="str">
        <f>data_export!A23</f>
        <v>ES (Fridge)</v>
      </c>
      <c r="I35" s="21"/>
      <c r="J35" s="21">
        <f>data_export!B23</f>
        <v>1.0114192962646484</v>
      </c>
      <c r="K35" s="30">
        <f>data_export!C23</f>
        <v>-511.56216430664063</v>
      </c>
      <c r="L35" s="30">
        <f>data_export!D23</f>
        <v>1365.49755859375</v>
      </c>
      <c r="M35" s="31">
        <f>data_export!E23</f>
        <v>173.71002197265625</v>
      </c>
    </row>
    <row r="36" spans="6:15" s="19" customFormat="1" ht="28.8" x14ac:dyDescent="0.3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207.63017272949219</v>
      </c>
    </row>
    <row r="37" spans="6:15" s="19" customFormat="1" ht="10.199999999999999" customHeight="1" x14ac:dyDescent="0.3">
      <c r="H37" s="20"/>
      <c r="I37" s="21"/>
      <c r="J37" s="21"/>
      <c r="K37" s="30"/>
      <c r="L37" s="30"/>
      <c r="M37" s="31"/>
    </row>
    <row r="38" spans="6:15" s="18" customFormat="1" ht="29.4" thickBot="1" x14ac:dyDescent="0.35">
      <c r="F38" s="14"/>
      <c r="G38" s="15" t="str">
        <f>data_export!A25</f>
        <v>Vehicle Retirement</v>
      </c>
      <c r="H38" s="16"/>
      <c r="I38" s="17"/>
      <c r="J38" s="37">
        <f>data_export!B25</f>
        <v>1.0474462509155273</v>
      </c>
      <c r="K38" s="28">
        <f>data_export!C25</f>
        <v>1007.369873046875</v>
      </c>
      <c r="L38" s="28">
        <f>data_export!D25</f>
        <v>876.40631103515625</v>
      </c>
      <c r="M38" s="29">
        <f>data_export!E25</f>
        <v>147.72091674804688</v>
      </c>
      <c r="N38" s="16"/>
      <c r="O38" s="14"/>
    </row>
    <row r="39" spans="6:15" s="19" customFormat="1" ht="28.8" x14ac:dyDescent="0.3">
      <c r="H39" s="20" t="str">
        <f>data_export!A26</f>
        <v>C4C (TX)</v>
      </c>
      <c r="I39" s="21"/>
      <c r="J39" s="21">
        <f>data_export!B26</f>
        <v>1.067124605178833</v>
      </c>
      <c r="K39" s="30">
        <f>data_export!C26</f>
        <v>-1.476575493812561</v>
      </c>
      <c r="L39" s="30">
        <f>data_export!D26</f>
        <v>620.05413818359375</v>
      </c>
      <c r="M39" s="31">
        <f>data_export!E26</f>
        <v>147.68215942382813</v>
      </c>
    </row>
    <row r="40" spans="6:15" s="19" customFormat="1" ht="28.8" x14ac:dyDescent="0.3">
      <c r="H40" s="20" t="str">
        <f>data_export!A27</f>
        <v>C4C (US)</v>
      </c>
      <c r="I40" s="21"/>
      <c r="J40" s="21">
        <f>data_export!B27</f>
        <v>1.0442870855331421</v>
      </c>
      <c r="K40" s="30">
        <f>data_export!C27</f>
        <v>14.07098388671875</v>
      </c>
      <c r="L40" s="30">
        <f>data_export!D27</f>
        <v>921.7176513671875</v>
      </c>
      <c r="M40" s="31">
        <f>data_export!E27</f>
        <v>148.48291015625</v>
      </c>
    </row>
    <row r="41" spans="6:15" s="19" customFormat="1" ht="28.8" x14ac:dyDescent="0.3">
      <c r="H41" s="20" t="str">
        <f>data_export!A28</f>
        <v>BAAQMD</v>
      </c>
      <c r="I41" s="21"/>
      <c r="J41" s="21">
        <f>data_export!B28</f>
        <v>1.0299334526062012</v>
      </c>
      <c r="K41" s="30">
        <f>data_export!C28</f>
        <v>3009.51513671875</v>
      </c>
      <c r="L41" s="30">
        <f>data_export!D28</f>
        <v>1426.447021484375</v>
      </c>
      <c r="M41" s="31">
        <f>data_export!E28</f>
        <v>146.60453796386719</v>
      </c>
    </row>
    <row r="42" spans="6:15" s="19" customFormat="1" ht="10.199999999999999" customHeight="1" x14ac:dyDescent="0.3">
      <c r="H42" s="20"/>
      <c r="I42" s="21"/>
      <c r="J42" s="21"/>
      <c r="K42" s="30"/>
      <c r="L42" s="30"/>
      <c r="M42" s="31"/>
    </row>
    <row r="43" spans="6:15" s="18" customFormat="1" ht="29.4" thickBot="1" x14ac:dyDescent="0.35">
      <c r="F43" s="14"/>
      <c r="G43" s="15" t="str">
        <f>data_export!A29</f>
        <v>Hybrid Vehicles</v>
      </c>
      <c r="H43" s="16"/>
      <c r="I43" s="17"/>
      <c r="J43" s="37">
        <f>data_export!B29</f>
        <v>1.0121282339096069</v>
      </c>
      <c r="K43" s="28">
        <f>data_export!C29</f>
        <v>577.3812255859375</v>
      </c>
      <c r="L43" s="28">
        <f>data_export!D29</f>
        <v>5959.14453125</v>
      </c>
      <c r="M43" s="29">
        <f>data_export!E29</f>
        <v>-37.718658447265625</v>
      </c>
      <c r="N43" s="16"/>
      <c r="O43" s="14"/>
    </row>
    <row r="44" spans="6:15" s="19" customFormat="1" ht="28.8" x14ac:dyDescent="0.3">
      <c r="H44" s="20" t="str">
        <f>data_export!A30</f>
        <v>HY (S-STW)</v>
      </c>
      <c r="I44" s="21"/>
      <c r="J44" s="21">
        <f>data_export!B30</f>
        <v>1.0271942615509033</v>
      </c>
      <c r="K44" s="30">
        <f>data_export!C30</f>
        <v>576.380859375</v>
      </c>
      <c r="L44" s="30">
        <f>data_export!D30</f>
        <v>2676.2490234375</v>
      </c>
      <c r="M44" s="31">
        <f>data_export!E30</f>
        <v>-40.748928070068359</v>
      </c>
    </row>
    <row r="45" spans="6:15" s="19" customFormat="1" ht="28.8" x14ac:dyDescent="0.3">
      <c r="H45" s="20" t="str">
        <f>data_export!A31</f>
        <v>HY (F-ITC)</v>
      </c>
      <c r="I45" s="21"/>
      <c r="J45" s="21">
        <f>data_export!B31</f>
        <v>1.0074832439422607</v>
      </c>
      <c r="K45" s="30">
        <f>data_export!C31</f>
        <v>577.67999267578125</v>
      </c>
      <c r="L45" s="30">
        <f>data_export!D31</f>
        <v>9474.890625</v>
      </c>
      <c r="M45" s="31">
        <f>data_export!E31</f>
        <v>-39.798107147216797</v>
      </c>
    </row>
    <row r="46" spans="6:15" s="19" customFormat="1" ht="28.8" x14ac:dyDescent="0.3">
      <c r="H46" s="20" t="str">
        <f>data_export!A32</f>
        <v>HY (S-ITC)</v>
      </c>
      <c r="I46" s="21"/>
      <c r="J46" s="21">
        <f>data_export!B32</f>
        <v>1.0016008615493774</v>
      </c>
      <c r="K46" s="30">
        <f>data_export!C32</f>
        <v>578.082763671875</v>
      </c>
      <c r="L46" s="30">
        <f>data_export!D32</f>
        <v>43918.0234375</v>
      </c>
      <c r="M46" s="31">
        <f>data_export!E32</f>
        <v>-39.498619079589844</v>
      </c>
    </row>
    <row r="47" spans="6:15" s="19" customFormat="1" ht="10.199999999999999" customHeight="1" x14ac:dyDescent="0.3">
      <c r="H47" s="20"/>
      <c r="I47" s="21"/>
      <c r="J47" s="21"/>
      <c r="K47" s="30"/>
      <c r="L47" s="30"/>
      <c r="M47" s="31"/>
    </row>
    <row r="48" spans="6:15" s="18" customFormat="1" ht="29.4" thickBot="1" x14ac:dyDescent="0.35">
      <c r="F48" s="14"/>
      <c r="G48" s="15" t="str">
        <f>data_export!A33</f>
        <v>Weatherization</v>
      </c>
      <c r="H48" s="16"/>
      <c r="I48" s="17"/>
      <c r="J48" s="37">
        <f>data_export!B33</f>
        <v>0.97763127088546753</v>
      </c>
      <c r="K48" s="28">
        <f>data_export!C33</f>
        <v>194.19149780273438</v>
      </c>
      <c r="L48" s="28">
        <f>data_export!D33</f>
        <v>779.3900146484375</v>
      </c>
      <c r="M48" s="29">
        <f>data_export!E33</f>
        <v>206.73704528808594</v>
      </c>
      <c r="N48" s="16"/>
      <c r="O48" s="14"/>
    </row>
    <row r="49" spans="6:15" s="19" customFormat="1" ht="28.8" x14ac:dyDescent="0.3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111.33640289306641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r="50" spans="6:15" s="19" customFormat="1" ht="28.8" x14ac:dyDescent="0.3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r="51" spans="6:15" s="19" customFormat="1" ht="28.8" x14ac:dyDescent="0.3">
      <c r="H51" s="20" t="str">
        <f>data_export!A36</f>
        <v>WI RF</v>
      </c>
      <c r="I51" s="21"/>
      <c r="J51" s="21">
        <f>data_export!B36</f>
        <v>0.91981315612792969</v>
      </c>
      <c r="K51" s="30">
        <f>data_export!C36</f>
        <v>38.533412933349609</v>
      </c>
      <c r="L51" s="30">
        <f>data_export!D36</f>
        <v>4559.095703125</v>
      </c>
      <c r="M51" s="31">
        <f>data_export!E36</f>
        <v>554.88250732421875</v>
      </c>
    </row>
    <row r="52" spans="6:15" s="19" customFormat="1" ht="28.8" x14ac:dyDescent="0.3">
      <c r="H52" s="20" t="str">
        <f>data_export!A37</f>
        <v>WAP</v>
      </c>
      <c r="I52" s="21"/>
      <c r="J52" s="21">
        <f>data_export!B37</f>
        <v>0.91514825820922852</v>
      </c>
      <c r="K52" s="30">
        <f>data_export!C37</f>
        <v>196.84396362304688</v>
      </c>
      <c r="L52" s="30">
        <f>data_export!D37</f>
        <v>751.88641357421875</v>
      </c>
      <c r="M52" s="31">
        <f>data_export!E37</f>
        <v>253.10191345214844</v>
      </c>
    </row>
    <row r="53" spans="6:15" s="19" customFormat="1" ht="28.8" x14ac:dyDescent="0.3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430.05841064453125</v>
      </c>
    </row>
    <row r="54" spans="6:15" s="19" customFormat="1" ht="10.199999999999999" customHeight="1" x14ac:dyDescent="0.3">
      <c r="H54" s="20"/>
      <c r="I54" s="21"/>
      <c r="J54" s="21"/>
      <c r="K54" s="30"/>
      <c r="L54" s="30"/>
      <c r="M54" s="31"/>
    </row>
    <row r="55" spans="6:15" s="19" customFormat="1" ht="10.199999999999999" customHeight="1" x14ac:dyDescent="0.3">
      <c r="H55" s="20"/>
      <c r="I55" s="21"/>
      <c r="J55" s="21"/>
      <c r="K55" s="30"/>
      <c r="L55" s="30"/>
      <c r="M55" s="31"/>
    </row>
    <row r="56" spans="6:15" s="61" customFormat="1" ht="29.4" customHeight="1" thickBot="1" x14ac:dyDescent="0.35">
      <c r="F56" s="57" t="s">
        <v>1</v>
      </c>
      <c r="G56" s="57"/>
      <c r="H56" s="57"/>
      <c r="I56" s="58"/>
      <c r="J56" s="58"/>
      <c r="K56" s="59"/>
      <c r="L56" s="59"/>
      <c r="M56" s="60"/>
    </row>
    <row r="57" spans="6:15" s="19" customFormat="1" ht="10.199999999999999" customHeight="1" thickTop="1" x14ac:dyDescent="0.3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r="58" spans="6:15" s="19" customFormat="1" ht="29.4" thickBot="1" x14ac:dyDescent="0.35">
      <c r="F58" s="14"/>
      <c r="G58" s="16" t="str">
        <f>data_export!A39</f>
        <v>Home Energy Reports</v>
      </c>
      <c r="H58" s="16"/>
      <c r="I58" s="24"/>
      <c r="J58" s="40">
        <f>data_export!B39</f>
        <v>1.9451373815536499</v>
      </c>
      <c r="K58" s="38">
        <f>data_export!C39</f>
        <v>-38.401496887207031</v>
      </c>
      <c r="L58" s="38">
        <f>data_export!D39</f>
        <v>105.80335998535156</v>
      </c>
      <c r="M58" s="38">
        <f>data_export!E39</f>
        <v>89.304374694824219</v>
      </c>
      <c r="N58" s="16"/>
      <c r="O58" s="14"/>
    </row>
    <row r="59" spans="6:15" s="19" customFormat="1" ht="28.8" x14ac:dyDescent="0.3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r="60" spans="6:15" s="19" customFormat="1" ht="28.8" x14ac:dyDescent="0.3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r="61" spans="6:15" s="19" customFormat="1" ht="28.8" x14ac:dyDescent="0.3">
      <c r="H61" s="20" t="str">
        <f>data_export!A42</f>
        <v>PER</v>
      </c>
      <c r="I61" s="21"/>
      <c r="J61" s="21">
        <f>data_export!B42</f>
        <v>1.5998132228851318</v>
      </c>
      <c r="K61" s="30">
        <f>data_export!C42</f>
        <v>-193.71133422851563</v>
      </c>
      <c r="L61" s="30">
        <f>data_export!D42</f>
        <v>508.95681762695313</v>
      </c>
      <c r="M61" s="31">
        <f>data_export!E42</f>
        <v>-115.97597503662109</v>
      </c>
    </row>
    <row r="62" spans="6:15" s="19" customFormat="1" ht="28.8" x14ac:dyDescent="0.3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r="63" spans="6:15" s="19" customFormat="1" ht="10.199999999999999" customHeight="1" x14ac:dyDescent="0.3">
      <c r="H63" s="20"/>
      <c r="I63" s="21"/>
      <c r="J63" s="21"/>
      <c r="K63" s="30"/>
      <c r="L63" s="30"/>
      <c r="M63" s="31"/>
    </row>
    <row r="64" spans="6:15" s="19" customFormat="1" ht="10.199999999999999" customHeight="1" x14ac:dyDescent="0.3">
      <c r="H64" s="20"/>
      <c r="I64" s="21"/>
      <c r="J64" s="21"/>
      <c r="K64" s="30"/>
      <c r="L64" s="30"/>
      <c r="M64" s="31"/>
    </row>
    <row r="65" spans="6:15" s="61" customFormat="1" ht="29.4" customHeight="1" thickBot="1" x14ac:dyDescent="0.35">
      <c r="F65" s="62" t="s">
        <v>71</v>
      </c>
      <c r="G65" s="62"/>
      <c r="H65" s="62"/>
      <c r="I65" s="63"/>
      <c r="J65" s="58"/>
      <c r="K65" s="59"/>
      <c r="L65" s="59"/>
      <c r="M65" s="59"/>
      <c r="N65" s="64"/>
      <c r="O65" s="64"/>
    </row>
    <row r="66" spans="6:15" s="19" customFormat="1" ht="10.199999999999999" customHeight="1" thickTop="1" x14ac:dyDescent="0.3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r="67" spans="6:15" s="18" customFormat="1" ht="29.4" thickBot="1" x14ac:dyDescent="0.35">
      <c r="F67" s="14"/>
      <c r="G67" s="15" t="str">
        <f>data_export!A44</f>
        <v>Gasoline Taxes</v>
      </c>
      <c r="H67" s="16"/>
      <c r="I67" s="17"/>
      <c r="J67" s="37">
        <f>data_export!B44</f>
        <v>0.6714891791343689</v>
      </c>
      <c r="K67" s="28">
        <f>data_export!C44</f>
        <v>-103.61676025390625</v>
      </c>
      <c r="L67" s="28">
        <f>data_export!D44</f>
        <v>-770.46282958984375</v>
      </c>
      <c r="M67" s="29">
        <f>data_export!E44</f>
        <v>-63.599552154541016</v>
      </c>
      <c r="N67" s="16"/>
      <c r="O67" s="14"/>
    </row>
    <row r="68" spans="6:15" s="19" customFormat="1" ht="28.8" x14ac:dyDescent="0.3">
      <c r="H68" s="20" t="str">
        <f>data_export!A45</f>
        <v>Gas (DK)</v>
      </c>
      <c r="I68" s="21"/>
      <c r="J68" s="21">
        <f>data_export!B45</f>
        <v>0.43742296099662781</v>
      </c>
      <c r="K68" s="30">
        <f>data_export!C45</f>
        <v>-103.61676025390625</v>
      </c>
      <c r="L68" s="30">
        <f>data_export!D45</f>
        <v>-448.605224609375</v>
      </c>
      <c r="M68" s="31">
        <f>data_export!E45</f>
        <v>-62.906894683837891</v>
      </c>
    </row>
    <row r="69" spans="6:15" s="19" customFormat="1" ht="28.8" x14ac:dyDescent="0.3">
      <c r="H69" s="20" t="str">
        <f>data_export!A46</f>
        <v>Gas (Su)</v>
      </c>
      <c r="I69" s="21"/>
      <c r="J69" s="21">
        <f>data_export!B46</f>
        <v>0.5225679874420166</v>
      </c>
      <c r="K69" s="30">
        <f>data_export!C46</f>
        <v>-103.61676025390625</v>
      </c>
      <c r="L69" s="30">
        <f>data_export!D46</f>
        <v>-528.9913330078125</v>
      </c>
      <c r="M69" s="31">
        <f>data_export!E46</f>
        <v>-63.062950134277344</v>
      </c>
    </row>
    <row r="70" spans="6:15" s="19" customFormat="1" ht="28.8" x14ac:dyDescent="0.3">
      <c r="H70" s="20" t="str">
        <f>data_export!A47</f>
        <v>Gas (Coglianese)</v>
      </c>
      <c r="I70" s="21"/>
      <c r="J70" s="21">
        <f>data_export!B47</f>
        <v>0.56079047918319702</v>
      </c>
      <c r="K70" s="30">
        <f>data_export!C47</f>
        <v>-103.61676025390625</v>
      </c>
      <c r="L70" s="30">
        <f>data_export!D47</f>
        <v>-575.2662353515625</v>
      </c>
      <c r="M70" s="31">
        <f>data_export!E47</f>
        <v>-63.152767181396484</v>
      </c>
    </row>
    <row r="71" spans="6:15" s="19" customFormat="1" ht="28.8" x14ac:dyDescent="0.3">
      <c r="H71" s="20" t="str">
        <f>data_export!A48</f>
        <v>Gas (Manzan)</v>
      </c>
      <c r="I71" s="21"/>
      <c r="J71" s="21">
        <f>data_export!B48</f>
        <v>0.57773160934448242</v>
      </c>
      <c r="K71" s="30">
        <f>data_export!C48</f>
        <v>-103.61676025390625</v>
      </c>
      <c r="L71" s="30">
        <f>data_export!D48</f>
        <v>-598.47021484375</v>
      </c>
      <c r="M71" s="31">
        <f>data_export!E48</f>
        <v>-63.197803497314453</v>
      </c>
    </row>
    <row r="72" spans="6:15" s="19" customFormat="1" ht="28.8" x14ac:dyDescent="0.3">
      <c r="H72" s="20" t="str">
        <f>data_export!A49</f>
        <v>Gas (Small)</v>
      </c>
      <c r="I72" s="21"/>
      <c r="J72" s="21">
        <f>data_export!B49</f>
        <v>0.60484963655471802</v>
      </c>
      <c r="K72" s="30">
        <f>data_export!C49</f>
        <v>-103.61676025390625</v>
      </c>
      <c r="L72" s="30">
        <f>data_export!D49</f>
        <v>-639.7786865234375</v>
      </c>
      <c r="M72" s="31">
        <f>data_export!E49</f>
        <v>-63.277969360351563</v>
      </c>
    </row>
    <row r="73" spans="6:15" s="19" customFormat="1" ht="28.8" x14ac:dyDescent="0.3">
      <c r="H73" s="20" t="str">
        <f>data_export!A50</f>
        <v>Gas (Li)</v>
      </c>
      <c r="I73" s="21"/>
      <c r="J73" s="21">
        <f>data_export!B50</f>
        <v>0.61893332004547119</v>
      </c>
      <c r="K73" s="30">
        <f>data_export!C50</f>
        <v>-103.61676025390625</v>
      </c>
      <c r="L73" s="30">
        <f>data_export!D50</f>
        <v>-663.56573486328125</v>
      </c>
      <c r="M73" s="31">
        <f>data_export!E50</f>
        <v>-63.324123382568359</v>
      </c>
    </row>
    <row r="74" spans="6:15" s="19" customFormat="1" ht="28.8" x14ac:dyDescent="0.3">
      <c r="H74" s="20" t="str">
        <f>data_export!A51</f>
        <v>Gas (Levin)</v>
      </c>
      <c r="I74" s="21"/>
      <c r="J74" s="21">
        <f>data_export!B51</f>
        <v>0.65441346168518066</v>
      </c>
      <c r="K74" s="30">
        <f>data_export!C51</f>
        <v>-103.61676025390625</v>
      </c>
      <c r="L74" s="30">
        <f>data_export!D51</f>
        <v>-732.1419677734375</v>
      </c>
      <c r="M74" s="31">
        <f>data_export!E51</f>
        <v>-63.457180023193359</v>
      </c>
    </row>
    <row r="75" spans="6:15" s="19" customFormat="1" ht="28.8" x14ac:dyDescent="0.3">
      <c r="H75" s="20" t="str">
        <f>data_export!A52</f>
        <v>Gas (Sentenac-Chemin)</v>
      </c>
      <c r="I75" s="21"/>
      <c r="J75" s="21">
        <f>data_export!B52</f>
        <v>0.67320561408996582</v>
      </c>
      <c r="K75" s="30">
        <f>data_export!C52</f>
        <v>-103.61676025390625</v>
      </c>
      <c r="L75" s="30">
        <f>data_export!D52</f>
        <v>-774.53778076171875</v>
      </c>
      <c r="M75" s="31">
        <f>data_export!E52</f>
        <v>-63.539424896240234</v>
      </c>
    </row>
    <row r="76" spans="6:15" s="19" customFormat="1" ht="28.8" x14ac:dyDescent="0.3">
      <c r="H76" s="20" t="str">
        <f>data_export!A53</f>
        <v>Gas (Kilian)</v>
      </c>
      <c r="I76" s="21"/>
      <c r="J76" s="21">
        <f>data_export!B53</f>
        <v>0.77336972951889038</v>
      </c>
      <c r="K76" s="30">
        <f>data_export!C53</f>
        <v>-103.61676025390625</v>
      </c>
      <c r="L76" s="30">
        <f>data_export!D53</f>
        <v>-1120.3236083984375</v>
      </c>
      <c r="M76" s="31">
        <f>data_export!E53</f>
        <v>-64.209907531738281</v>
      </c>
    </row>
    <row r="77" spans="6:15" s="19" customFormat="1" ht="28.8" x14ac:dyDescent="0.3">
      <c r="H77" s="20" t="str">
        <f>data_export!A54</f>
        <v>Gas (Gelman)</v>
      </c>
      <c r="I77" s="21"/>
      <c r="J77" s="21">
        <f>data_export!B54</f>
        <v>0.81367117166519165</v>
      </c>
      <c r="K77" s="30">
        <f>data_export!C54</f>
        <v>-103.61676025390625</v>
      </c>
      <c r="L77" s="30">
        <f>data_export!D54</f>
        <v>-1365.6279296875</v>
      </c>
      <c r="M77" s="31">
        <f>data_export!E54</f>
        <v>-64.685188293457031</v>
      </c>
    </row>
    <row r="78" spans="6:15" s="19" customFormat="1" ht="28.8" x14ac:dyDescent="0.3">
      <c r="H78" s="20" t="str">
        <f>data_export!A55</f>
        <v>Gas (Park)</v>
      </c>
      <c r="I78" s="21"/>
      <c r="J78" s="21">
        <f>data_export!B55</f>
        <v>0.81778013706207275</v>
      </c>
      <c r="K78" s="30">
        <f>data_export!C55</f>
        <v>-103.61676025390625</v>
      </c>
      <c r="L78" s="30">
        <f>data_export!D55</f>
        <v>-1396.8106689453125</v>
      </c>
      <c r="M78" s="31">
        <f>data_export!E55</f>
        <v>-64.745574951171875</v>
      </c>
    </row>
    <row r="79" spans="6:15" s="19" customFormat="1" ht="28.8" x14ac:dyDescent="0.3">
      <c r="H79" s="20" t="str">
        <f>data_export!A56</f>
        <v>Gas (Hughes)</v>
      </c>
      <c r="I79" s="21"/>
      <c r="J79" s="21">
        <f>data_export!B56</f>
        <v>0.95269638299942017</v>
      </c>
      <c r="K79" s="30">
        <f>data_export!C56</f>
        <v>-103.61676025390625</v>
      </c>
      <c r="L79" s="30">
        <f>data_export!D56</f>
        <v>-5581.4404296875</v>
      </c>
      <c r="M79" s="31">
        <f>data_export!E56</f>
        <v>-72.806541442871094</v>
      </c>
    </row>
    <row r="80" spans="6:15" s="19" customFormat="1" ht="10.199999999999999" customHeight="1" x14ac:dyDescent="0.3">
      <c r="H80" s="20"/>
      <c r="I80" s="21"/>
      <c r="J80" s="21"/>
      <c r="K80" s="30"/>
      <c r="L80" s="30"/>
      <c r="M80" s="31"/>
    </row>
    <row r="81" spans="6:15" s="18" customFormat="1" ht="29.4" thickBot="1" x14ac:dyDescent="0.35">
      <c r="F81" s="14"/>
      <c r="G81" s="15" t="str">
        <f>data_export!A57</f>
        <v>Other Fuel Taxes</v>
      </c>
      <c r="H81" s="16"/>
      <c r="I81" s="25"/>
      <c r="J81" s="37">
        <f>data_export!B57</f>
        <v>0.79834163188934326</v>
      </c>
      <c r="K81" s="28">
        <f>data_export!C57</f>
        <v>-70.36541748046875</v>
      </c>
      <c r="L81" s="28">
        <f>data_export!D57</f>
        <v>-995.486083984375</v>
      </c>
      <c r="M81" s="29">
        <f>data_export!E57</f>
        <v>-11.444986343383789</v>
      </c>
      <c r="N81" s="16"/>
      <c r="O81" s="14"/>
    </row>
    <row r="82" spans="6:15" s="19" customFormat="1" ht="28.8" x14ac:dyDescent="0.3">
      <c r="H82" s="20" t="str">
        <f>data_export!A58</f>
        <v>Jet Fuel</v>
      </c>
      <c r="I82" s="26"/>
      <c r="J82" s="21">
        <f>data_export!B58</f>
        <v>0.75395917892456055</v>
      </c>
      <c r="K82" s="30">
        <f>data_export!C58</f>
        <v>-42.267578125</v>
      </c>
      <c r="L82" s="30">
        <f>data_export!D58</f>
        <v>-584.7801513671875</v>
      </c>
      <c r="M82" s="31">
        <f>data_export!E58</f>
        <v>45.423297882080078</v>
      </c>
    </row>
    <row r="83" spans="6:15" s="19" customFormat="1" ht="28.8" x14ac:dyDescent="0.3">
      <c r="H83" s="20" t="str">
        <f>data_export!A59</f>
        <v>Diesel</v>
      </c>
      <c r="I83" s="26"/>
      <c r="J83" s="21">
        <f>data_export!B59</f>
        <v>0.84163075685501099</v>
      </c>
      <c r="K83" s="30">
        <f>data_export!C59</f>
        <v>-98.463264465332031</v>
      </c>
      <c r="L83" s="30">
        <f>data_export!D59</f>
        <v>-3160.506591796875</v>
      </c>
      <c r="M83" s="31">
        <f>data_export!E59</f>
        <v>-311.22396850585938</v>
      </c>
    </row>
    <row r="84" spans="6:15" s="19" customFormat="1" ht="10.199999999999999" customHeight="1" x14ac:dyDescent="0.3">
      <c r="H84" s="20"/>
      <c r="I84" s="21"/>
      <c r="J84" s="21"/>
      <c r="K84" s="30"/>
      <c r="L84" s="30"/>
      <c r="M84" s="31"/>
    </row>
    <row r="85" spans="6:15" s="18" customFormat="1" ht="29.4" thickBot="1" x14ac:dyDescent="0.35">
      <c r="F85" s="14"/>
      <c r="G85" s="15" t="str">
        <f>data_export!A60</f>
        <v>Other Revenue Raisers</v>
      </c>
      <c r="H85" s="16"/>
      <c r="I85" s="27"/>
      <c r="J85" s="37">
        <f>data_export!B60</f>
        <v>0.64658260345458984</v>
      </c>
      <c r="K85" s="28">
        <f>data_export!C60</f>
        <v>-701.016357421875</v>
      </c>
      <c r="L85" s="28">
        <f>data_export!D60</f>
        <v>-1525.3046875</v>
      </c>
      <c r="M85" s="29">
        <f>data_export!E60</f>
        <v>-349.76614379882813</v>
      </c>
      <c r="N85" s="16"/>
      <c r="O85" s="14"/>
    </row>
    <row r="86" spans="6:15" s="19" customFormat="1" ht="28.8" x14ac:dyDescent="0.3">
      <c r="H86" s="20" t="str">
        <f>data_export!A61</f>
        <v>CPP (AJ)</v>
      </c>
      <c r="I86" s="21"/>
      <c r="J86" s="21">
        <f>data_export!B61</f>
        <v>0.45887982845306396</v>
      </c>
      <c r="K86" s="30">
        <f>data_export!C61</f>
        <v>-1017.9969482421875</v>
      </c>
      <c r="L86" s="30">
        <f>data_export!D61</f>
        <v>-2086.182373046875</v>
      </c>
      <c r="M86" s="31">
        <f>data_export!E61</f>
        <v>-939.5723876953125</v>
      </c>
    </row>
    <row r="87" spans="6:15" s="19" customFormat="1" ht="28.8" x14ac:dyDescent="0.3">
      <c r="H87" s="20" t="str">
        <f>data_export!A62</f>
        <v>CARE</v>
      </c>
      <c r="I87" s="21"/>
      <c r="J87" s="21">
        <f>data_export!B62</f>
        <v>0.71881777048110962</v>
      </c>
      <c r="K87" s="30">
        <f>data_export!C62</f>
        <v>-67.055206298828125</v>
      </c>
      <c r="L87" s="30">
        <f>data_export!D62</f>
        <v>-772.192626953125</v>
      </c>
      <c r="M87" s="31">
        <f>data_export!E62</f>
        <v>-27.823757171630859</v>
      </c>
    </row>
    <row r="88" spans="6:15" s="19" customFormat="1" ht="28.8" x14ac:dyDescent="0.3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r="89" spans="6:15" s="6" customFormat="1" ht="10.199999999999999" customHeight="1" thickBot="1" x14ac:dyDescent="0.35">
      <c r="H89" s="42"/>
      <c r="I89" s="8"/>
      <c r="J89" s="8"/>
      <c r="K89" s="34"/>
      <c r="L89" s="34"/>
      <c r="M89" s="34"/>
    </row>
    <row r="90" spans="6:15" s="6" customFormat="1" ht="22.8" thickTop="1" x14ac:dyDescent="0.3">
      <c r="F90" s="9"/>
      <c r="G90" s="9"/>
      <c r="H90" s="43"/>
      <c r="I90" s="10"/>
      <c r="J90" s="10"/>
      <c r="K90" s="35"/>
      <c r="L90" s="35"/>
      <c r="M90" s="35"/>
      <c r="N90" s="9"/>
      <c r="O90" s="9"/>
    </row>
    <row r="91" spans="6:15" s="6" customFormat="1" ht="22.2" x14ac:dyDescent="0.3">
      <c r="H91" s="42"/>
      <c r="I91" s="8"/>
      <c r="J91" s="8"/>
      <c r="K91" s="34"/>
      <c r="L91" s="34"/>
      <c r="M91" s="34"/>
    </row>
    <row r="92" spans="6:15" s="6" customFormat="1" ht="22.2" x14ac:dyDescent="0.3">
      <c r="H92" s="42"/>
      <c r="I92" s="8"/>
      <c r="J92" s="8"/>
      <c r="K92" s="34"/>
      <c r="L92" s="34"/>
      <c r="M92" s="34"/>
    </row>
    <row r="93" spans="6:15" s="6" customFormat="1" ht="22.2" x14ac:dyDescent="0.3">
      <c r="H93" s="42"/>
      <c r="I93" s="8"/>
      <c r="J93" s="8"/>
      <c r="K93" s="34"/>
      <c r="L93" s="34"/>
      <c r="M93" s="34"/>
    </row>
    <row r="94" spans="6:15" s="6" customFormat="1" ht="22.2" x14ac:dyDescent="0.3">
      <c r="H94" s="42"/>
      <c r="I94" s="8"/>
      <c r="J94" s="8"/>
      <c r="K94" s="34"/>
      <c r="L94" s="34"/>
      <c r="M94" s="34"/>
    </row>
    <row r="95" spans="6:15" s="6" customFormat="1" ht="22.2" x14ac:dyDescent="0.3">
      <c r="H95" s="42"/>
      <c r="I95" s="8"/>
      <c r="J95" s="8"/>
      <c r="K95" s="34"/>
      <c r="L95" s="34"/>
      <c r="M95" s="34"/>
    </row>
    <row r="96" spans="6:15" s="6" customFormat="1" ht="22.2" x14ac:dyDescent="0.3">
      <c r="H96" s="42"/>
      <c r="I96" s="8"/>
      <c r="J96" s="8"/>
      <c r="K96" s="34"/>
      <c r="L96" s="34"/>
      <c r="M96" s="34"/>
    </row>
    <row r="97" spans="8:13" s="6" customFormat="1" ht="22.2" x14ac:dyDescent="0.3">
      <c r="H97" s="42"/>
      <c r="I97" s="8"/>
      <c r="J97" s="8"/>
      <c r="K97" s="34"/>
      <c r="L97" s="34"/>
      <c r="M97" s="34"/>
    </row>
    <row r="98" spans="8:13" s="6" customFormat="1" ht="22.2" x14ac:dyDescent="0.3">
      <c r="H98" s="42"/>
      <c r="I98" s="8"/>
      <c r="J98" s="8"/>
      <c r="K98" s="34"/>
      <c r="L98" s="34"/>
      <c r="M98" s="34"/>
    </row>
    <row r="99" spans="8:13" s="6" customFormat="1" ht="22.2" x14ac:dyDescent="0.3">
      <c r="H99" s="42"/>
      <c r="I99" s="8"/>
      <c r="J99" s="8"/>
      <c r="K99" s="34"/>
      <c r="L99" s="34"/>
      <c r="M99" s="34"/>
    </row>
    <row r="100" spans="8:13" s="6" customFormat="1" ht="22.2" x14ac:dyDescent="0.3">
      <c r="H100" s="42"/>
      <c r="I100" s="8"/>
      <c r="J100" s="8"/>
      <c r="K100" s="34"/>
      <c r="L100" s="34"/>
      <c r="M100" s="34"/>
    </row>
    <row r="101" spans="8:13" s="6" customFormat="1" ht="22.2" x14ac:dyDescent="0.3">
      <c r="H101" s="42"/>
      <c r="I101" s="8"/>
      <c r="J101" s="8"/>
      <c r="K101" s="34"/>
      <c r="L101" s="34"/>
      <c r="M101" s="34"/>
    </row>
    <row r="102" spans="8:13" s="6" customFormat="1" ht="22.2" x14ac:dyDescent="0.3">
      <c r="H102" s="42"/>
      <c r="I102" s="8"/>
      <c r="J102" s="8"/>
      <c r="K102" s="34"/>
      <c r="L102" s="34"/>
      <c r="M102" s="34"/>
    </row>
    <row r="103" spans="8:13" s="6" customFormat="1" ht="22.2" x14ac:dyDescent="0.3">
      <c r="H103" s="42"/>
      <c r="I103" s="8"/>
      <c r="J103" s="8"/>
      <c r="K103" s="34"/>
      <c r="L103" s="34"/>
      <c r="M103" s="34"/>
    </row>
    <row r="104" spans="8:13" s="6" customFormat="1" ht="22.2" x14ac:dyDescent="0.3">
      <c r="H104" s="42"/>
      <c r="I104" s="8"/>
      <c r="J104" s="8"/>
      <c r="K104" s="34"/>
      <c r="L104" s="34"/>
      <c r="M104" s="34"/>
    </row>
    <row r="105" spans="8:13" s="6" customFormat="1" ht="22.2" x14ac:dyDescent="0.3">
      <c r="H105" s="42"/>
      <c r="I105" s="8"/>
      <c r="J105" s="8"/>
      <c r="K105" s="34"/>
      <c r="L105" s="34"/>
      <c r="M105" s="34"/>
    </row>
    <row r="106" spans="8:13" s="6" customFormat="1" ht="22.2" x14ac:dyDescent="0.3">
      <c r="H106" s="42"/>
      <c r="I106" s="8"/>
      <c r="J106" s="8"/>
      <c r="K106" s="34"/>
      <c r="L106" s="34"/>
      <c r="M106" s="34"/>
    </row>
    <row r="107" spans="8:13" s="6" customFormat="1" ht="22.2" x14ac:dyDescent="0.3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4356-7912-4744-8167-5A4F2C20BACF}">
  <dimension ref="F1:AE107"/>
  <sheetViews>
    <sheetView tabSelected="1" topLeftCell="E38" zoomScale="55" zoomScaleNormal="55" workbookViewId="0">
      <selection activeCell="L44" sqref="L44"/>
    </sheetView>
  </sheetViews>
  <sheetFormatPr defaultColWidth="9.109375" defaultRowHeight="19.8" x14ac:dyDescent="0.3"/>
  <cols>
    <col min="1" max="4" width="9.109375" style="5"/>
    <col min="5" max="5" width="9.109375" style="5" customWidth="1"/>
    <col min="6" max="7" width="1.44140625" style="5" customWidth="1"/>
    <col min="8" max="8" width="49.88671875" style="44" customWidth="1"/>
    <col min="9" max="9" width="1.44140625" style="7" customWidth="1"/>
    <col min="10" max="10" width="30.33203125" style="7" customWidth="1"/>
    <col min="11" max="13" width="30.33203125" style="36" customWidth="1"/>
    <col min="14" max="15" width="1.44140625" style="5" customWidth="1"/>
    <col min="16" max="20" width="9.109375" style="5"/>
    <col min="21" max="21" width="14.44140625" style="5" bestFit="1" customWidth="1"/>
    <col min="22" max="22" width="27" style="5" customWidth="1"/>
    <col min="23" max="23" width="26.44140625" style="5" customWidth="1"/>
    <col min="24" max="24" width="28.33203125" style="5" customWidth="1"/>
    <col min="25" max="16384" width="9.109375" style="5"/>
  </cols>
  <sheetData>
    <row r="1" spans="6:31" s="1" customFormat="1" x14ac:dyDescent="0.3">
      <c r="H1" s="4"/>
      <c r="I1" s="4"/>
      <c r="J1" s="5"/>
      <c r="K1" s="45"/>
      <c r="L1" s="45"/>
      <c r="M1" s="45"/>
    </row>
    <row r="2" spans="6:31" s="1" customFormat="1" x14ac:dyDescent="0.3">
      <c r="H2" s="4"/>
      <c r="I2" s="4"/>
      <c r="J2" s="5"/>
      <c r="K2" s="45"/>
      <c r="L2" s="45"/>
      <c r="M2" s="45"/>
    </row>
    <row r="3" spans="6:31" s="1" customFormat="1" x14ac:dyDescent="0.3">
      <c r="H3" s="4"/>
      <c r="I3" s="4"/>
      <c r="J3" s="5"/>
      <c r="K3" s="45"/>
      <c r="L3" s="45"/>
      <c r="M3" s="45"/>
    </row>
    <row r="4" spans="6:31" s="1" customFormat="1" x14ac:dyDescent="0.3">
      <c r="H4" s="4"/>
      <c r="I4" s="4"/>
      <c r="J4" s="5"/>
      <c r="K4" s="45"/>
      <c r="L4" s="45"/>
      <c r="M4" s="45"/>
    </row>
    <row r="5" spans="6:31" s="1" customFormat="1" x14ac:dyDescent="0.3">
      <c r="H5" s="4"/>
      <c r="I5" s="4"/>
      <c r="J5" s="5"/>
      <c r="K5" s="45"/>
      <c r="L5" s="45"/>
      <c r="M5" s="45"/>
    </row>
    <row r="6" spans="6:31" s="1" customFormat="1" ht="20.399999999999999" thickBot="1" x14ac:dyDescent="0.35">
      <c r="H6" s="4"/>
      <c r="I6" s="4"/>
      <c r="J6" s="5"/>
      <c r="K6" s="45"/>
      <c r="L6" s="45"/>
      <c r="M6" s="45"/>
      <c r="S6" s="4"/>
      <c r="T6" s="4"/>
      <c r="U6" s="5"/>
      <c r="V6" s="45"/>
      <c r="W6" s="45"/>
      <c r="X6" s="45"/>
    </row>
    <row r="7" spans="6:31" s="1" customFormat="1" ht="10.199999999999999" customHeight="1" thickTop="1" x14ac:dyDescent="0.3">
      <c r="F7" s="2"/>
      <c r="G7" s="2"/>
      <c r="H7" s="3"/>
      <c r="I7" s="3"/>
      <c r="J7" s="39"/>
      <c r="K7" s="46"/>
      <c r="L7" s="46"/>
      <c r="M7" s="46"/>
      <c r="N7" s="2"/>
      <c r="O7" s="2"/>
      <c r="R7" s="2"/>
      <c r="S7" s="3"/>
      <c r="T7" s="3"/>
      <c r="U7" s="39"/>
      <c r="V7" s="46"/>
      <c r="W7" s="46"/>
      <c r="X7" s="46"/>
      <c r="Y7" s="2"/>
    </row>
    <row r="8" spans="6:31" s="51" customFormat="1" ht="28.95" customHeight="1" thickBot="1" x14ac:dyDescent="0.35">
      <c r="H8" s="66"/>
      <c r="I8" s="66"/>
      <c r="J8" s="61"/>
      <c r="K8" s="65" t="s">
        <v>65</v>
      </c>
      <c r="L8" s="65"/>
      <c r="M8" s="65"/>
      <c r="S8" s="66"/>
      <c r="T8" s="66"/>
      <c r="U8" s="61"/>
      <c r="V8" s="65" t="s">
        <v>65</v>
      </c>
      <c r="W8" s="65"/>
      <c r="X8" s="65"/>
    </row>
    <row r="9" spans="6:31" s="51" customFormat="1" ht="29.4" customHeight="1" thickBot="1" x14ac:dyDescent="0.35">
      <c r="F9" s="52" t="s">
        <v>0</v>
      </c>
      <c r="G9" s="52"/>
      <c r="H9" s="52"/>
      <c r="I9" s="53"/>
      <c r="J9" s="54" t="s">
        <v>2</v>
      </c>
      <c r="K9" s="55" t="s">
        <v>66</v>
      </c>
      <c r="L9" s="55" t="s">
        <v>67</v>
      </c>
      <c r="M9" s="55" t="s">
        <v>68</v>
      </c>
      <c r="N9" s="56"/>
      <c r="O9" s="56"/>
      <c r="P9" s="56"/>
      <c r="Q9" s="56"/>
      <c r="R9" s="52"/>
      <c r="S9" s="52"/>
      <c r="T9" s="53"/>
      <c r="U9" s="54" t="s">
        <v>2</v>
      </c>
      <c r="V9" s="55" t="s">
        <v>66</v>
      </c>
      <c r="W9" s="55" t="s">
        <v>67</v>
      </c>
      <c r="X9" s="55" t="s">
        <v>68</v>
      </c>
      <c r="Y9" s="56"/>
      <c r="Z9" s="56"/>
      <c r="AA9" s="56"/>
      <c r="AB9" s="56"/>
      <c r="AC9" s="56"/>
      <c r="AD9" s="56"/>
      <c r="AE9" s="56"/>
    </row>
    <row r="10" spans="6:31" s="11" customFormat="1" ht="10.199999999999999" customHeight="1" thickTop="1" x14ac:dyDescent="0.3">
      <c r="F10" s="12"/>
      <c r="G10" s="12"/>
      <c r="H10" s="13"/>
      <c r="I10" s="13"/>
      <c r="J10" s="22"/>
      <c r="K10" s="47"/>
      <c r="L10" s="47"/>
      <c r="M10" s="47"/>
      <c r="N10" s="12"/>
      <c r="O10" s="12"/>
      <c r="R10" s="12"/>
      <c r="S10" s="13"/>
      <c r="T10" s="13"/>
      <c r="U10" s="22"/>
      <c r="V10" s="47"/>
      <c r="W10" s="47"/>
      <c r="X10" s="47"/>
      <c r="Y10" s="12"/>
    </row>
    <row r="11" spans="6:31" s="18" customFormat="1" ht="29.4" thickBot="1" x14ac:dyDescent="0.35">
      <c r="F11" s="14"/>
      <c r="G11" s="15" t="str">
        <f>[1]data_export!A2</f>
        <v>Wind Production Credits</v>
      </c>
      <c r="H11" s="16"/>
      <c r="I11" s="37"/>
      <c r="J11" s="37">
        <f>[1]data_export!B2</f>
        <v>5.8698348999023438</v>
      </c>
      <c r="K11" s="28">
        <f>[1]data_export!C2</f>
        <v>-103.05780029296875</v>
      </c>
      <c r="L11" s="28">
        <f>[1]data_export!D2</f>
        <v>45.510612487792969</v>
      </c>
      <c r="M11" s="29">
        <f>[1]data_export!E2</f>
        <v>-32.326091766357422</v>
      </c>
      <c r="N11" s="16"/>
      <c r="O11" s="14"/>
      <c r="U11" s="18">
        <f>J11-TABLE_new!J11</f>
        <v>0</v>
      </c>
      <c r="V11" s="18">
        <f>K11-TABLE_new!K11</f>
        <v>0</v>
      </c>
      <c r="W11" s="18">
        <f>L11-TABLE_new!L11</f>
        <v>0</v>
      </c>
      <c r="X11" s="18">
        <f>M11-TABLE_new!M11</f>
        <v>0</v>
      </c>
    </row>
    <row r="12" spans="6:31" s="19" customFormat="1" ht="28.8" x14ac:dyDescent="0.3">
      <c r="H12" s="20" t="str">
        <f>[1]data_export!A3</f>
        <v>PTC (Shrimali)</v>
      </c>
      <c r="I12" s="21"/>
      <c r="J12" s="21">
        <f>[1]data_export!B3</f>
        <v>7.5466904640197754</v>
      </c>
      <c r="K12" s="30">
        <f>[1]data_export!C3</f>
        <v>-112.92057800292969</v>
      </c>
      <c r="L12" s="30">
        <f>[1]data_export!D3</f>
        <v>33.962249755859375</v>
      </c>
      <c r="M12" s="31">
        <f>[1]data_export!E3</f>
        <v>-27.936672210693359</v>
      </c>
      <c r="U12" s="18">
        <f>J12-TABLE_new!J12</f>
        <v>0</v>
      </c>
      <c r="V12" s="18">
        <f>K12-TABLE_new!K12</f>
        <v>0</v>
      </c>
      <c r="W12" s="18">
        <f>L12-TABLE_new!L12</f>
        <v>0</v>
      </c>
      <c r="X12" s="18">
        <f>M12-TABLE_new!M12</f>
        <v>0</v>
      </c>
    </row>
    <row r="13" spans="6:31" s="19" customFormat="1" ht="28.8" x14ac:dyDescent="0.3">
      <c r="H13" s="20" t="str">
        <f>[1]data_export!A4</f>
        <v>PTC (Metcalf)</v>
      </c>
      <c r="I13" s="21"/>
      <c r="J13" s="21">
        <f>[1]data_export!B4</f>
        <v>5.2980613708496094</v>
      </c>
      <c r="K13" s="30">
        <f>[1]data_export!C4</f>
        <v>-100.01830291748047</v>
      </c>
      <c r="L13" s="30">
        <f>[1]data_export!D4</f>
        <v>51.47259521484375</v>
      </c>
      <c r="M13" s="31">
        <f>[1]data_export!E4</f>
        <v>-28.158864974975586</v>
      </c>
      <c r="U13" s="18">
        <f>J13-TABLE_new!J13</f>
        <v>0</v>
      </c>
      <c r="V13" s="18">
        <f>K13-TABLE_new!K13</f>
        <v>0</v>
      </c>
      <c r="W13" s="18">
        <f>L13-TABLE_new!L13</f>
        <v>0</v>
      </c>
      <c r="X13" s="18">
        <f>M13-TABLE_new!M13</f>
        <v>0</v>
      </c>
    </row>
    <row r="14" spans="6:31" s="19" customFormat="1" ht="28.8" x14ac:dyDescent="0.3">
      <c r="H14" s="20" t="str">
        <f>[1]data_export!A5</f>
        <v>PTC (Hitaj)</v>
      </c>
      <c r="I14" s="21"/>
      <c r="J14" s="21">
        <f>[1]data_export!B5</f>
        <v>4.6260128021240234</v>
      </c>
      <c r="K14" s="30">
        <f>[1]data_export!C5</f>
        <v>-96.234519958496094</v>
      </c>
      <c r="L14" s="30">
        <f>[1]data_export!D5</f>
        <v>60.871089935302734</v>
      </c>
      <c r="M14" s="31">
        <f>[1]data_export!E5</f>
        <v>-28.15345573425293</v>
      </c>
      <c r="U14" s="18">
        <f>J14-TABLE_new!J14</f>
        <v>0</v>
      </c>
      <c r="V14" s="18">
        <f>K14-TABLE_new!K14</f>
        <v>0</v>
      </c>
      <c r="W14" s="18">
        <f>L14-TABLE_new!L14</f>
        <v>0</v>
      </c>
      <c r="X14" s="18">
        <f>M14-TABLE_new!M14</f>
        <v>0</v>
      </c>
    </row>
    <row r="15" spans="6:31" s="19" customFormat="1" ht="10.199999999999999" customHeight="1" x14ac:dyDescent="0.3">
      <c r="H15" s="20"/>
      <c r="I15" s="21"/>
      <c r="J15" s="21"/>
      <c r="K15" s="30"/>
      <c r="L15" s="30"/>
      <c r="M15" s="31"/>
      <c r="U15" s="18">
        <f>J15-TABLE_new!J15</f>
        <v>0</v>
      </c>
      <c r="V15" s="18">
        <f>K15-TABLE_new!K15</f>
        <v>0</v>
      </c>
      <c r="W15" s="18">
        <f>L15-TABLE_new!L15</f>
        <v>0</v>
      </c>
      <c r="X15" s="18">
        <f>M15-TABLE_new!M15</f>
        <v>0</v>
      </c>
    </row>
    <row r="16" spans="6:31" s="18" customFormat="1" ht="29.4" thickBot="1" x14ac:dyDescent="0.35">
      <c r="F16" s="14"/>
      <c r="G16" s="15" t="str">
        <f>[1]data_export!A6</f>
        <v>Residential Solar</v>
      </c>
      <c r="H16" s="16"/>
      <c r="I16" s="37"/>
      <c r="J16" s="37">
        <f>[1]data_export!B6</f>
        <v>3.8616542816162109</v>
      </c>
      <c r="K16" s="28">
        <f>[1]data_export!C6</f>
        <v>-77.417625427246094</v>
      </c>
      <c r="L16" s="28">
        <f>[1]data_export!D6</f>
        <v>89.524383544921875</v>
      </c>
      <c r="M16" s="29">
        <f>[1]data_export!E6</f>
        <v>-66.884750366210938</v>
      </c>
      <c r="N16" s="16"/>
      <c r="O16" s="14"/>
      <c r="U16" s="18">
        <f>J16-TABLE_new!J16</f>
        <v>0</v>
      </c>
      <c r="V16" s="18">
        <f>K16-TABLE_new!K16</f>
        <v>0</v>
      </c>
      <c r="W16" s="18">
        <f>L16-TABLE_new!L16</f>
        <v>0</v>
      </c>
      <c r="X16" s="18">
        <f>M16-TABLE_new!M16</f>
        <v>0</v>
      </c>
    </row>
    <row r="17" spans="6:24" s="19" customFormat="1" ht="28.8" x14ac:dyDescent="0.3">
      <c r="H17" s="20" t="str">
        <f>[1]data_export!A7</f>
        <v>CSI</v>
      </c>
      <c r="I17" s="21"/>
      <c r="J17" s="21">
        <f>[1]data_export!B7</f>
        <v>5.0632710456848145</v>
      </c>
      <c r="K17" s="30">
        <f>[1]data_export!C7</f>
        <v>-76.713516235351563</v>
      </c>
      <c r="L17" s="30">
        <f>[1]data_export!D7</f>
        <v>61.984256744384766</v>
      </c>
      <c r="M17" s="30">
        <f>[1]data_export!E7</f>
        <v>-52.773220062255859</v>
      </c>
      <c r="U17" s="18">
        <f>J17-TABLE_new!J17</f>
        <v>0</v>
      </c>
      <c r="V17" s="18">
        <f>K17-TABLE_new!K17</f>
        <v>0</v>
      </c>
      <c r="W17" s="18">
        <f>L17-TABLE_new!L17</f>
        <v>0</v>
      </c>
      <c r="X17" s="18">
        <f>M17-TABLE_new!M17</f>
        <v>0</v>
      </c>
    </row>
    <row r="18" spans="6:24" s="19" customFormat="1" ht="28.8" x14ac:dyDescent="0.3">
      <c r="H18" s="20" t="str">
        <f>[1]data_export!A8</f>
        <v>NE Solar</v>
      </c>
      <c r="I18" s="21"/>
      <c r="J18" s="21">
        <f>[1]data_export!B8</f>
        <v>4.6760540008544922</v>
      </c>
      <c r="K18" s="30">
        <f>[1]data_export!C8</f>
        <v>-111.03907775878906</v>
      </c>
      <c r="L18" s="30">
        <f>[1]data_export!D8</f>
        <v>69.385231018066406</v>
      </c>
      <c r="M18" s="30">
        <f>[1]data_export!E8</f>
        <v>-54.235221862792969</v>
      </c>
      <c r="U18" s="18">
        <f>J18-TABLE_new!J18</f>
        <v>0</v>
      </c>
      <c r="V18" s="18">
        <f>K18-TABLE_new!K18</f>
        <v>0</v>
      </c>
      <c r="W18" s="18">
        <f>L18-TABLE_new!L18</f>
        <v>0</v>
      </c>
      <c r="X18" s="18">
        <f>M18-TABLE_new!M18</f>
        <v>0</v>
      </c>
    </row>
    <row r="19" spans="6:24" s="19" customFormat="1" ht="28.8" x14ac:dyDescent="0.3">
      <c r="H19" s="20" t="str">
        <f>[1]data_export!A9</f>
        <v>CSI (TPO)</v>
      </c>
      <c r="I19" s="21"/>
      <c r="J19" s="21">
        <f>[1]data_export!B9</f>
        <v>3.8154654502868652</v>
      </c>
      <c r="K19" s="30">
        <f>[1]data_export!C9</f>
        <v>-70.333221435546875</v>
      </c>
      <c r="L19" s="30">
        <f>[1]data_export!D9</f>
        <v>97.847282409667969</v>
      </c>
      <c r="M19" s="30">
        <f>[1]data_export!E9</f>
        <v>-74.946304321289063</v>
      </c>
      <c r="U19" s="18">
        <f>J19-TABLE_new!J19</f>
        <v>0</v>
      </c>
      <c r="V19" s="18">
        <f>K19-TABLE_new!K19</f>
        <v>0</v>
      </c>
      <c r="W19" s="18">
        <f>L19-TABLE_new!L19</f>
        <v>0</v>
      </c>
      <c r="X19" s="18">
        <f>M19-TABLE_new!M19</f>
        <v>0</v>
      </c>
    </row>
    <row r="20" spans="6:24" s="19" customFormat="1" ht="28.8" x14ac:dyDescent="0.3">
      <c r="H20" s="20" t="str">
        <f>[1]data_export!A10</f>
        <v>CSI (HO)</v>
      </c>
      <c r="I20" s="21"/>
      <c r="J20" s="21">
        <f>[1]data_export!B10</f>
        <v>2.7115862369537354</v>
      </c>
      <c r="K20" s="30">
        <f>[1]data_export!C10</f>
        <v>-76.713523864746094</v>
      </c>
      <c r="L20" s="30">
        <f>[1]data_export!D10</f>
        <v>147.14936828613281</v>
      </c>
      <c r="M20" s="30">
        <f>[1]data_export!E10</f>
        <v>-52.773223876953125</v>
      </c>
      <c r="U20" s="18">
        <f>J20-TABLE_new!J20</f>
        <v>0</v>
      </c>
      <c r="V20" s="18">
        <f>K20-TABLE_new!K20</f>
        <v>0</v>
      </c>
      <c r="W20" s="18">
        <f>L20-TABLE_new!L20</f>
        <v>0</v>
      </c>
      <c r="X20" s="18">
        <f>M20-TABLE_new!M20</f>
        <v>0</v>
      </c>
    </row>
    <row r="21" spans="6:24" s="19" customFormat="1" ht="28.8" x14ac:dyDescent="0.3">
      <c r="H21" s="20" t="str">
        <f>[1]data_export!A11</f>
        <v>CT Solar</v>
      </c>
      <c r="I21" s="21"/>
      <c r="J21" s="21">
        <f>[1]data_export!B11</f>
        <v>1.6336227655410767</v>
      </c>
      <c r="K21" s="30">
        <f>[1]data_export!C11</f>
        <v>-52.288803100585938</v>
      </c>
      <c r="L21" s="30">
        <f>[1]data_export!D11</f>
        <v>370.43533325195313</v>
      </c>
      <c r="M21" s="30">
        <f>[1]data_export!E11</f>
        <v>-39.625438690185547</v>
      </c>
      <c r="U21" s="18">
        <f>J21-TABLE_new!J21</f>
        <v>0</v>
      </c>
      <c r="V21" s="18">
        <f>K21-TABLE_new!K21</f>
        <v>0</v>
      </c>
      <c r="W21" s="18">
        <f>L21-TABLE_new!L21</f>
        <v>0</v>
      </c>
      <c r="X21" s="18">
        <f>M21-TABLE_new!M21</f>
        <v>0</v>
      </c>
    </row>
    <row r="22" spans="6:24" s="19" customFormat="1" ht="10.199999999999999" customHeight="1" x14ac:dyDescent="0.3">
      <c r="H22" s="20"/>
      <c r="I22" s="21"/>
      <c r="J22" s="21"/>
      <c r="K22" s="30"/>
      <c r="L22" s="30"/>
      <c r="M22" s="31"/>
      <c r="U22" s="18">
        <f>J22-TABLE_new!J22</f>
        <v>0</v>
      </c>
      <c r="V22" s="18">
        <f>K22-TABLE_new!K22</f>
        <v>0</v>
      </c>
      <c r="W22" s="18">
        <f>L22-TABLE_new!L22</f>
        <v>0</v>
      </c>
      <c r="X22" s="18">
        <f>M22-TABLE_new!M22</f>
        <v>0</v>
      </c>
    </row>
    <row r="23" spans="6:24" s="18" customFormat="1" ht="29.4" thickBot="1" x14ac:dyDescent="0.35">
      <c r="F23" s="14"/>
      <c r="G23" s="15" t="str">
        <f>[1]data_export!A12</f>
        <v>Electric Vehicles</v>
      </c>
      <c r="H23" s="16"/>
      <c r="I23" s="37"/>
      <c r="J23" s="37">
        <f>[1]data_export!B12</f>
        <v>1.445249080657959</v>
      </c>
      <c r="K23" s="28">
        <f>[1]data_export!C12</f>
        <v>-457.78765869140625</v>
      </c>
      <c r="L23" s="28">
        <f>[1]data_export!D12</f>
        <v>1356.4920654296875</v>
      </c>
      <c r="M23" s="29">
        <f>[1]data_export!E12</f>
        <v>-414.67373657226563</v>
      </c>
      <c r="N23" s="16"/>
      <c r="O23" s="14"/>
      <c r="U23" s="18">
        <f>J23-TABLE_new!J23</f>
        <v>0</v>
      </c>
      <c r="V23" s="18">
        <f>K23-TABLE_new!K23</f>
        <v>0</v>
      </c>
      <c r="W23" s="18">
        <f>L23-TABLE_new!L23</f>
        <v>0</v>
      </c>
      <c r="X23" s="18">
        <f>M23-TABLE_new!M23</f>
        <v>-3.0517578125E-5</v>
      </c>
    </row>
    <row r="24" spans="6:24" s="19" customFormat="1" ht="28.8" x14ac:dyDescent="0.3">
      <c r="H24" s="20" t="str">
        <f>[1]data_export!A13</f>
        <v>BEV (State - Rebate)</v>
      </c>
      <c r="I24" s="21"/>
      <c r="J24" s="21">
        <f>[1]data_export!B13</f>
        <v>1.561255931854248</v>
      </c>
      <c r="K24" s="30">
        <f>[1]data_export!C13</f>
        <v>-527.24163818359375</v>
      </c>
      <c r="L24" s="30">
        <f>[1]data_export!D13</f>
        <v>1068.5941162109375</v>
      </c>
      <c r="M24" s="31">
        <f>[1]data_export!E13</f>
        <v>-382.88607788085938</v>
      </c>
      <c r="U24" s="18">
        <f>J24-TABLE_new!J24</f>
        <v>0</v>
      </c>
      <c r="V24" s="18">
        <f>K24-TABLE_new!K24</f>
        <v>0</v>
      </c>
      <c r="W24" s="18">
        <f>L24-TABLE_new!L24</f>
        <v>0</v>
      </c>
      <c r="X24" s="18">
        <f>M24-TABLE_new!M24</f>
        <v>-3.0517578125E-5</v>
      </c>
    </row>
    <row r="25" spans="6:24" s="19" customFormat="1" ht="28.8" x14ac:dyDescent="0.3">
      <c r="H25" s="20" t="str">
        <f>[1]data_export!A14</f>
        <v>ITC (EV)</v>
      </c>
      <c r="I25" s="21"/>
      <c r="J25" s="21">
        <f>[1]data_export!B14</f>
        <v>1.4736918210983276</v>
      </c>
      <c r="K25" s="30">
        <f>[1]data_export!C14</f>
        <v>-467.26904296875</v>
      </c>
      <c r="L25" s="30">
        <f>[1]data_export!D14</f>
        <v>1279.4471435546875</v>
      </c>
      <c r="M25" s="31">
        <f>[1]data_export!E14</f>
        <v>-391.2740478515625</v>
      </c>
      <c r="U25" s="18">
        <f>J25-TABLE_new!J25</f>
        <v>0</v>
      </c>
      <c r="V25" s="18">
        <f>K25-TABLE_new!K25</f>
        <v>0</v>
      </c>
      <c r="W25" s="18">
        <f>L25-TABLE_new!L25</f>
        <v>0</v>
      </c>
      <c r="X25" s="18">
        <f>M25-TABLE_new!M25</f>
        <v>0</v>
      </c>
    </row>
    <row r="26" spans="6:24" s="19" customFormat="1" ht="28.8" x14ac:dyDescent="0.3">
      <c r="H26" s="20" t="str">
        <f>[1]data_export!A15</f>
        <v>EFMP</v>
      </c>
      <c r="I26" s="21"/>
      <c r="J26" s="21">
        <f>[1]data_export!B15</f>
        <v>1.2961825132369995</v>
      </c>
      <c r="K26" s="30">
        <f>[1]data_export!C15</f>
        <v>-378.85232543945313</v>
      </c>
      <c r="L26" s="30">
        <f>[1]data_export!D15</f>
        <v>2055.972900390625</v>
      </c>
      <c r="M26" s="31">
        <f>[1]data_export!E15</f>
        <v>-398.142578125</v>
      </c>
      <c r="U26" s="18">
        <f>J26-TABLE_new!J26</f>
        <v>0</v>
      </c>
      <c r="V26" s="18">
        <f>K26-TABLE_new!K26</f>
        <v>0</v>
      </c>
      <c r="W26" s="18">
        <f>L26-TABLE_new!L26</f>
        <v>0</v>
      </c>
      <c r="X26" s="18">
        <f>M26-TABLE_new!M26</f>
        <v>0</v>
      </c>
    </row>
    <row r="27" spans="6:24" s="19" customFormat="1" ht="10.199999999999999" customHeight="1" x14ac:dyDescent="0.3">
      <c r="H27" s="20"/>
      <c r="I27" s="21"/>
      <c r="J27" s="21"/>
      <c r="K27" s="30"/>
      <c r="L27" s="30"/>
      <c r="M27" s="31"/>
      <c r="U27" s="18">
        <f>J27-TABLE_new!J27</f>
        <v>0</v>
      </c>
      <c r="V27" s="18">
        <f>K27-TABLE_new!K27</f>
        <v>0</v>
      </c>
      <c r="W27" s="18">
        <f>L27-TABLE_new!L27</f>
        <v>0</v>
      </c>
      <c r="X27" s="18">
        <f>M27-TABLE_new!M27</f>
        <v>0</v>
      </c>
    </row>
    <row r="28" spans="6:24" s="18" customFormat="1" ht="29.4" thickBot="1" x14ac:dyDescent="0.35">
      <c r="F28" s="14"/>
      <c r="G28" s="15" t="str">
        <f>[1]data_export!A16</f>
        <v>Appliance Rebates</v>
      </c>
      <c r="H28" s="16"/>
      <c r="I28" s="37"/>
      <c r="J28" s="37">
        <f>[1]data_export!B16</f>
        <v>1.1642497777938843</v>
      </c>
      <c r="K28" s="28">
        <f>[1]data_export!C16</f>
        <v>-1.6135902404785156</v>
      </c>
      <c r="L28" s="28">
        <f>[1]data_export!D16</f>
        <v>474.39144897460938</v>
      </c>
      <c r="M28" s="29">
        <f>[1]data_export!E16</f>
        <v>111.38442230224609</v>
      </c>
      <c r="N28" s="16"/>
      <c r="O28" s="14"/>
      <c r="U28" s="18">
        <f>J28-TABLE_new!J28</f>
        <v>0</v>
      </c>
      <c r="V28" s="18">
        <f>K28-TABLE_new!K28</f>
        <v>0</v>
      </c>
      <c r="W28" s="18">
        <f>L28-TABLE_new!L28</f>
        <v>0</v>
      </c>
      <c r="X28" s="18">
        <f>M28-TABLE_new!M28</f>
        <v>0</v>
      </c>
    </row>
    <row r="29" spans="6:24" s="19" customFormat="1" ht="28.8" x14ac:dyDescent="0.3">
      <c r="H29" s="20" t="str">
        <f>[1]data_export!A17</f>
        <v>C4A (CW)</v>
      </c>
      <c r="I29" s="21"/>
      <c r="J29" s="21">
        <f>[1]data_export!B17</f>
        <v>1.4051059484481812</v>
      </c>
      <c r="K29" s="30">
        <f>[1]data_export!C17</f>
        <v>4.2442927360534668</v>
      </c>
      <c r="L29" s="30">
        <f>[1]data_export!D17</f>
        <v>433.454345703125</v>
      </c>
      <c r="M29" s="31">
        <f>[1]data_export!E17</f>
        <v>13.708168983459473</v>
      </c>
      <c r="U29" s="18">
        <f>J29-TABLE_new!J29</f>
        <v>0</v>
      </c>
      <c r="V29" s="18">
        <f>K29-TABLE_new!K29</f>
        <v>0</v>
      </c>
      <c r="W29" s="18">
        <f>L29-TABLE_new!L29</f>
        <v>0</v>
      </c>
      <c r="X29" s="18">
        <f>M29-TABLE_new!M29</f>
        <v>0</v>
      </c>
    </row>
    <row r="30" spans="6:24" s="19" customFormat="1" ht="28.8" x14ac:dyDescent="0.3">
      <c r="H30" s="20" t="str">
        <f>[1]data_export!A18</f>
        <v>ES (WH)</v>
      </c>
      <c r="I30" s="21"/>
      <c r="J30" s="21">
        <f>[1]data_export!B18</f>
        <v>1.3400386571884155</v>
      </c>
      <c r="K30" s="30">
        <f>[1]data_export!C18</f>
        <v>208.5133056640625</v>
      </c>
      <c r="L30" s="30">
        <f>[1]data_export!D18</f>
        <v>135.55844116210938</v>
      </c>
      <c r="M30" s="31">
        <f>[1]data_export!E18</f>
        <v>143.20797729492188</v>
      </c>
      <c r="U30" s="18">
        <f>J30-TABLE_new!J30</f>
        <v>0</v>
      </c>
      <c r="V30" s="18">
        <f>K30-TABLE_new!K30</f>
        <v>0</v>
      </c>
      <c r="W30" s="18">
        <f>L30-TABLE_new!L30</f>
        <v>0</v>
      </c>
      <c r="X30" s="18">
        <f>M30-TABLE_new!M30</f>
        <v>0</v>
      </c>
    </row>
    <row r="31" spans="6:24" s="19" customFormat="1" ht="28.8" x14ac:dyDescent="0.3">
      <c r="H31" s="20" t="str">
        <f>[1]data_export!A19</f>
        <v>ES (CW)</v>
      </c>
      <c r="I31" s="21"/>
      <c r="J31" s="21">
        <f>[1]data_export!B19</f>
        <v>1.3096446990966797</v>
      </c>
      <c r="K31" s="30">
        <f>[1]data_export!C19</f>
        <v>169.91751098632813</v>
      </c>
      <c r="L31" s="30">
        <f>[1]data_export!D19</f>
        <v>359.34432983398438</v>
      </c>
      <c r="M31" s="31">
        <f>[1]data_export!E19</f>
        <v>78.034034729003906</v>
      </c>
      <c r="U31" s="18">
        <f>J31-TABLE_new!J31</f>
        <v>0</v>
      </c>
      <c r="V31" s="18">
        <f>K31-TABLE_new!K31</f>
        <v>0</v>
      </c>
      <c r="W31" s="18">
        <f>L31-TABLE_new!L31</f>
        <v>0</v>
      </c>
      <c r="X31" s="18">
        <f>M31-TABLE_new!M31</f>
        <v>0</v>
      </c>
    </row>
    <row r="32" spans="6:24" s="19" customFormat="1" ht="28.8" x14ac:dyDescent="0.3">
      <c r="H32" s="20" t="str">
        <f>[1]data_export!A20</f>
        <v>C4A (DW)</v>
      </c>
      <c r="I32" s="21"/>
      <c r="J32" s="21">
        <f>[1]data_export!B20</f>
        <v>1.1323857307434082</v>
      </c>
      <c r="K32" s="30">
        <f>[1]data_export!C20</f>
        <v>69.077529907226563</v>
      </c>
      <c r="L32" s="30">
        <f>[1]data_export!D20</f>
        <v>972.1785888671875</v>
      </c>
      <c r="M32" s="31">
        <f>[1]data_export!E20</f>
        <v>60.600490570068359</v>
      </c>
      <c r="U32" s="18">
        <f>J32-TABLE_new!J32</f>
        <v>0</v>
      </c>
      <c r="V32" s="18">
        <f>K32-TABLE_new!K32</f>
        <v>0</v>
      </c>
      <c r="W32" s="18">
        <f>L32-TABLE_new!L32</f>
        <v>0</v>
      </c>
      <c r="X32" s="18">
        <f>M32-TABLE_new!M32</f>
        <v>0</v>
      </c>
    </row>
    <row r="33" spans="6:24" s="19" customFormat="1" ht="28.8" x14ac:dyDescent="0.3">
      <c r="H33" s="20" t="str">
        <f>[1]data_export!A21</f>
        <v>ES (DW)</v>
      </c>
      <c r="I33" s="21"/>
      <c r="J33" s="21">
        <f>[1]data_export!B21</f>
        <v>1.0533791780471802</v>
      </c>
      <c r="K33" s="30">
        <f>[1]data_export!C21</f>
        <v>507.01626586914063</v>
      </c>
      <c r="L33" s="30">
        <f>[1]data_export!D21</f>
        <v>-815.7562255859375</v>
      </c>
      <c r="M33" s="31">
        <f>[1]data_export!E21</f>
        <v>232.84751892089844</v>
      </c>
      <c r="U33" s="18">
        <f>J33-TABLE_new!J33</f>
        <v>0</v>
      </c>
      <c r="V33" s="18">
        <f>K33-TABLE_new!K33</f>
        <v>0</v>
      </c>
      <c r="W33" s="18">
        <f>L33-TABLE_new!L33</f>
        <v>0</v>
      </c>
      <c r="X33" s="18">
        <f>M33-TABLE_new!M33</f>
        <v>0</v>
      </c>
    </row>
    <row r="34" spans="6:24" s="19" customFormat="1" ht="28.8" x14ac:dyDescent="0.3">
      <c r="H34" s="20" t="str">
        <f>[1]data_export!A22</f>
        <v>C4A (Fridge)</v>
      </c>
      <c r="I34" s="21"/>
      <c r="J34" s="21">
        <f>[1]data_export!B22</f>
        <v>1.0418461561203003</v>
      </c>
      <c r="K34" s="30">
        <f>[1]data_export!C22</f>
        <v>-298.42184448242188</v>
      </c>
      <c r="L34" s="30">
        <f>[1]data_export!D22</f>
        <v>2385.47607421875</v>
      </c>
      <c r="M34" s="31">
        <f>[1]data_export!E22</f>
        <v>89.480377197265625</v>
      </c>
      <c r="U34" s="18">
        <f>J34-TABLE_new!J34</f>
        <v>0</v>
      </c>
      <c r="V34" s="18">
        <f>K34-TABLE_new!K34</f>
        <v>0</v>
      </c>
      <c r="W34" s="18">
        <f>L34-TABLE_new!L34</f>
        <v>0</v>
      </c>
      <c r="X34" s="18">
        <f>M34-TABLE_new!M34</f>
        <v>0</v>
      </c>
    </row>
    <row r="35" spans="6:24" s="19" customFormat="1" ht="28.8" x14ac:dyDescent="0.3">
      <c r="H35" s="20" t="str">
        <f>[1]data_export!A23</f>
        <v>ES (Fridge)</v>
      </c>
      <c r="I35" s="21"/>
      <c r="J35" s="21">
        <f>[1]data_export!B23</f>
        <v>1.0114192962646484</v>
      </c>
      <c r="K35" s="30">
        <f>[1]data_export!C23</f>
        <v>-511.56216430664063</v>
      </c>
      <c r="L35" s="30">
        <f>[1]data_export!D23</f>
        <v>1365.49755859375</v>
      </c>
      <c r="M35" s="31">
        <f>[1]data_export!E23</f>
        <v>173.71002197265625</v>
      </c>
      <c r="U35" s="18">
        <f>J35-TABLE_new!J35</f>
        <v>0</v>
      </c>
      <c r="V35" s="18">
        <f>K35-TABLE_new!K35</f>
        <v>0</v>
      </c>
      <c r="W35" s="18">
        <f>L35-TABLE_new!L35</f>
        <v>0</v>
      </c>
      <c r="X35" s="18">
        <f>M35-TABLE_new!M35</f>
        <v>0</v>
      </c>
    </row>
    <row r="36" spans="6:24" s="19" customFormat="1" ht="28.8" x14ac:dyDescent="0.3">
      <c r="H36" s="20" t="str">
        <f>[1]data_export!A24</f>
        <v>CA ESA</v>
      </c>
      <c r="I36" s="21"/>
      <c r="J36" s="21">
        <f>[1]data_export!B24</f>
        <v>0.95832657814025879</v>
      </c>
      <c r="K36" s="30">
        <f>[1]data_export!C24</f>
        <v>-161.69361877441406</v>
      </c>
      <c r="L36" s="30">
        <f>[1]data_export!D24</f>
        <v>439.77902221679688</v>
      </c>
      <c r="M36" s="31">
        <f>[1]data_export!E24</f>
        <v>207.63017272949219</v>
      </c>
      <c r="U36" s="18">
        <f>J36-TABLE_new!J36</f>
        <v>0</v>
      </c>
      <c r="V36" s="18">
        <f>K36-TABLE_new!K36</f>
        <v>0</v>
      </c>
      <c r="W36" s="18">
        <f>L36-TABLE_new!L36</f>
        <v>0</v>
      </c>
      <c r="X36" s="18">
        <f>M36-TABLE_new!M36</f>
        <v>0</v>
      </c>
    </row>
    <row r="37" spans="6:24" s="19" customFormat="1" ht="10.199999999999999" customHeight="1" x14ac:dyDescent="0.3">
      <c r="H37" s="20"/>
      <c r="I37" s="21"/>
      <c r="J37" s="21"/>
      <c r="K37" s="30"/>
      <c r="L37" s="30"/>
      <c r="M37" s="31"/>
      <c r="U37" s="18">
        <f>J37-TABLE_new!J37</f>
        <v>0</v>
      </c>
      <c r="V37" s="18">
        <f>K37-TABLE_new!K37</f>
        <v>0</v>
      </c>
      <c r="W37" s="18">
        <f>L37-TABLE_new!L37</f>
        <v>0</v>
      </c>
      <c r="X37" s="18">
        <f>M37-TABLE_new!M37</f>
        <v>0</v>
      </c>
    </row>
    <row r="38" spans="6:24" s="18" customFormat="1" ht="29.4" thickBot="1" x14ac:dyDescent="0.35">
      <c r="F38" s="14"/>
      <c r="G38" s="15" t="str">
        <f>[1]data_export!A25</f>
        <v>Vehicle Retirement</v>
      </c>
      <c r="H38" s="16"/>
      <c r="I38" s="37"/>
      <c r="J38" s="37">
        <f>[1]data_export!B25</f>
        <v>1.0474462509155273</v>
      </c>
      <c r="K38" s="28">
        <f>[1]data_export!C25</f>
        <v>1007.369873046875</v>
      </c>
      <c r="L38" s="28">
        <f>[1]data_export!D25</f>
        <v>876.40631103515625</v>
      </c>
      <c r="M38" s="29">
        <f>[1]data_export!E25</f>
        <v>147.72091674804688</v>
      </c>
      <c r="N38" s="16"/>
      <c r="O38" s="14"/>
      <c r="U38" s="18">
        <f>J38-TABLE_new!J38</f>
        <v>0</v>
      </c>
      <c r="V38" s="18">
        <f>K38-TABLE_new!K38</f>
        <v>0</v>
      </c>
      <c r="W38" s="18">
        <f>L38-TABLE_new!L38</f>
        <v>0</v>
      </c>
      <c r="X38" s="18">
        <f>M38-TABLE_new!M38</f>
        <v>0</v>
      </c>
    </row>
    <row r="39" spans="6:24" s="19" customFormat="1" ht="28.8" x14ac:dyDescent="0.3">
      <c r="H39" s="20" t="str">
        <f>[1]data_export!A26</f>
        <v>C4C (TX)</v>
      </c>
      <c r="I39" s="21"/>
      <c r="J39" s="21">
        <f>[1]data_export!B26</f>
        <v>1.067124605178833</v>
      </c>
      <c r="K39" s="30">
        <f>[1]data_export!C26</f>
        <v>-1.476575493812561</v>
      </c>
      <c r="L39" s="30">
        <f>[1]data_export!D26</f>
        <v>620.05413818359375</v>
      </c>
      <c r="M39" s="31">
        <f>[1]data_export!E26</f>
        <v>147.68215942382813</v>
      </c>
      <c r="U39" s="18">
        <f>J39-TABLE_new!J39</f>
        <v>0</v>
      </c>
      <c r="V39" s="18">
        <f>K39-TABLE_new!K39</f>
        <v>0</v>
      </c>
      <c r="W39" s="18">
        <f>L39-TABLE_new!L39</f>
        <v>0</v>
      </c>
      <c r="X39" s="18">
        <f>M39-TABLE_new!M39</f>
        <v>0</v>
      </c>
    </row>
    <row r="40" spans="6:24" s="19" customFormat="1" ht="28.8" x14ac:dyDescent="0.3">
      <c r="H40" s="20" t="str">
        <f>[1]data_export!A27</f>
        <v>C4C (US)</v>
      </c>
      <c r="I40" s="21"/>
      <c r="J40" s="21">
        <f>[1]data_export!B27</f>
        <v>1.0442870855331421</v>
      </c>
      <c r="K40" s="30">
        <f>[1]data_export!C27</f>
        <v>14.07098388671875</v>
      </c>
      <c r="L40" s="30">
        <f>[1]data_export!D27</f>
        <v>921.7176513671875</v>
      </c>
      <c r="M40" s="31">
        <f>[1]data_export!E27</f>
        <v>148.48291015625</v>
      </c>
      <c r="U40" s="18">
        <f>J40-TABLE_new!J40</f>
        <v>0</v>
      </c>
      <c r="V40" s="18">
        <f>K40-TABLE_new!K40</f>
        <v>0</v>
      </c>
      <c r="W40" s="18">
        <f>L40-TABLE_new!L40</f>
        <v>0</v>
      </c>
      <c r="X40" s="18">
        <f>M40-TABLE_new!M40</f>
        <v>0</v>
      </c>
    </row>
    <row r="41" spans="6:24" s="19" customFormat="1" ht="28.8" x14ac:dyDescent="0.3">
      <c r="H41" s="20" t="str">
        <f>[1]data_export!A28</f>
        <v>BAAQMD</v>
      </c>
      <c r="I41" s="21"/>
      <c r="J41" s="21">
        <f>[1]data_export!B28</f>
        <v>1.0299334526062012</v>
      </c>
      <c r="K41" s="30">
        <f>[1]data_export!C28</f>
        <v>3009.51513671875</v>
      </c>
      <c r="L41" s="30">
        <f>[1]data_export!D28</f>
        <v>1426.447021484375</v>
      </c>
      <c r="M41" s="31">
        <f>[1]data_export!E28</f>
        <v>146.60453796386719</v>
      </c>
      <c r="U41" s="18">
        <f>J41-TABLE_new!J41</f>
        <v>0</v>
      </c>
      <c r="V41" s="18">
        <f>K41-TABLE_new!K41</f>
        <v>0</v>
      </c>
      <c r="W41" s="18">
        <f>L41-TABLE_new!L41</f>
        <v>0</v>
      </c>
      <c r="X41" s="18">
        <f>M41-TABLE_new!M41</f>
        <v>0</v>
      </c>
    </row>
    <row r="42" spans="6:24" s="19" customFormat="1" ht="10.199999999999999" customHeight="1" x14ac:dyDescent="0.3">
      <c r="H42" s="20"/>
      <c r="I42" s="21"/>
      <c r="J42" s="21"/>
      <c r="K42" s="30"/>
      <c r="L42" s="30"/>
      <c r="M42" s="31"/>
      <c r="U42" s="18">
        <f>J42-TABLE_new!J42</f>
        <v>0</v>
      </c>
      <c r="V42" s="18">
        <f>K42-TABLE_new!K42</f>
        <v>0</v>
      </c>
      <c r="W42" s="18">
        <f>L42-TABLE_new!L42</f>
        <v>0</v>
      </c>
      <c r="X42" s="18">
        <f>M42-TABLE_new!M42</f>
        <v>0</v>
      </c>
    </row>
    <row r="43" spans="6:24" s="18" customFormat="1" ht="29.4" thickBot="1" x14ac:dyDescent="0.35">
      <c r="F43" s="14"/>
      <c r="G43" s="15" t="str">
        <f>[1]data_export!A29</f>
        <v>Hybrid Vehicles</v>
      </c>
      <c r="H43" s="16"/>
      <c r="I43" s="37"/>
      <c r="J43" s="37">
        <f>[1]data_export!B29</f>
        <v>1.0123741626739502</v>
      </c>
      <c r="K43" s="28">
        <f>[1]data_export!C29</f>
        <v>576.69281005859375</v>
      </c>
      <c r="L43" s="28">
        <f>[1]data_export!D29</f>
        <v>5892.32080078125</v>
      </c>
      <c r="M43" s="29">
        <f>[1]data_export!E29</f>
        <v>-38.354965209960938</v>
      </c>
      <c r="N43" s="16"/>
      <c r="O43" s="14"/>
      <c r="U43" s="18">
        <f>J43-TABLE_new!J43</f>
        <v>2.4592876434326172E-4</v>
      </c>
      <c r="V43" s="67">
        <f>K43-TABLE_new!K43</f>
        <v>-0.68841552734375</v>
      </c>
      <c r="W43" s="67">
        <f>L43-TABLE_new!L43</f>
        <v>-66.82373046875</v>
      </c>
      <c r="X43" s="67">
        <f>M43-TABLE_new!M43</f>
        <v>-0.6363067626953125</v>
      </c>
    </row>
    <row r="44" spans="6:24" s="19" customFormat="1" ht="28.8" x14ac:dyDescent="0.3">
      <c r="H44" s="20" t="str">
        <f>[1]data_export!A30</f>
        <v>HY (S-STW)</v>
      </c>
      <c r="I44" s="21"/>
      <c r="J44" s="21">
        <f>[1]data_export!B30</f>
        <v>1.0277489423751831</v>
      </c>
      <c r="K44" s="30">
        <f>[1]data_export!C30</f>
        <v>575.6644287109375</v>
      </c>
      <c r="L44" s="30">
        <f>[1]data_export!D30</f>
        <v>2646.066162109375</v>
      </c>
      <c r="M44" s="31">
        <f>[1]data_export!E30</f>
        <v>-41.455223083496094</v>
      </c>
      <c r="U44" s="18">
        <f>J44-TABLE_new!J44</f>
        <v>5.5468082427978516E-4</v>
      </c>
      <c r="V44" s="67">
        <f>K44-TABLE_new!K44</f>
        <v>-0.7164306640625</v>
      </c>
      <c r="W44" s="67">
        <f>L44-TABLE_new!L44</f>
        <v>-30.182861328125</v>
      </c>
      <c r="X44" s="67">
        <f>M44-TABLE_new!M44</f>
        <v>-0.70629501342773438</v>
      </c>
    </row>
    <row r="45" spans="6:24" s="19" customFormat="1" ht="28.8" x14ac:dyDescent="0.3">
      <c r="H45" s="20" t="str">
        <f>[1]data_export!A31</f>
        <v>HY (F-ITC)</v>
      </c>
      <c r="I45" s="21"/>
      <c r="J45" s="21">
        <f>[1]data_export!B31</f>
        <v>1.0076315402984619</v>
      </c>
      <c r="K45" s="30">
        <f>[1]data_export!C31</f>
        <v>577.00006103515625</v>
      </c>
      <c r="L45" s="30">
        <f>[1]data_export!D31</f>
        <v>9371.3984375</v>
      </c>
      <c r="M45" s="31">
        <f>[1]data_export!E31</f>
        <v>-40.482322692871094</v>
      </c>
      <c r="U45" s="18">
        <f>J45-TABLE_new!J45</f>
        <v>1.4829635620117188E-4</v>
      </c>
      <c r="V45" s="67">
        <f>K45-TABLE_new!K45</f>
        <v>-0.679931640625</v>
      </c>
      <c r="W45" s="67">
        <f>L45-TABLE_new!L45</f>
        <v>-103.4921875</v>
      </c>
      <c r="X45" s="67">
        <f>M45-TABLE_new!M45</f>
        <v>-0.68421554565429688</v>
      </c>
    </row>
    <row r="46" spans="6:24" s="19" customFormat="1" ht="28.8" x14ac:dyDescent="0.3">
      <c r="H46" s="20" t="str">
        <f>[1]data_export!A32</f>
        <v>HY (S-ITC)</v>
      </c>
      <c r="I46" s="21"/>
      <c r="J46" s="21">
        <f>[1]data_export!B32</f>
        <v>1.0016322135925293</v>
      </c>
      <c r="K46" s="30">
        <f>[1]data_export!C32</f>
        <v>577.41400146484375</v>
      </c>
      <c r="L46" s="30">
        <f>[1]data_export!D32</f>
        <v>43443.140625</v>
      </c>
      <c r="M46" s="31">
        <f>[1]data_export!E32</f>
        <v>-40.175868988037109</v>
      </c>
      <c r="U46" s="18">
        <f>J46-TABLE_new!J46</f>
        <v>3.1352043151855469E-5</v>
      </c>
      <c r="V46" s="67">
        <f>K46-TABLE_new!K46</f>
        <v>-0.66876220703125</v>
      </c>
      <c r="W46" s="67">
        <f>L46-TABLE_new!L46</f>
        <v>-474.8828125</v>
      </c>
      <c r="X46" s="67">
        <f>M46-TABLE_new!M46</f>
        <v>-0.67724990844726563</v>
      </c>
    </row>
    <row r="47" spans="6:24" s="19" customFormat="1" ht="10.199999999999999" customHeight="1" x14ac:dyDescent="0.3">
      <c r="H47" s="20"/>
      <c r="I47" s="21"/>
      <c r="J47" s="21"/>
      <c r="K47" s="30"/>
      <c r="L47" s="30"/>
      <c r="M47" s="31"/>
      <c r="U47" s="18">
        <f>J47-TABLE_new!J47</f>
        <v>0</v>
      </c>
      <c r="V47" s="18">
        <f>K47-TABLE_new!K47</f>
        <v>0</v>
      </c>
      <c r="W47" s="18">
        <f>L47-TABLE_new!L47</f>
        <v>0</v>
      </c>
      <c r="X47" s="18">
        <f>M47-TABLE_new!M47</f>
        <v>0</v>
      </c>
    </row>
    <row r="48" spans="6:24" s="18" customFormat="1" ht="29.4" thickBot="1" x14ac:dyDescent="0.35">
      <c r="F48" s="14"/>
      <c r="G48" s="15" t="str">
        <f>[1]data_export!A33</f>
        <v>Weatherization</v>
      </c>
      <c r="H48" s="16"/>
      <c r="I48" s="37"/>
      <c r="J48" s="37">
        <f>[1]data_export!B33</f>
        <v>0.97763127088546753</v>
      </c>
      <c r="K48" s="28">
        <f>[1]data_export!C33</f>
        <v>194.19149780273438</v>
      </c>
      <c r="L48" s="28">
        <f>[1]data_export!D33</f>
        <v>779.3900146484375</v>
      </c>
      <c r="M48" s="29">
        <f>[1]data_export!E33</f>
        <v>206.73704528808594</v>
      </c>
      <c r="N48" s="16"/>
      <c r="O48" s="14"/>
      <c r="U48" s="18">
        <f>J48-TABLE_new!J48</f>
        <v>0</v>
      </c>
      <c r="V48" s="18">
        <f>K48-TABLE_new!K48</f>
        <v>0</v>
      </c>
      <c r="W48" s="18">
        <f>L48-TABLE_new!L48</f>
        <v>0</v>
      </c>
      <c r="X48" s="18">
        <f>M48-TABLE_new!M48</f>
        <v>0</v>
      </c>
    </row>
    <row r="49" spans="6:24" s="19" customFormat="1" ht="28.8" x14ac:dyDescent="0.3">
      <c r="F49" s="20"/>
      <c r="H49" s="20" t="str">
        <f>[1]data_export!A34</f>
        <v>EPP</v>
      </c>
      <c r="I49" s="21"/>
      <c r="J49" s="21">
        <f>[1]data_export!B34</f>
        <v>1.2101485729217529</v>
      </c>
      <c r="K49" s="30">
        <f>[1]data_export!C34</f>
        <v>111.33640289306641</v>
      </c>
      <c r="L49" s="30">
        <f>[1]data_export!D34</f>
        <v>405.43826293945313</v>
      </c>
      <c r="M49" s="31">
        <f>[1]data_export!E34</f>
        <v>104.10078430175781</v>
      </c>
      <c r="N49" s="20"/>
      <c r="O49" s="20"/>
      <c r="U49" s="18">
        <f>J49-TABLE_new!J49</f>
        <v>0</v>
      </c>
      <c r="V49" s="18">
        <f>K49-TABLE_new!K49</f>
        <v>0</v>
      </c>
      <c r="W49" s="18">
        <f>L49-TABLE_new!L49</f>
        <v>0</v>
      </c>
      <c r="X49" s="18">
        <f>M49-TABLE_new!M49</f>
        <v>0</v>
      </c>
    </row>
    <row r="50" spans="6:24" s="19" customFormat="1" ht="28.8" x14ac:dyDescent="0.3">
      <c r="H50" s="20" t="str">
        <f>[1]data_export!A35</f>
        <v>IHWAP</v>
      </c>
      <c r="I50" s="21"/>
      <c r="J50" s="21">
        <f>[1]data_export!B35</f>
        <v>0.9801827073097229</v>
      </c>
      <c r="K50" s="30">
        <f>[1]data_export!C35</f>
        <v>100.88606262207031</v>
      </c>
      <c r="L50" s="30">
        <f>[1]data_export!D35</f>
        <v>561.2154541015625</v>
      </c>
      <c r="M50" s="31">
        <f>[1]data_export!E35</f>
        <v>200.42483520507813</v>
      </c>
      <c r="U50" s="18">
        <f>J50-TABLE_new!J50</f>
        <v>0</v>
      </c>
      <c r="V50" s="18">
        <f>K50-TABLE_new!K50</f>
        <v>0</v>
      </c>
      <c r="W50" s="18">
        <f>L50-TABLE_new!L50</f>
        <v>0</v>
      </c>
      <c r="X50" s="18">
        <f>M50-TABLE_new!M50</f>
        <v>0</v>
      </c>
    </row>
    <row r="51" spans="6:24" s="19" customFormat="1" ht="28.8" x14ac:dyDescent="0.3">
      <c r="H51" s="20" t="str">
        <f>[1]data_export!A36</f>
        <v>WI RF</v>
      </c>
      <c r="I51" s="21"/>
      <c r="J51" s="21">
        <f>[1]data_export!B36</f>
        <v>0.91981315612792969</v>
      </c>
      <c r="K51" s="30">
        <f>[1]data_export!C36</f>
        <v>38.533412933349609</v>
      </c>
      <c r="L51" s="30">
        <f>[1]data_export!D36</f>
        <v>4559.095703125</v>
      </c>
      <c r="M51" s="31">
        <f>[1]data_export!E36</f>
        <v>554.88250732421875</v>
      </c>
      <c r="U51" s="18">
        <f>J51-TABLE_new!J51</f>
        <v>0</v>
      </c>
      <c r="V51" s="18">
        <f>K51-TABLE_new!K51</f>
        <v>0</v>
      </c>
      <c r="W51" s="18">
        <f>L51-TABLE_new!L51</f>
        <v>0</v>
      </c>
      <c r="X51" s="18">
        <f>M51-TABLE_new!M51</f>
        <v>0</v>
      </c>
    </row>
    <row r="52" spans="6:24" s="19" customFormat="1" ht="28.8" x14ac:dyDescent="0.3">
      <c r="H52" s="20" t="str">
        <f>[1]data_export!A37</f>
        <v>WAP</v>
      </c>
      <c r="I52" s="21"/>
      <c r="J52" s="21">
        <f>[1]data_export!B37</f>
        <v>0.91514825820922852</v>
      </c>
      <c r="K52" s="30">
        <f>[1]data_export!C37</f>
        <v>196.84396362304688</v>
      </c>
      <c r="L52" s="30">
        <f>[1]data_export!D37</f>
        <v>751.88641357421875</v>
      </c>
      <c r="M52" s="31">
        <f>[1]data_export!E37</f>
        <v>253.10191345214844</v>
      </c>
      <c r="U52" s="18">
        <f>J52-TABLE_new!J52</f>
        <v>0</v>
      </c>
      <c r="V52" s="18">
        <f>K52-TABLE_new!K52</f>
        <v>0</v>
      </c>
      <c r="W52" s="18">
        <f>L52-TABLE_new!L52</f>
        <v>0</v>
      </c>
      <c r="X52" s="18">
        <f>M52-TABLE_new!M52</f>
        <v>0</v>
      </c>
    </row>
    <row r="53" spans="6:24" s="19" customFormat="1" ht="28.8" x14ac:dyDescent="0.3">
      <c r="H53" s="20" t="str">
        <f>[1]data_export!A38</f>
        <v>LEEP+</v>
      </c>
      <c r="I53" s="21"/>
      <c r="J53" s="21">
        <f>[1]data_export!B38</f>
        <v>0.85914719104766846</v>
      </c>
      <c r="K53" s="30">
        <f>[1]data_export!C38</f>
        <v>523.357666015625</v>
      </c>
      <c r="L53" s="30">
        <f>[1]data_export!D38</f>
        <v>1709.2684326171875</v>
      </c>
      <c r="M53" s="31">
        <f>[1]data_export!E38</f>
        <v>430.05841064453125</v>
      </c>
      <c r="U53" s="18">
        <f>J53-TABLE_new!J53</f>
        <v>0</v>
      </c>
      <c r="V53" s="18">
        <f>K53-TABLE_new!K53</f>
        <v>0</v>
      </c>
      <c r="W53" s="18">
        <f>L53-TABLE_new!L53</f>
        <v>0</v>
      </c>
      <c r="X53" s="18">
        <f>M53-TABLE_new!M53</f>
        <v>0</v>
      </c>
    </row>
    <row r="54" spans="6:24" s="19" customFormat="1" ht="10.199999999999999" customHeight="1" x14ac:dyDescent="0.3">
      <c r="H54" s="20"/>
      <c r="I54" s="21"/>
      <c r="J54" s="21"/>
      <c r="K54" s="30"/>
      <c r="L54" s="30"/>
      <c r="M54" s="31"/>
      <c r="U54" s="18">
        <f>J54-TABLE_new!J54</f>
        <v>0</v>
      </c>
      <c r="V54" s="18">
        <f>K54-TABLE_new!K54</f>
        <v>0</v>
      </c>
      <c r="W54" s="18">
        <f>L54-TABLE_new!L54</f>
        <v>0</v>
      </c>
      <c r="X54" s="18">
        <f>M54-TABLE_new!M54</f>
        <v>0</v>
      </c>
    </row>
    <row r="55" spans="6:24" s="19" customFormat="1" ht="10.199999999999999" customHeight="1" x14ac:dyDescent="0.3">
      <c r="H55" s="20"/>
      <c r="I55" s="21"/>
      <c r="J55" s="21"/>
      <c r="K55" s="30"/>
      <c r="L55" s="30"/>
      <c r="M55" s="31"/>
      <c r="U55" s="18">
        <f>J55-TABLE_new!J55</f>
        <v>0</v>
      </c>
      <c r="V55" s="18">
        <f>K55-TABLE_new!K55</f>
        <v>0</v>
      </c>
      <c r="W55" s="18">
        <f>L55-TABLE_new!L55</f>
        <v>0</v>
      </c>
      <c r="X55" s="18">
        <f>M55-TABLE_new!M55</f>
        <v>0</v>
      </c>
    </row>
    <row r="56" spans="6:24" s="61" customFormat="1" ht="29.4" customHeight="1" thickBot="1" x14ac:dyDescent="0.35">
      <c r="F56" s="57" t="s">
        <v>1</v>
      </c>
      <c r="G56" s="57"/>
      <c r="H56" s="57"/>
      <c r="I56" s="58"/>
      <c r="J56" s="58"/>
      <c r="K56" s="59"/>
      <c r="L56" s="59"/>
      <c r="M56" s="60"/>
      <c r="U56" s="18">
        <f>J56-TABLE_new!J56</f>
        <v>0</v>
      </c>
      <c r="V56" s="18">
        <f>K56-TABLE_new!K56</f>
        <v>0</v>
      </c>
      <c r="W56" s="18">
        <f>L56-TABLE_new!L56</f>
        <v>0</v>
      </c>
      <c r="X56" s="18">
        <f>M56-TABLE_new!M56</f>
        <v>0</v>
      </c>
    </row>
    <row r="57" spans="6:24" s="19" customFormat="1" ht="10.199999999999999" customHeight="1" thickTop="1" x14ac:dyDescent="0.3">
      <c r="F57" s="22"/>
      <c r="G57" s="22"/>
      <c r="H57" s="41"/>
      <c r="I57" s="23"/>
      <c r="J57" s="23"/>
      <c r="K57" s="32"/>
      <c r="L57" s="32"/>
      <c r="M57" s="33"/>
      <c r="N57" s="22"/>
      <c r="O57" s="22"/>
      <c r="U57" s="18">
        <f>J57-TABLE_new!J57</f>
        <v>0</v>
      </c>
      <c r="V57" s="18">
        <f>K57-TABLE_new!K57</f>
        <v>0</v>
      </c>
      <c r="W57" s="18">
        <f>L57-TABLE_new!L57</f>
        <v>0</v>
      </c>
      <c r="X57" s="18">
        <f>M57-TABLE_new!M57</f>
        <v>0</v>
      </c>
    </row>
    <row r="58" spans="6:24" s="19" customFormat="1" ht="29.4" thickBot="1" x14ac:dyDescent="0.35">
      <c r="F58" s="14"/>
      <c r="G58" s="16" t="str">
        <f>[1]data_export!A39</f>
        <v>Home Energy Reports</v>
      </c>
      <c r="H58" s="16"/>
      <c r="I58" s="24"/>
      <c r="J58" s="40">
        <f>[1]data_export!B39</f>
        <v>1.9451373815536499</v>
      </c>
      <c r="K58" s="38">
        <f>[1]data_export!C39</f>
        <v>-38.401496887207031</v>
      </c>
      <c r="L58" s="38">
        <f>[1]data_export!D39</f>
        <v>105.80335998535156</v>
      </c>
      <c r="M58" s="38">
        <f>[1]data_export!E39</f>
        <v>89.304374694824219</v>
      </c>
      <c r="N58" s="16"/>
      <c r="O58" s="14"/>
      <c r="U58" s="18">
        <f>J58-TABLE_new!J58</f>
        <v>0</v>
      </c>
      <c r="V58" s="18">
        <f>K58-TABLE_new!K58</f>
        <v>0</v>
      </c>
      <c r="W58" s="18">
        <f>L58-TABLE_new!L58</f>
        <v>0</v>
      </c>
      <c r="X58" s="18">
        <f>M58-TABLE_new!M58</f>
        <v>0</v>
      </c>
    </row>
    <row r="59" spans="6:24" s="19" customFormat="1" ht="28.8" x14ac:dyDescent="0.3">
      <c r="H59" s="20" t="str">
        <f>[1]data_export!A40</f>
        <v>HER (17 RCTs)</v>
      </c>
      <c r="I59" s="21"/>
      <c r="J59" s="21">
        <f>[1]data_export!B40</f>
        <v>3.0060024261474609</v>
      </c>
      <c r="K59" s="30">
        <f>[1]data_export!C40</f>
        <v>-50.757850646972656</v>
      </c>
      <c r="L59" s="30">
        <f>[1]data_export!D40</f>
        <v>65.173828125</v>
      </c>
      <c r="M59" s="31">
        <f>[1]data_export!E40</f>
        <v>58.564231872558594</v>
      </c>
      <c r="U59" s="18">
        <f>J59-TABLE_new!J59</f>
        <v>0</v>
      </c>
      <c r="V59" s="18">
        <f>K59-TABLE_new!K59</f>
        <v>0</v>
      </c>
      <c r="W59" s="18">
        <f>L59-TABLE_new!L59</f>
        <v>0</v>
      </c>
      <c r="X59" s="18">
        <f>M59-TABLE_new!M59</f>
        <v>0</v>
      </c>
    </row>
    <row r="60" spans="6:24" s="19" customFormat="1" ht="28.8" x14ac:dyDescent="0.3">
      <c r="H60" s="20" t="str">
        <f>[1]data_export!A41</f>
        <v>Opower Elec. (166 RCTs)</v>
      </c>
      <c r="I60" s="21"/>
      <c r="J60" s="21">
        <f>[1]data_export!B41</f>
        <v>2.547694206237793</v>
      </c>
      <c r="K60" s="30">
        <f>[1]data_export!C41</f>
        <v>-41.33001708984375</v>
      </c>
      <c r="L60" s="30">
        <f>[1]data_export!D41</f>
        <v>76.898033142089844</v>
      </c>
      <c r="M60" s="31">
        <f>[1]data_export!E41</f>
        <v>70.288436889648438</v>
      </c>
      <c r="U60" s="18">
        <f>J60-TABLE_new!J60</f>
        <v>0</v>
      </c>
      <c r="V60" s="18">
        <f>K60-TABLE_new!K60</f>
        <v>0</v>
      </c>
      <c r="W60" s="18">
        <f>L60-TABLE_new!L60</f>
        <v>0</v>
      </c>
      <c r="X60" s="18">
        <f>M60-TABLE_new!M60</f>
        <v>0</v>
      </c>
    </row>
    <row r="61" spans="6:24" s="19" customFormat="1" ht="28.8" x14ac:dyDescent="0.3">
      <c r="H61" s="20" t="str">
        <f>[1]data_export!A42</f>
        <v>PER</v>
      </c>
      <c r="I61" s="21"/>
      <c r="J61" s="21">
        <f>[1]data_export!B42</f>
        <v>1.5998132228851318</v>
      </c>
      <c r="K61" s="30">
        <f>[1]data_export!C42</f>
        <v>-193.71133422851563</v>
      </c>
      <c r="L61" s="30">
        <f>[1]data_export!D42</f>
        <v>508.95681762695313</v>
      </c>
      <c r="M61" s="31">
        <f>[1]data_export!E42</f>
        <v>-115.97597503662109</v>
      </c>
      <c r="U61" s="18">
        <f>J61-TABLE_new!J61</f>
        <v>0</v>
      </c>
      <c r="V61" s="18">
        <f>K61-TABLE_new!K61</f>
        <v>0</v>
      </c>
      <c r="W61" s="18">
        <f>L61-TABLE_new!L61</f>
        <v>0</v>
      </c>
      <c r="X61" s="18">
        <f>M61-TABLE_new!M61</f>
        <v>0</v>
      </c>
    </row>
    <row r="62" spans="6:24" s="19" customFormat="1" ht="28.8" x14ac:dyDescent="0.3">
      <c r="H62" s="20" t="str">
        <f>[1]data_export!A43</f>
        <v>Opower Nat. Gas (52 RCTs)</v>
      </c>
      <c r="I62" s="21"/>
      <c r="J62" s="21">
        <f>[1]data_export!B43</f>
        <v>0.45097851753234863</v>
      </c>
      <c r="K62" s="30">
        <f>[1]data_export!C43</f>
        <v>132.19322204589844</v>
      </c>
      <c r="L62" s="30">
        <f>[1]data_export!D43</f>
        <v>236.16006469726563</v>
      </c>
      <c r="M62" s="31">
        <f>[1]data_export!E43</f>
        <v>318.96005249023438</v>
      </c>
      <c r="U62" s="18">
        <f>J62-TABLE_new!J62</f>
        <v>0</v>
      </c>
      <c r="V62" s="18">
        <f>K62-TABLE_new!K62</f>
        <v>0</v>
      </c>
      <c r="W62" s="18">
        <f>L62-TABLE_new!L62</f>
        <v>0</v>
      </c>
      <c r="X62" s="18">
        <f>M62-TABLE_new!M62</f>
        <v>0</v>
      </c>
    </row>
    <row r="63" spans="6:24" s="19" customFormat="1" ht="10.199999999999999" customHeight="1" x14ac:dyDescent="0.3">
      <c r="H63" s="20"/>
      <c r="I63" s="21"/>
      <c r="J63" s="21"/>
      <c r="K63" s="30"/>
      <c r="L63" s="30"/>
      <c r="M63" s="31"/>
      <c r="U63" s="18">
        <f>J63-TABLE_new!J63</f>
        <v>0</v>
      </c>
      <c r="V63" s="18">
        <f>K63-TABLE_new!K63</f>
        <v>0</v>
      </c>
      <c r="W63" s="18">
        <f>L63-TABLE_new!L63</f>
        <v>0</v>
      </c>
      <c r="X63" s="18">
        <f>M63-TABLE_new!M63</f>
        <v>0</v>
      </c>
    </row>
    <row r="64" spans="6:24" s="19" customFormat="1" ht="10.199999999999999" customHeight="1" x14ac:dyDescent="0.3">
      <c r="H64" s="20"/>
      <c r="I64" s="21"/>
      <c r="J64" s="21"/>
      <c r="K64" s="30"/>
      <c r="L64" s="30"/>
      <c r="M64" s="31"/>
      <c r="U64" s="18">
        <f>J64-TABLE_new!J64</f>
        <v>0</v>
      </c>
      <c r="V64" s="18">
        <f>K64-TABLE_new!K64</f>
        <v>0</v>
      </c>
      <c r="W64" s="18">
        <f>L64-TABLE_new!L64</f>
        <v>0</v>
      </c>
      <c r="X64" s="18">
        <f>M64-TABLE_new!M64</f>
        <v>0</v>
      </c>
    </row>
    <row r="65" spans="6:24" s="61" customFormat="1" ht="29.4" customHeight="1" thickBot="1" x14ac:dyDescent="0.35">
      <c r="F65" s="62" t="s">
        <v>71</v>
      </c>
      <c r="G65" s="62"/>
      <c r="H65" s="62"/>
      <c r="I65" s="63"/>
      <c r="J65" s="58"/>
      <c r="K65" s="59"/>
      <c r="L65" s="59"/>
      <c r="M65" s="59"/>
      <c r="N65" s="64"/>
      <c r="O65" s="64"/>
      <c r="U65" s="18">
        <f>J65-TABLE_new!J65</f>
        <v>0</v>
      </c>
      <c r="V65" s="18">
        <f>K65-TABLE_new!K65</f>
        <v>0</v>
      </c>
      <c r="W65" s="18">
        <f>L65-TABLE_new!L65</f>
        <v>0</v>
      </c>
      <c r="X65" s="18">
        <f>M65-TABLE_new!M65</f>
        <v>0</v>
      </c>
    </row>
    <row r="66" spans="6:24" s="19" customFormat="1" ht="10.199999999999999" customHeight="1" thickTop="1" x14ac:dyDescent="0.3">
      <c r="F66" s="22"/>
      <c r="G66" s="22"/>
      <c r="H66" s="41"/>
      <c r="I66" s="23"/>
      <c r="J66" s="23"/>
      <c r="K66" s="32"/>
      <c r="L66" s="32"/>
      <c r="M66" s="33"/>
      <c r="N66" s="22"/>
      <c r="O66" s="22"/>
      <c r="U66" s="18">
        <f>J66-TABLE_new!J66</f>
        <v>0</v>
      </c>
      <c r="V66" s="18">
        <f>K66-TABLE_new!K66</f>
        <v>0</v>
      </c>
      <c r="W66" s="18">
        <f>L66-TABLE_new!L66</f>
        <v>0</v>
      </c>
      <c r="X66" s="18">
        <f>M66-TABLE_new!M66</f>
        <v>0</v>
      </c>
    </row>
    <row r="67" spans="6:24" s="18" customFormat="1" ht="29.4" thickBot="1" x14ac:dyDescent="0.35">
      <c r="F67" s="14"/>
      <c r="G67" s="15" t="str">
        <f>[1]data_export!A44</f>
        <v>Gasoline Taxes</v>
      </c>
      <c r="H67" s="16"/>
      <c r="I67" s="37"/>
      <c r="J67" s="37">
        <f>[1]data_export!B44</f>
        <v>0.6714891791343689</v>
      </c>
      <c r="K67" s="28">
        <f>[1]data_export!C44</f>
        <v>-103.61676025390625</v>
      </c>
      <c r="L67" s="28">
        <f>[1]data_export!D44</f>
        <v>-770.46282958984375</v>
      </c>
      <c r="M67" s="29">
        <f>[1]data_export!E44</f>
        <v>-63.599552154541016</v>
      </c>
      <c r="N67" s="16"/>
      <c r="O67" s="14"/>
      <c r="U67" s="18">
        <f>J67-TABLE_new!J67</f>
        <v>0</v>
      </c>
      <c r="V67" s="18">
        <f>K67-TABLE_new!K67</f>
        <v>0</v>
      </c>
      <c r="W67" s="18">
        <f>L67-TABLE_new!L67</f>
        <v>0</v>
      </c>
      <c r="X67" s="18">
        <f>M67-TABLE_new!M67</f>
        <v>0</v>
      </c>
    </row>
    <row r="68" spans="6:24" s="19" customFormat="1" ht="28.8" x14ac:dyDescent="0.3">
      <c r="H68" s="20" t="str">
        <f>[1]data_export!A45</f>
        <v>Gas (DK)</v>
      </c>
      <c r="I68" s="21"/>
      <c r="J68" s="21">
        <f>[1]data_export!B45</f>
        <v>0.43742296099662781</v>
      </c>
      <c r="K68" s="30">
        <f>[1]data_export!C45</f>
        <v>-103.61676025390625</v>
      </c>
      <c r="L68" s="30">
        <f>[1]data_export!D45</f>
        <v>-448.605224609375</v>
      </c>
      <c r="M68" s="31">
        <f>[1]data_export!E45</f>
        <v>-62.906894683837891</v>
      </c>
      <c r="U68" s="18">
        <f>J68-TABLE_new!J68</f>
        <v>0</v>
      </c>
      <c r="V68" s="18">
        <f>K68-TABLE_new!K68</f>
        <v>0</v>
      </c>
      <c r="W68" s="18">
        <f>L68-TABLE_new!L68</f>
        <v>0</v>
      </c>
      <c r="X68" s="18">
        <f>M68-TABLE_new!M68</f>
        <v>0</v>
      </c>
    </row>
    <row r="69" spans="6:24" s="19" customFormat="1" ht="28.8" x14ac:dyDescent="0.3">
      <c r="H69" s="20" t="str">
        <f>[1]data_export!A46</f>
        <v>Gas (Su)</v>
      </c>
      <c r="I69" s="21"/>
      <c r="J69" s="21">
        <f>[1]data_export!B46</f>
        <v>0.5225679874420166</v>
      </c>
      <c r="K69" s="30">
        <f>[1]data_export!C46</f>
        <v>-103.61676025390625</v>
      </c>
      <c r="L69" s="30">
        <f>[1]data_export!D46</f>
        <v>-528.9913330078125</v>
      </c>
      <c r="M69" s="31">
        <f>[1]data_export!E46</f>
        <v>-63.062950134277344</v>
      </c>
      <c r="U69" s="18">
        <f>J69-TABLE_new!J69</f>
        <v>0</v>
      </c>
      <c r="V69" s="18">
        <f>K69-TABLE_new!K69</f>
        <v>0</v>
      </c>
      <c r="W69" s="18">
        <f>L69-TABLE_new!L69</f>
        <v>0</v>
      </c>
      <c r="X69" s="18">
        <f>M69-TABLE_new!M69</f>
        <v>0</v>
      </c>
    </row>
    <row r="70" spans="6:24" s="19" customFormat="1" ht="28.8" x14ac:dyDescent="0.3">
      <c r="H70" s="20" t="str">
        <f>[1]data_export!A47</f>
        <v>Gas (Coglianese)</v>
      </c>
      <c r="I70" s="21"/>
      <c r="J70" s="21">
        <f>[1]data_export!B47</f>
        <v>0.56079047918319702</v>
      </c>
      <c r="K70" s="30">
        <f>[1]data_export!C47</f>
        <v>-103.61676025390625</v>
      </c>
      <c r="L70" s="30">
        <f>[1]data_export!D47</f>
        <v>-575.2662353515625</v>
      </c>
      <c r="M70" s="31">
        <f>[1]data_export!E47</f>
        <v>-63.152767181396484</v>
      </c>
      <c r="U70" s="18">
        <f>J70-TABLE_new!J70</f>
        <v>0</v>
      </c>
      <c r="V70" s="18">
        <f>K70-TABLE_new!K70</f>
        <v>0</v>
      </c>
      <c r="W70" s="18">
        <f>L70-TABLE_new!L70</f>
        <v>0</v>
      </c>
      <c r="X70" s="18">
        <f>M70-TABLE_new!M70</f>
        <v>0</v>
      </c>
    </row>
    <row r="71" spans="6:24" s="19" customFormat="1" ht="28.8" x14ac:dyDescent="0.3">
      <c r="H71" s="20" t="str">
        <f>[1]data_export!A48</f>
        <v>Gas (Manzan)</v>
      </c>
      <c r="I71" s="21"/>
      <c r="J71" s="21">
        <f>[1]data_export!B48</f>
        <v>0.57773160934448242</v>
      </c>
      <c r="K71" s="30">
        <f>[1]data_export!C48</f>
        <v>-103.61676025390625</v>
      </c>
      <c r="L71" s="30">
        <f>[1]data_export!D48</f>
        <v>-598.47021484375</v>
      </c>
      <c r="M71" s="31">
        <f>[1]data_export!E48</f>
        <v>-63.197803497314453</v>
      </c>
      <c r="U71" s="18">
        <f>J71-TABLE_new!J71</f>
        <v>0</v>
      </c>
      <c r="V71" s="18">
        <f>K71-TABLE_new!K71</f>
        <v>0</v>
      </c>
      <c r="W71" s="18">
        <f>L71-TABLE_new!L71</f>
        <v>0</v>
      </c>
      <c r="X71" s="18">
        <f>M71-TABLE_new!M71</f>
        <v>0</v>
      </c>
    </row>
    <row r="72" spans="6:24" s="19" customFormat="1" ht="28.8" x14ac:dyDescent="0.3">
      <c r="H72" s="20" t="str">
        <f>[1]data_export!A49</f>
        <v>Gas (Small)</v>
      </c>
      <c r="I72" s="21"/>
      <c r="J72" s="21">
        <f>[1]data_export!B49</f>
        <v>0.60484963655471802</v>
      </c>
      <c r="K72" s="30">
        <f>[1]data_export!C49</f>
        <v>-103.61676025390625</v>
      </c>
      <c r="L72" s="30">
        <f>[1]data_export!D49</f>
        <v>-639.7786865234375</v>
      </c>
      <c r="M72" s="31">
        <f>[1]data_export!E49</f>
        <v>-63.277969360351563</v>
      </c>
      <c r="U72" s="18">
        <f>J72-TABLE_new!J72</f>
        <v>0</v>
      </c>
      <c r="V72" s="18">
        <f>K72-TABLE_new!K72</f>
        <v>0</v>
      </c>
      <c r="W72" s="18">
        <f>L72-TABLE_new!L72</f>
        <v>0</v>
      </c>
      <c r="X72" s="18">
        <f>M72-TABLE_new!M72</f>
        <v>0</v>
      </c>
    </row>
    <row r="73" spans="6:24" s="19" customFormat="1" ht="28.8" x14ac:dyDescent="0.3">
      <c r="H73" s="20" t="str">
        <f>[1]data_export!A50</f>
        <v>Gas (Li)</v>
      </c>
      <c r="I73" s="21"/>
      <c r="J73" s="21">
        <f>[1]data_export!B50</f>
        <v>0.61893332004547119</v>
      </c>
      <c r="K73" s="30">
        <f>[1]data_export!C50</f>
        <v>-103.61676025390625</v>
      </c>
      <c r="L73" s="30">
        <f>[1]data_export!D50</f>
        <v>-663.56573486328125</v>
      </c>
      <c r="M73" s="31">
        <f>[1]data_export!E50</f>
        <v>-63.324123382568359</v>
      </c>
      <c r="U73" s="18">
        <f>J73-TABLE_new!J73</f>
        <v>0</v>
      </c>
      <c r="V73" s="18">
        <f>K73-TABLE_new!K73</f>
        <v>0</v>
      </c>
      <c r="W73" s="18">
        <f>L73-TABLE_new!L73</f>
        <v>0</v>
      </c>
      <c r="X73" s="18">
        <f>M73-TABLE_new!M73</f>
        <v>0</v>
      </c>
    </row>
    <row r="74" spans="6:24" s="19" customFormat="1" ht="28.8" x14ac:dyDescent="0.3">
      <c r="H74" s="20" t="str">
        <f>[1]data_export!A51</f>
        <v>Gas (Levin)</v>
      </c>
      <c r="I74" s="21"/>
      <c r="J74" s="21">
        <f>[1]data_export!B51</f>
        <v>0.65441346168518066</v>
      </c>
      <c r="K74" s="30">
        <f>[1]data_export!C51</f>
        <v>-103.61676025390625</v>
      </c>
      <c r="L74" s="30">
        <f>[1]data_export!D51</f>
        <v>-732.1419677734375</v>
      </c>
      <c r="M74" s="31">
        <f>[1]data_export!E51</f>
        <v>-63.457180023193359</v>
      </c>
      <c r="U74" s="18">
        <f>J74-TABLE_new!J74</f>
        <v>0</v>
      </c>
      <c r="V74" s="18">
        <f>K74-TABLE_new!K74</f>
        <v>0</v>
      </c>
      <c r="W74" s="18">
        <f>L74-TABLE_new!L74</f>
        <v>0</v>
      </c>
      <c r="X74" s="18">
        <f>M74-TABLE_new!M74</f>
        <v>0</v>
      </c>
    </row>
    <row r="75" spans="6:24" s="19" customFormat="1" ht="28.8" x14ac:dyDescent="0.3">
      <c r="H75" s="20" t="str">
        <f>[1]data_export!A52</f>
        <v>Gas (Sentenac-Chemin)</v>
      </c>
      <c r="I75" s="21"/>
      <c r="J75" s="21">
        <f>[1]data_export!B52</f>
        <v>0.67320561408996582</v>
      </c>
      <c r="K75" s="30">
        <f>[1]data_export!C52</f>
        <v>-103.61676025390625</v>
      </c>
      <c r="L75" s="30">
        <f>[1]data_export!D52</f>
        <v>-774.53778076171875</v>
      </c>
      <c r="M75" s="31">
        <f>[1]data_export!E52</f>
        <v>-63.539424896240234</v>
      </c>
      <c r="U75" s="18">
        <f>J75-TABLE_new!J75</f>
        <v>0</v>
      </c>
      <c r="V75" s="18">
        <f>K75-TABLE_new!K75</f>
        <v>0</v>
      </c>
      <c r="W75" s="18">
        <f>L75-TABLE_new!L75</f>
        <v>0</v>
      </c>
      <c r="X75" s="18">
        <f>M75-TABLE_new!M75</f>
        <v>0</v>
      </c>
    </row>
    <row r="76" spans="6:24" s="19" customFormat="1" ht="28.8" x14ac:dyDescent="0.3">
      <c r="H76" s="20" t="str">
        <f>[1]data_export!A53</f>
        <v>Gas (Kilian)</v>
      </c>
      <c r="I76" s="21"/>
      <c r="J76" s="21">
        <f>[1]data_export!B53</f>
        <v>0.77336972951889038</v>
      </c>
      <c r="K76" s="30">
        <f>[1]data_export!C53</f>
        <v>-103.61676025390625</v>
      </c>
      <c r="L76" s="30">
        <f>[1]data_export!D53</f>
        <v>-1120.3236083984375</v>
      </c>
      <c r="M76" s="31">
        <f>[1]data_export!E53</f>
        <v>-64.209907531738281</v>
      </c>
      <c r="U76" s="18">
        <f>J76-TABLE_new!J76</f>
        <v>0</v>
      </c>
      <c r="V76" s="18">
        <f>K76-TABLE_new!K76</f>
        <v>0</v>
      </c>
      <c r="W76" s="18">
        <f>L76-TABLE_new!L76</f>
        <v>0</v>
      </c>
      <c r="X76" s="18">
        <f>M76-TABLE_new!M76</f>
        <v>0</v>
      </c>
    </row>
    <row r="77" spans="6:24" s="19" customFormat="1" ht="28.8" x14ac:dyDescent="0.3">
      <c r="H77" s="20" t="str">
        <f>[1]data_export!A54</f>
        <v>Gas (Gelman)</v>
      </c>
      <c r="I77" s="21"/>
      <c r="J77" s="21">
        <f>[1]data_export!B54</f>
        <v>0.81367117166519165</v>
      </c>
      <c r="K77" s="30">
        <f>[1]data_export!C54</f>
        <v>-103.61676025390625</v>
      </c>
      <c r="L77" s="30">
        <f>[1]data_export!D54</f>
        <v>-1365.6279296875</v>
      </c>
      <c r="M77" s="31">
        <f>[1]data_export!E54</f>
        <v>-64.685188293457031</v>
      </c>
      <c r="U77" s="18">
        <f>J77-TABLE_new!J77</f>
        <v>0</v>
      </c>
      <c r="V77" s="18">
        <f>K77-TABLE_new!K77</f>
        <v>0</v>
      </c>
      <c r="W77" s="18">
        <f>L77-TABLE_new!L77</f>
        <v>0</v>
      </c>
      <c r="X77" s="18">
        <f>M77-TABLE_new!M77</f>
        <v>0</v>
      </c>
    </row>
    <row r="78" spans="6:24" s="19" customFormat="1" ht="28.8" x14ac:dyDescent="0.3">
      <c r="H78" s="20" t="str">
        <f>[1]data_export!A55</f>
        <v>Gas (Park)</v>
      </c>
      <c r="I78" s="21"/>
      <c r="J78" s="21">
        <f>[1]data_export!B55</f>
        <v>0.81778013706207275</v>
      </c>
      <c r="K78" s="30">
        <f>[1]data_export!C55</f>
        <v>-103.61676025390625</v>
      </c>
      <c r="L78" s="30">
        <f>[1]data_export!D55</f>
        <v>-1396.8106689453125</v>
      </c>
      <c r="M78" s="31">
        <f>[1]data_export!E55</f>
        <v>-64.745574951171875</v>
      </c>
      <c r="U78" s="18">
        <f>J78-TABLE_new!J78</f>
        <v>0</v>
      </c>
      <c r="V78" s="18">
        <f>K78-TABLE_new!K78</f>
        <v>0</v>
      </c>
      <c r="W78" s="18">
        <f>L78-TABLE_new!L78</f>
        <v>0</v>
      </c>
      <c r="X78" s="18">
        <f>M78-TABLE_new!M78</f>
        <v>0</v>
      </c>
    </row>
    <row r="79" spans="6:24" s="19" customFormat="1" ht="28.8" x14ac:dyDescent="0.3">
      <c r="H79" s="20" t="str">
        <f>[1]data_export!A56</f>
        <v>Gas (Hughes)</v>
      </c>
      <c r="I79" s="21"/>
      <c r="J79" s="21">
        <f>[1]data_export!B56</f>
        <v>0.95269638299942017</v>
      </c>
      <c r="K79" s="30">
        <f>[1]data_export!C56</f>
        <v>-103.61676025390625</v>
      </c>
      <c r="L79" s="30">
        <f>[1]data_export!D56</f>
        <v>-5581.4404296875</v>
      </c>
      <c r="M79" s="31">
        <f>[1]data_export!E56</f>
        <v>-72.806541442871094</v>
      </c>
      <c r="U79" s="18">
        <f>J79-TABLE_new!J79</f>
        <v>0</v>
      </c>
      <c r="V79" s="18">
        <f>K79-TABLE_new!K79</f>
        <v>0</v>
      </c>
      <c r="W79" s="18">
        <f>L79-TABLE_new!L79</f>
        <v>0</v>
      </c>
      <c r="X79" s="18">
        <f>M79-TABLE_new!M79</f>
        <v>0</v>
      </c>
    </row>
    <row r="80" spans="6:24" s="19" customFormat="1" ht="10.199999999999999" customHeight="1" x14ac:dyDescent="0.3">
      <c r="H80" s="20"/>
      <c r="I80" s="21"/>
      <c r="J80" s="21"/>
      <c r="K80" s="30"/>
      <c r="L80" s="30"/>
      <c r="M80" s="31"/>
      <c r="U80" s="18">
        <f>J80-TABLE_new!J80</f>
        <v>0</v>
      </c>
      <c r="V80" s="18">
        <f>K80-TABLE_new!K80</f>
        <v>0</v>
      </c>
      <c r="W80" s="18">
        <f>L80-TABLE_new!L80</f>
        <v>0</v>
      </c>
      <c r="X80" s="18">
        <f>M80-TABLE_new!M80</f>
        <v>0</v>
      </c>
    </row>
    <row r="81" spans="6:24" s="18" customFormat="1" ht="29.4" thickBot="1" x14ac:dyDescent="0.35">
      <c r="F81" s="14"/>
      <c r="G81" s="15" t="str">
        <f>[1]data_export!A57</f>
        <v>Other Fuel Taxes</v>
      </c>
      <c r="H81" s="16"/>
      <c r="I81" s="25"/>
      <c r="J81" s="37">
        <f>[1]data_export!B57</f>
        <v>0.79834163188934326</v>
      </c>
      <c r="K81" s="28">
        <f>[1]data_export!C57</f>
        <v>-70.36541748046875</v>
      </c>
      <c r="L81" s="28">
        <f>[1]data_export!D57</f>
        <v>-995.486083984375</v>
      </c>
      <c r="M81" s="29">
        <f>[1]data_export!E57</f>
        <v>-11.444986343383789</v>
      </c>
      <c r="N81" s="16"/>
      <c r="O81" s="14"/>
      <c r="U81" s="18">
        <f>J81-TABLE_new!J81</f>
        <v>0</v>
      </c>
      <c r="V81" s="18">
        <f>K81-TABLE_new!K81</f>
        <v>0</v>
      </c>
      <c r="W81" s="18">
        <f>L81-TABLE_new!L81</f>
        <v>0</v>
      </c>
      <c r="X81" s="18">
        <f>M81-TABLE_new!M81</f>
        <v>0</v>
      </c>
    </row>
    <row r="82" spans="6:24" s="19" customFormat="1" ht="28.8" x14ac:dyDescent="0.3">
      <c r="H82" s="20" t="str">
        <f>[1]data_export!A58</f>
        <v>Jet Fuel</v>
      </c>
      <c r="I82" s="26"/>
      <c r="J82" s="21">
        <f>[1]data_export!B58</f>
        <v>0.75395917892456055</v>
      </c>
      <c r="K82" s="30">
        <f>[1]data_export!C58</f>
        <v>-42.267578125</v>
      </c>
      <c r="L82" s="30">
        <f>[1]data_export!D58</f>
        <v>-584.7801513671875</v>
      </c>
      <c r="M82" s="31">
        <f>[1]data_export!E58</f>
        <v>45.423297882080078</v>
      </c>
      <c r="U82" s="18">
        <f>J82-TABLE_new!J82</f>
        <v>0</v>
      </c>
      <c r="V82" s="18">
        <f>K82-TABLE_new!K82</f>
        <v>0</v>
      </c>
      <c r="W82" s="18">
        <f>L82-TABLE_new!L82</f>
        <v>0</v>
      </c>
      <c r="X82" s="18">
        <f>M82-TABLE_new!M82</f>
        <v>0</v>
      </c>
    </row>
    <row r="83" spans="6:24" s="19" customFormat="1" ht="28.8" x14ac:dyDescent="0.3">
      <c r="H83" s="20" t="str">
        <f>[1]data_export!A59</f>
        <v>Diesel</v>
      </c>
      <c r="I83" s="26"/>
      <c r="J83" s="21">
        <f>[1]data_export!B59</f>
        <v>0.84163075685501099</v>
      </c>
      <c r="K83" s="30">
        <f>[1]data_export!C59</f>
        <v>-98.463264465332031</v>
      </c>
      <c r="L83" s="30">
        <f>[1]data_export!D59</f>
        <v>-3160.506591796875</v>
      </c>
      <c r="M83" s="31">
        <f>[1]data_export!E59</f>
        <v>-311.22396850585938</v>
      </c>
      <c r="U83" s="18">
        <f>J83-TABLE_new!J83</f>
        <v>0</v>
      </c>
      <c r="V83" s="18">
        <f>K83-TABLE_new!K83</f>
        <v>0</v>
      </c>
      <c r="W83" s="18">
        <f>L83-TABLE_new!L83</f>
        <v>0</v>
      </c>
      <c r="X83" s="18">
        <f>M83-TABLE_new!M83</f>
        <v>0</v>
      </c>
    </row>
    <row r="84" spans="6:24" s="19" customFormat="1" ht="10.199999999999999" customHeight="1" x14ac:dyDescent="0.3">
      <c r="H84" s="20"/>
      <c r="I84" s="21"/>
      <c r="J84" s="21"/>
      <c r="K84" s="30"/>
      <c r="L84" s="30"/>
      <c r="M84" s="31"/>
      <c r="U84" s="18">
        <f>J84-TABLE_new!J84</f>
        <v>0</v>
      </c>
      <c r="V84" s="18">
        <f>K84-TABLE_new!K84</f>
        <v>0</v>
      </c>
      <c r="W84" s="18">
        <f>L84-TABLE_new!L84</f>
        <v>0</v>
      </c>
      <c r="X84" s="18">
        <f>M84-TABLE_new!M84</f>
        <v>0</v>
      </c>
    </row>
    <row r="85" spans="6:24" s="18" customFormat="1" ht="29.4" thickBot="1" x14ac:dyDescent="0.35">
      <c r="F85" s="14"/>
      <c r="G85" s="15" t="str">
        <f>[1]data_export!A60</f>
        <v>Other Revenue Raisers</v>
      </c>
      <c r="H85" s="16"/>
      <c r="I85" s="37"/>
      <c r="J85" s="37">
        <f>[1]data_export!B60</f>
        <v>0.64658260345458984</v>
      </c>
      <c r="K85" s="28">
        <f>[1]data_export!C60</f>
        <v>-701.016357421875</v>
      </c>
      <c r="L85" s="28">
        <f>[1]data_export!D60</f>
        <v>-1525.3046875</v>
      </c>
      <c r="M85" s="29">
        <f>[1]data_export!E60</f>
        <v>-349.76614379882813</v>
      </c>
      <c r="N85" s="16"/>
      <c r="O85" s="14"/>
      <c r="U85" s="18">
        <f>J85-TABLE_new!J85</f>
        <v>0</v>
      </c>
      <c r="V85" s="18">
        <f>K85-TABLE_new!K85</f>
        <v>0</v>
      </c>
      <c r="W85" s="18">
        <f>L85-TABLE_new!L85</f>
        <v>0</v>
      </c>
      <c r="X85" s="18">
        <f>M85-TABLE_new!M85</f>
        <v>0</v>
      </c>
    </row>
    <row r="86" spans="6:24" s="19" customFormat="1" ht="28.8" x14ac:dyDescent="0.3">
      <c r="H86" s="20" t="str">
        <f>[1]data_export!A61</f>
        <v>CPP (AJ)</v>
      </c>
      <c r="I86" s="21"/>
      <c r="J86" s="21">
        <f>[1]data_export!B61</f>
        <v>0.45887982845306396</v>
      </c>
      <c r="K86" s="30">
        <f>[1]data_export!C61</f>
        <v>-1017.9969482421875</v>
      </c>
      <c r="L86" s="30">
        <f>[1]data_export!D61</f>
        <v>-2086.182373046875</v>
      </c>
      <c r="M86" s="31">
        <f>[1]data_export!E61</f>
        <v>-939.5723876953125</v>
      </c>
      <c r="U86" s="18">
        <f>J86-TABLE_new!J86</f>
        <v>0</v>
      </c>
      <c r="V86" s="18">
        <f>K86-TABLE_new!K86</f>
        <v>0</v>
      </c>
      <c r="W86" s="18">
        <f>L86-TABLE_new!L86</f>
        <v>0</v>
      </c>
      <c r="X86" s="18">
        <f>M86-TABLE_new!M86</f>
        <v>0</v>
      </c>
    </row>
    <row r="87" spans="6:24" s="19" customFormat="1" ht="28.8" x14ac:dyDescent="0.3">
      <c r="H87" s="20" t="str">
        <f>[1]data_export!A62</f>
        <v>CARE</v>
      </c>
      <c r="I87" s="21"/>
      <c r="J87" s="21">
        <f>[1]data_export!B62</f>
        <v>0.71881777048110962</v>
      </c>
      <c r="K87" s="30">
        <f>[1]data_export!C62</f>
        <v>-67.055206298828125</v>
      </c>
      <c r="L87" s="30">
        <f>[1]data_export!D62</f>
        <v>-772.192626953125</v>
      </c>
      <c r="M87" s="31">
        <f>[1]data_export!E62</f>
        <v>-27.823757171630859</v>
      </c>
      <c r="U87" s="18">
        <f>J87-TABLE_new!J87</f>
        <v>0</v>
      </c>
      <c r="V87" s="18">
        <f>K87-TABLE_new!K87</f>
        <v>0</v>
      </c>
      <c r="W87" s="18">
        <f>L87-TABLE_new!L87</f>
        <v>0</v>
      </c>
      <c r="X87" s="18">
        <f>M87-TABLE_new!M87</f>
        <v>0</v>
      </c>
    </row>
    <row r="88" spans="6:24" s="19" customFormat="1" ht="28.8" x14ac:dyDescent="0.3">
      <c r="H88" s="20" t="str">
        <f>[1]data_export!A63</f>
        <v>CPP (PJ)</v>
      </c>
      <c r="I88" s="21"/>
      <c r="J88" s="21">
        <f>[1]data_export!B63</f>
        <v>0.78000903129577637</v>
      </c>
      <c r="K88" s="30">
        <f>[1]data_export!C63</f>
        <v>-1017.9969482421875</v>
      </c>
      <c r="L88" s="30">
        <f>[1]data_export!D63</f>
        <v>-5131.4619140625</v>
      </c>
      <c r="M88" s="31">
        <f>[1]data_export!E63</f>
        <v>-939.57244873046875</v>
      </c>
      <c r="U88" s="18">
        <f>J88-TABLE_new!J88</f>
        <v>0</v>
      </c>
      <c r="V88" s="18">
        <f>K88-TABLE_new!K88</f>
        <v>0</v>
      </c>
      <c r="W88" s="18">
        <f>L88-TABLE_new!L88</f>
        <v>0</v>
      </c>
      <c r="X88" s="18">
        <f>M88-TABLE_new!M88</f>
        <v>0</v>
      </c>
    </row>
    <row r="89" spans="6:24" s="6" customFormat="1" ht="10.199999999999999" customHeight="1" thickBot="1" x14ac:dyDescent="0.35">
      <c r="H89" s="42"/>
      <c r="I89" s="8"/>
      <c r="J89" s="8"/>
      <c r="K89" s="34"/>
      <c r="L89" s="34"/>
      <c r="M89" s="34"/>
      <c r="U89" s="18">
        <f>J89-TABLE_new!J89</f>
        <v>0</v>
      </c>
      <c r="V89" s="18">
        <f>K89-TABLE_new!K89</f>
        <v>0</v>
      </c>
      <c r="W89" s="18">
        <f>L89-TABLE_new!L89</f>
        <v>0</v>
      </c>
      <c r="X89" s="18">
        <f>M89-TABLE_new!M89</f>
        <v>0</v>
      </c>
    </row>
    <row r="90" spans="6:24" s="6" customFormat="1" ht="22.8" thickTop="1" x14ac:dyDescent="0.3">
      <c r="F90" s="9"/>
      <c r="G90" s="9"/>
      <c r="H90" s="43"/>
      <c r="I90" s="10"/>
      <c r="J90" s="10"/>
      <c r="K90" s="35"/>
      <c r="L90" s="35"/>
      <c r="M90" s="35"/>
      <c r="N90" s="9"/>
      <c r="O90" s="9"/>
    </row>
    <row r="91" spans="6:24" s="6" customFormat="1" ht="22.2" x14ac:dyDescent="0.3">
      <c r="H91" s="42"/>
      <c r="I91" s="8"/>
      <c r="J91" s="8"/>
      <c r="K91" s="34"/>
      <c r="L91" s="34"/>
      <c r="M91" s="34"/>
    </row>
    <row r="92" spans="6:24" s="6" customFormat="1" ht="22.2" x14ac:dyDescent="0.3">
      <c r="H92" s="42"/>
      <c r="I92" s="8"/>
      <c r="J92" s="8"/>
      <c r="K92" s="34"/>
      <c r="L92" s="34"/>
      <c r="M92" s="34"/>
    </row>
    <row r="93" spans="6:24" s="6" customFormat="1" ht="22.2" x14ac:dyDescent="0.3">
      <c r="H93" s="42"/>
      <c r="I93" s="8"/>
      <c r="J93" s="8"/>
      <c r="K93" s="34"/>
      <c r="L93" s="34"/>
      <c r="M93" s="34"/>
    </row>
    <row r="94" spans="6:24" s="6" customFormat="1" ht="22.2" x14ac:dyDescent="0.3">
      <c r="H94" s="42"/>
      <c r="I94" s="8"/>
      <c r="J94" s="8"/>
      <c r="K94" s="34"/>
      <c r="L94" s="34"/>
      <c r="M94" s="34"/>
    </row>
    <row r="95" spans="6:24" s="6" customFormat="1" ht="22.2" x14ac:dyDescent="0.3">
      <c r="H95" s="42"/>
      <c r="I95" s="8"/>
      <c r="J95" s="8"/>
      <c r="K95" s="34"/>
      <c r="L95" s="34"/>
      <c r="M95" s="34"/>
    </row>
    <row r="96" spans="6:24" s="6" customFormat="1" ht="22.2" x14ac:dyDescent="0.3">
      <c r="H96" s="42"/>
      <c r="I96" s="8"/>
      <c r="J96" s="8"/>
      <c r="K96" s="34"/>
      <c r="L96" s="34"/>
      <c r="M96" s="34"/>
    </row>
    <row r="97" spans="8:13" s="6" customFormat="1" ht="22.2" x14ac:dyDescent="0.3">
      <c r="H97" s="42"/>
      <c r="I97" s="8"/>
      <c r="J97" s="8"/>
      <c r="K97" s="34"/>
      <c r="L97" s="34"/>
      <c r="M97" s="34"/>
    </row>
    <row r="98" spans="8:13" s="6" customFormat="1" ht="22.2" x14ac:dyDescent="0.3">
      <c r="H98" s="42"/>
      <c r="I98" s="8"/>
      <c r="J98" s="8"/>
      <c r="K98" s="34"/>
      <c r="L98" s="34"/>
      <c r="M98" s="34"/>
    </row>
    <row r="99" spans="8:13" s="6" customFormat="1" ht="22.2" x14ac:dyDescent="0.3">
      <c r="H99" s="42"/>
      <c r="I99" s="8"/>
      <c r="J99" s="8"/>
      <c r="K99" s="34"/>
      <c r="L99" s="34"/>
      <c r="M99" s="34"/>
    </row>
    <row r="100" spans="8:13" s="6" customFormat="1" ht="22.2" x14ac:dyDescent="0.3">
      <c r="H100" s="42"/>
      <c r="I100" s="8"/>
      <c r="J100" s="8"/>
      <c r="K100" s="34"/>
      <c r="L100" s="34"/>
      <c r="M100" s="34"/>
    </row>
    <row r="101" spans="8:13" s="6" customFormat="1" ht="22.2" x14ac:dyDescent="0.3">
      <c r="H101" s="42"/>
      <c r="I101" s="8"/>
      <c r="J101" s="8"/>
      <c r="K101" s="34"/>
      <c r="L101" s="34"/>
      <c r="M101" s="34"/>
    </row>
    <row r="102" spans="8:13" s="6" customFormat="1" ht="22.2" x14ac:dyDescent="0.3">
      <c r="H102" s="42"/>
      <c r="I102" s="8"/>
      <c r="J102" s="8"/>
      <c r="K102" s="34"/>
      <c r="L102" s="34"/>
      <c r="M102" s="34"/>
    </row>
    <row r="103" spans="8:13" s="6" customFormat="1" ht="22.2" x14ac:dyDescent="0.3">
      <c r="H103" s="42"/>
      <c r="I103" s="8"/>
      <c r="J103" s="8"/>
      <c r="K103" s="34"/>
      <c r="L103" s="34"/>
      <c r="M103" s="34"/>
    </row>
    <row r="104" spans="8:13" s="6" customFormat="1" ht="22.2" x14ac:dyDescent="0.3">
      <c r="H104" s="42"/>
      <c r="I104" s="8"/>
      <c r="J104" s="8"/>
      <c r="K104" s="34"/>
      <c r="L104" s="34"/>
      <c r="M104" s="34"/>
    </row>
    <row r="105" spans="8:13" s="6" customFormat="1" ht="22.2" x14ac:dyDescent="0.3">
      <c r="H105" s="42"/>
      <c r="I105" s="8"/>
      <c r="J105" s="8"/>
      <c r="K105" s="34"/>
      <c r="L105" s="34"/>
      <c r="M105" s="34"/>
    </row>
    <row r="106" spans="8:13" s="6" customFormat="1" ht="22.2" x14ac:dyDescent="0.3">
      <c r="H106" s="42"/>
      <c r="I106" s="8"/>
      <c r="J106" s="8"/>
      <c r="K106" s="34"/>
      <c r="L106" s="34"/>
      <c r="M106" s="34"/>
    </row>
    <row r="107" spans="8:13" s="6" customFormat="1" ht="22.2" x14ac:dyDescent="0.3">
      <c r="H107" s="42"/>
      <c r="I107" s="8"/>
      <c r="J107" s="8"/>
      <c r="K107" s="34"/>
      <c r="L107" s="34"/>
      <c r="M107" s="34"/>
    </row>
  </sheetData>
  <mergeCells count="2">
    <mergeCell ref="K8:M8"/>
    <mergeCell ref="V8:X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defaultColWidth="9.109375" defaultRowHeight="14.4" x14ac:dyDescent="0.3"/>
  <cols>
    <col min="1" max="1" width="22.88671875" bestFit="1" customWidth="1"/>
    <col min="2" max="2" width="12.33203125" bestFit="1" customWidth="1"/>
    <col min="3" max="3" width="16.88671875" bestFit="1" customWidth="1"/>
    <col min="4" max="4" width="12.88671875" bestFit="1" customWidth="1"/>
    <col min="5" max="5" width="18.21875" bestFit="1" customWidth="1"/>
    <col min="6" max="6" width="16" bestFit="1" customWidth="1"/>
    <col min="7" max="7" width="19.44140625" bestFit="1" customWidth="1"/>
    <col min="8" max="8" width="26.109375" bestFit="1" customWidth="1"/>
    <col min="9" max="9" width="19.109375" customWidth="1"/>
    <col min="10" max="10" width="22.77734375" bestFit="1" customWidth="1"/>
    <col min="11" max="11" width="19.109375" bestFit="1" customWidth="1"/>
    <col min="12" max="12" width="11.44140625" bestFit="1" customWidth="1"/>
    <col min="13" max="13" width="14.44140625" bestFit="1" customWidth="1"/>
    <col min="14" max="14" width="12.109375" bestFit="1" customWidth="1"/>
    <col min="15" max="15" width="10.109375" bestFit="1" customWidth="1"/>
  </cols>
  <sheetData>
    <row r="1" spans="1:5" x14ac:dyDescent="0.3">
      <c r="A1" t="s">
        <v>3</v>
      </c>
      <c r="B1" t="s">
        <v>69</v>
      </c>
      <c r="C1" t="s">
        <v>72</v>
      </c>
      <c r="D1" t="s">
        <v>73</v>
      </c>
      <c r="E1" t="s">
        <v>74</v>
      </c>
    </row>
    <row r="2" spans="1:5" x14ac:dyDescent="0.3">
      <c r="A2" t="s">
        <v>4</v>
      </c>
      <c r="B2">
        <v>5.8698348999023438</v>
      </c>
      <c r="C2">
        <v>-103.05780029296875</v>
      </c>
      <c r="D2">
        <v>45.510612487792969</v>
      </c>
      <c r="E2">
        <v>-32.326091766357422</v>
      </c>
    </row>
    <row r="3" spans="1:5" x14ac:dyDescent="0.3">
      <c r="A3" t="s">
        <v>5</v>
      </c>
      <c r="B3">
        <v>7.5466904640197754</v>
      </c>
      <c r="C3">
        <v>-112.92057800292969</v>
      </c>
      <c r="D3">
        <v>33.962249755859375</v>
      </c>
      <c r="E3">
        <v>-27.936672210693359</v>
      </c>
    </row>
    <row r="4" spans="1:5" x14ac:dyDescent="0.3">
      <c r="A4" t="s">
        <v>7</v>
      </c>
      <c r="B4">
        <v>5.2980613708496094</v>
      </c>
      <c r="C4">
        <v>-100.01830291748047</v>
      </c>
      <c r="D4">
        <v>51.47259521484375</v>
      </c>
      <c r="E4">
        <v>-28.158864974975586</v>
      </c>
    </row>
    <row r="5" spans="1:5" x14ac:dyDescent="0.3">
      <c r="A5" t="s">
        <v>6</v>
      </c>
      <c r="B5">
        <v>4.6260128021240234</v>
      </c>
      <c r="C5">
        <v>-96.234519958496094</v>
      </c>
      <c r="D5">
        <v>60.871089935302734</v>
      </c>
      <c r="E5">
        <v>-28.15345573425293</v>
      </c>
    </row>
    <row r="6" spans="1:5" x14ac:dyDescent="0.3">
      <c r="A6" t="s">
        <v>8</v>
      </c>
      <c r="B6">
        <v>3.8616542816162109</v>
      </c>
      <c r="C6">
        <v>-77.417625427246094</v>
      </c>
      <c r="D6">
        <v>89.524383544921875</v>
      </c>
      <c r="E6">
        <v>-66.884750366210938</v>
      </c>
    </row>
    <row r="7" spans="1:5" x14ac:dyDescent="0.3">
      <c r="A7" t="s">
        <v>9</v>
      </c>
      <c r="B7">
        <v>5.0632710456848145</v>
      </c>
      <c r="C7">
        <v>-76.713516235351563</v>
      </c>
      <c r="D7">
        <v>61.984256744384766</v>
      </c>
      <c r="E7">
        <v>-52.773220062255859</v>
      </c>
    </row>
    <row r="8" spans="1:5" x14ac:dyDescent="0.3">
      <c r="A8" t="s">
        <v>10</v>
      </c>
      <c r="B8">
        <v>4.6760540008544922</v>
      </c>
      <c r="C8">
        <v>-111.03907775878906</v>
      </c>
      <c r="D8">
        <v>69.385231018066406</v>
      </c>
      <c r="E8">
        <v>-54.235221862792969</v>
      </c>
    </row>
    <row r="9" spans="1:5" x14ac:dyDescent="0.3">
      <c r="A9" t="s">
        <v>11</v>
      </c>
      <c r="B9">
        <v>3.8154654502868652</v>
      </c>
      <c r="C9">
        <v>-70.333221435546875</v>
      </c>
      <c r="D9">
        <v>97.847282409667969</v>
      </c>
      <c r="E9">
        <v>-74.946304321289063</v>
      </c>
    </row>
    <row r="10" spans="1:5" x14ac:dyDescent="0.3">
      <c r="A10" t="s">
        <v>12</v>
      </c>
      <c r="B10">
        <v>2.7115862369537354</v>
      </c>
      <c r="C10">
        <v>-76.713523864746094</v>
      </c>
      <c r="D10">
        <v>147.14936828613281</v>
      </c>
      <c r="E10">
        <v>-52.773223876953125</v>
      </c>
    </row>
    <row r="11" spans="1:5" x14ac:dyDescent="0.3">
      <c r="A11" t="s">
        <v>13</v>
      </c>
      <c r="B11">
        <v>1.6336227655410767</v>
      </c>
      <c r="C11">
        <v>-52.288803100585938</v>
      </c>
      <c r="D11">
        <v>370.43533325195313</v>
      </c>
      <c r="E11">
        <v>-39.625438690185547</v>
      </c>
    </row>
    <row r="12" spans="1:5" x14ac:dyDescent="0.3">
      <c r="A12" t="s">
        <v>14</v>
      </c>
      <c r="B12">
        <v>1.445249080657959</v>
      </c>
      <c r="C12">
        <v>-457.78765869140625</v>
      </c>
      <c r="D12">
        <v>1356.4920654296875</v>
      </c>
      <c r="E12">
        <v>-414.6737060546875</v>
      </c>
    </row>
    <row r="13" spans="1:5" x14ac:dyDescent="0.3">
      <c r="A13" t="s">
        <v>15</v>
      </c>
      <c r="B13">
        <v>1.561255931854248</v>
      </c>
      <c r="C13">
        <v>-527.24163818359375</v>
      </c>
      <c r="D13">
        <v>1068.5941162109375</v>
      </c>
      <c r="E13">
        <v>-382.88604736328125</v>
      </c>
    </row>
    <row r="14" spans="1:5" x14ac:dyDescent="0.3">
      <c r="A14" t="s">
        <v>16</v>
      </c>
      <c r="B14">
        <v>1.4736918210983276</v>
      </c>
      <c r="C14">
        <v>-467.26904296875</v>
      </c>
      <c r="D14">
        <v>1279.4471435546875</v>
      </c>
      <c r="E14">
        <v>-391.2740478515625</v>
      </c>
    </row>
    <row r="15" spans="1:5" x14ac:dyDescent="0.3">
      <c r="A15" t="s">
        <v>17</v>
      </c>
      <c r="B15">
        <v>1.2961825132369995</v>
      </c>
      <c r="C15">
        <v>-378.85232543945313</v>
      </c>
      <c r="D15">
        <v>2055.972900390625</v>
      </c>
      <c r="E15">
        <v>-398.142578125</v>
      </c>
    </row>
    <row r="16" spans="1:5" x14ac:dyDescent="0.3">
      <c r="A16" t="s">
        <v>18</v>
      </c>
      <c r="B16">
        <v>1.1642497777938843</v>
      </c>
      <c r="C16">
        <v>-1.6135902404785156</v>
      </c>
      <c r="D16">
        <v>474.39144897460938</v>
      </c>
      <c r="E16">
        <v>111.38442230224609</v>
      </c>
    </row>
    <row r="17" spans="1:5" x14ac:dyDescent="0.3">
      <c r="A17" t="s">
        <v>19</v>
      </c>
      <c r="B17">
        <v>1.4051059484481812</v>
      </c>
      <c r="C17">
        <v>4.2442927360534668</v>
      </c>
      <c r="D17">
        <v>433.454345703125</v>
      </c>
      <c r="E17">
        <v>13.708168983459473</v>
      </c>
    </row>
    <row r="18" spans="1:5" x14ac:dyDescent="0.3">
      <c r="A18" t="s">
        <v>21</v>
      </c>
      <c r="B18">
        <v>1.3400386571884155</v>
      </c>
      <c r="C18">
        <v>208.5133056640625</v>
      </c>
      <c r="D18">
        <v>135.55844116210938</v>
      </c>
      <c r="E18">
        <v>143.20797729492188</v>
      </c>
    </row>
    <row r="19" spans="1:5" x14ac:dyDescent="0.3">
      <c r="A19" t="s">
        <v>20</v>
      </c>
      <c r="B19">
        <v>1.3096446990966797</v>
      </c>
      <c r="C19">
        <v>169.91751098632813</v>
      </c>
      <c r="D19">
        <v>359.34432983398438</v>
      </c>
      <c r="E19">
        <v>78.034034729003906</v>
      </c>
    </row>
    <row r="20" spans="1:5" x14ac:dyDescent="0.3">
      <c r="A20" t="s">
        <v>22</v>
      </c>
      <c r="B20">
        <v>1.1323857307434082</v>
      </c>
      <c r="C20">
        <v>69.077529907226563</v>
      </c>
      <c r="D20">
        <v>972.1785888671875</v>
      </c>
      <c r="E20">
        <v>60.600490570068359</v>
      </c>
    </row>
    <row r="21" spans="1:5" x14ac:dyDescent="0.3">
      <c r="A21" t="s">
        <v>25</v>
      </c>
      <c r="B21">
        <v>1.0533791780471802</v>
      </c>
      <c r="C21">
        <v>507.01626586914063</v>
      </c>
      <c r="D21">
        <v>-815.7562255859375</v>
      </c>
      <c r="E21">
        <v>232.84751892089844</v>
      </c>
    </row>
    <row r="22" spans="1:5" x14ac:dyDescent="0.3">
      <c r="A22" t="s">
        <v>23</v>
      </c>
      <c r="B22">
        <v>1.0418461561203003</v>
      </c>
      <c r="C22">
        <v>-298.42184448242188</v>
      </c>
      <c r="D22">
        <v>2385.47607421875</v>
      </c>
      <c r="E22">
        <v>89.480377197265625</v>
      </c>
    </row>
    <row r="23" spans="1:5" x14ac:dyDescent="0.3">
      <c r="A23" t="s">
        <v>24</v>
      </c>
      <c r="B23">
        <v>1.0114192962646484</v>
      </c>
      <c r="C23">
        <v>-511.56216430664063</v>
      </c>
      <c r="D23">
        <v>1365.49755859375</v>
      </c>
      <c r="E23">
        <v>173.71002197265625</v>
      </c>
    </row>
    <row r="24" spans="1:5" x14ac:dyDescent="0.3">
      <c r="A24" t="s">
        <v>26</v>
      </c>
      <c r="B24">
        <v>0.95832657814025879</v>
      </c>
      <c r="C24">
        <v>-161.69361877441406</v>
      </c>
      <c r="D24">
        <v>439.77902221679688</v>
      </c>
      <c r="E24">
        <v>207.63017272949219</v>
      </c>
    </row>
    <row r="25" spans="1:5" x14ac:dyDescent="0.3">
      <c r="A25" t="s">
        <v>36</v>
      </c>
      <c r="B25">
        <v>1.0474462509155273</v>
      </c>
      <c r="C25">
        <v>1007.369873046875</v>
      </c>
      <c r="D25">
        <v>876.40631103515625</v>
      </c>
      <c r="E25">
        <v>147.72091674804688</v>
      </c>
    </row>
    <row r="26" spans="1:5" x14ac:dyDescent="0.3">
      <c r="A26" t="s">
        <v>38</v>
      </c>
      <c r="B26">
        <v>1.067124605178833</v>
      </c>
      <c r="C26">
        <v>-1.476575493812561</v>
      </c>
      <c r="D26">
        <v>620.05413818359375</v>
      </c>
      <c r="E26">
        <v>147.68215942382813</v>
      </c>
    </row>
    <row r="27" spans="1:5" x14ac:dyDescent="0.3">
      <c r="A27" t="s">
        <v>39</v>
      </c>
      <c r="B27">
        <v>1.0442870855331421</v>
      </c>
      <c r="C27">
        <v>14.07098388671875</v>
      </c>
      <c r="D27">
        <v>921.7176513671875</v>
      </c>
      <c r="E27">
        <v>148.48291015625</v>
      </c>
    </row>
    <row r="28" spans="1:5" x14ac:dyDescent="0.3">
      <c r="A28" t="s">
        <v>37</v>
      </c>
      <c r="B28">
        <v>1.0299334526062012</v>
      </c>
      <c r="C28">
        <v>3009.51513671875</v>
      </c>
      <c r="D28">
        <v>1426.447021484375</v>
      </c>
      <c r="E28">
        <v>146.60453796386719</v>
      </c>
    </row>
    <row r="29" spans="1:5" x14ac:dyDescent="0.3">
      <c r="A29" t="s">
        <v>27</v>
      </c>
      <c r="B29">
        <v>1.0121282339096069</v>
      </c>
      <c r="C29">
        <v>577.3812255859375</v>
      </c>
      <c r="D29">
        <v>5959.14453125</v>
      </c>
      <c r="E29">
        <v>-37.718658447265625</v>
      </c>
    </row>
    <row r="30" spans="1:5" x14ac:dyDescent="0.3">
      <c r="A30" t="s">
        <v>28</v>
      </c>
      <c r="B30">
        <v>1.0271942615509033</v>
      </c>
      <c r="C30">
        <v>576.380859375</v>
      </c>
      <c r="D30">
        <v>2676.2490234375</v>
      </c>
      <c r="E30">
        <v>-40.748928070068359</v>
      </c>
    </row>
    <row r="31" spans="1:5" x14ac:dyDescent="0.3">
      <c r="A31" t="s">
        <v>29</v>
      </c>
      <c r="B31">
        <v>1.0074832439422607</v>
      </c>
      <c r="C31">
        <v>577.67999267578125</v>
      </c>
      <c r="D31">
        <v>9474.890625</v>
      </c>
      <c r="E31">
        <v>-39.798107147216797</v>
      </c>
    </row>
    <row r="32" spans="1:5" x14ac:dyDescent="0.3">
      <c r="A32" t="s">
        <v>30</v>
      </c>
      <c r="B32">
        <v>1.0016008615493774</v>
      </c>
      <c r="C32">
        <v>578.082763671875</v>
      </c>
      <c r="D32">
        <v>43918.0234375</v>
      </c>
      <c r="E32">
        <v>-39.498619079589844</v>
      </c>
    </row>
    <row r="33" spans="1:5" x14ac:dyDescent="0.3">
      <c r="A33" t="s">
        <v>31</v>
      </c>
      <c r="B33">
        <v>0.97763127088546753</v>
      </c>
      <c r="C33">
        <v>194.19149780273438</v>
      </c>
      <c r="D33">
        <v>779.3900146484375</v>
      </c>
      <c r="E33">
        <v>206.73704528808594</v>
      </c>
    </row>
    <row r="34" spans="1:5" x14ac:dyDescent="0.3">
      <c r="A34" t="s">
        <v>32</v>
      </c>
      <c r="B34">
        <v>1.2101485729217529</v>
      </c>
      <c r="C34">
        <v>111.33640289306641</v>
      </c>
      <c r="D34">
        <v>405.43826293945313</v>
      </c>
      <c r="E34">
        <v>104.10078430175781</v>
      </c>
    </row>
    <row r="35" spans="1:5" x14ac:dyDescent="0.3">
      <c r="A35" t="s">
        <v>34</v>
      </c>
      <c r="B35">
        <v>0.9801827073097229</v>
      </c>
      <c r="C35">
        <v>100.88606262207031</v>
      </c>
      <c r="D35">
        <v>561.2154541015625</v>
      </c>
      <c r="E35">
        <v>200.42483520507813</v>
      </c>
    </row>
    <row r="36" spans="1:5" x14ac:dyDescent="0.3">
      <c r="A36" t="s">
        <v>70</v>
      </c>
      <c r="B36">
        <v>0.91981315612792969</v>
      </c>
      <c r="C36">
        <v>38.533412933349609</v>
      </c>
      <c r="D36">
        <v>4559.095703125</v>
      </c>
      <c r="E36">
        <v>554.88250732421875</v>
      </c>
    </row>
    <row r="37" spans="1:5" x14ac:dyDescent="0.3">
      <c r="A37" t="s">
        <v>33</v>
      </c>
      <c r="B37">
        <v>0.91514825820922852</v>
      </c>
      <c r="C37">
        <v>196.84396362304688</v>
      </c>
      <c r="D37">
        <v>751.88641357421875</v>
      </c>
      <c r="E37">
        <v>253.10191345214844</v>
      </c>
    </row>
    <row r="38" spans="1:5" x14ac:dyDescent="0.3">
      <c r="A38" t="s">
        <v>35</v>
      </c>
      <c r="B38">
        <v>0.85914719104766846</v>
      </c>
      <c r="C38">
        <v>523.357666015625</v>
      </c>
      <c r="D38">
        <v>1709.2684326171875</v>
      </c>
      <c r="E38">
        <v>430.05841064453125</v>
      </c>
    </row>
    <row r="39" spans="1:5" x14ac:dyDescent="0.3">
      <c r="A39" t="s">
        <v>40</v>
      </c>
      <c r="B39">
        <v>1.9451373815536499</v>
      </c>
      <c r="C39">
        <v>-38.401496887207031</v>
      </c>
      <c r="D39">
        <v>105.80335998535156</v>
      </c>
      <c r="E39">
        <v>89.304374694824219</v>
      </c>
    </row>
    <row r="40" spans="1:5" x14ac:dyDescent="0.3">
      <c r="A40" t="s">
        <v>62</v>
      </c>
      <c r="B40">
        <v>3.0060024261474609</v>
      </c>
      <c r="C40">
        <v>-50.757850646972656</v>
      </c>
      <c r="D40">
        <v>65.173828125</v>
      </c>
      <c r="E40">
        <v>58.564231872558594</v>
      </c>
    </row>
    <row r="41" spans="1:5" x14ac:dyDescent="0.3">
      <c r="A41" t="s">
        <v>63</v>
      </c>
      <c r="B41">
        <v>2.547694206237793</v>
      </c>
      <c r="C41">
        <v>-41.33001708984375</v>
      </c>
      <c r="D41">
        <v>76.898033142089844</v>
      </c>
      <c r="E41">
        <v>70.288436889648438</v>
      </c>
    </row>
    <row r="42" spans="1:5" x14ac:dyDescent="0.3">
      <c r="A42" t="s">
        <v>41</v>
      </c>
      <c r="B42">
        <v>1.5998132228851318</v>
      </c>
      <c r="C42">
        <v>-193.71133422851563</v>
      </c>
      <c r="D42">
        <v>508.95681762695313</v>
      </c>
      <c r="E42">
        <v>-115.97597503662109</v>
      </c>
    </row>
    <row r="43" spans="1:5" x14ac:dyDescent="0.3">
      <c r="A43" t="s">
        <v>64</v>
      </c>
      <c r="B43">
        <v>0.45097851753234863</v>
      </c>
      <c r="C43">
        <v>132.19322204589844</v>
      </c>
      <c r="D43">
        <v>236.16006469726563</v>
      </c>
      <c r="E43">
        <v>318.96005249023438</v>
      </c>
    </row>
    <row r="44" spans="1:5" x14ac:dyDescent="0.3">
      <c r="A44" t="s">
        <v>42</v>
      </c>
      <c r="B44">
        <v>0.6714891791343689</v>
      </c>
      <c r="C44">
        <v>-103.61676025390625</v>
      </c>
      <c r="D44">
        <v>-770.46282958984375</v>
      </c>
      <c r="E44">
        <v>-63.599552154541016</v>
      </c>
    </row>
    <row r="45" spans="1:5" x14ac:dyDescent="0.3">
      <c r="A45" t="s">
        <v>43</v>
      </c>
      <c r="B45">
        <v>0.43742296099662781</v>
      </c>
      <c r="C45">
        <v>-103.61676025390625</v>
      </c>
      <c r="D45">
        <v>-448.605224609375</v>
      </c>
      <c r="E45">
        <v>-62.906894683837891</v>
      </c>
    </row>
    <row r="46" spans="1:5" x14ac:dyDescent="0.3">
      <c r="A46" t="s">
        <v>44</v>
      </c>
      <c r="B46">
        <v>0.5225679874420166</v>
      </c>
      <c r="C46">
        <v>-103.61676025390625</v>
      </c>
      <c r="D46">
        <v>-528.9913330078125</v>
      </c>
      <c r="E46">
        <v>-63.062950134277344</v>
      </c>
    </row>
    <row r="47" spans="1:5" x14ac:dyDescent="0.3">
      <c r="A47" t="s">
        <v>45</v>
      </c>
      <c r="B47">
        <v>0.56079047918319702</v>
      </c>
      <c r="C47">
        <v>-103.61676025390625</v>
      </c>
      <c r="D47">
        <v>-575.2662353515625</v>
      </c>
      <c r="E47">
        <v>-63.152767181396484</v>
      </c>
    </row>
    <row r="48" spans="1:5" x14ac:dyDescent="0.3">
      <c r="A48" t="s">
        <v>46</v>
      </c>
      <c r="B48">
        <v>0.57773160934448242</v>
      </c>
      <c r="C48">
        <v>-103.61676025390625</v>
      </c>
      <c r="D48">
        <v>-598.47021484375</v>
      </c>
      <c r="E48">
        <v>-63.197803497314453</v>
      </c>
    </row>
    <row r="49" spans="1:5" x14ac:dyDescent="0.3">
      <c r="A49" t="s">
        <v>47</v>
      </c>
      <c r="B49">
        <v>0.60484963655471802</v>
      </c>
      <c r="C49">
        <v>-103.61676025390625</v>
      </c>
      <c r="D49">
        <v>-639.7786865234375</v>
      </c>
      <c r="E49">
        <v>-63.277969360351563</v>
      </c>
    </row>
    <row r="50" spans="1:5" x14ac:dyDescent="0.3">
      <c r="A50" t="s">
        <v>48</v>
      </c>
      <c r="B50">
        <v>0.61893332004547119</v>
      </c>
      <c r="C50">
        <v>-103.61676025390625</v>
      </c>
      <c r="D50">
        <v>-663.56573486328125</v>
      </c>
      <c r="E50">
        <v>-63.324123382568359</v>
      </c>
    </row>
    <row r="51" spans="1:5" x14ac:dyDescent="0.3">
      <c r="A51" t="s">
        <v>49</v>
      </c>
      <c r="B51">
        <v>0.65441346168518066</v>
      </c>
      <c r="C51">
        <v>-103.61676025390625</v>
      </c>
      <c r="D51">
        <v>-732.1419677734375</v>
      </c>
      <c r="E51">
        <v>-63.457180023193359</v>
      </c>
    </row>
    <row r="52" spans="1:5" x14ac:dyDescent="0.3">
      <c r="A52" t="s">
        <v>50</v>
      </c>
      <c r="B52">
        <v>0.67320561408996582</v>
      </c>
      <c r="C52">
        <v>-103.61676025390625</v>
      </c>
      <c r="D52">
        <v>-774.53778076171875</v>
      </c>
      <c r="E52">
        <v>-63.539424896240234</v>
      </c>
    </row>
    <row r="53" spans="1:5" x14ac:dyDescent="0.3">
      <c r="A53" t="s">
        <v>52</v>
      </c>
      <c r="B53">
        <v>0.77336972951889038</v>
      </c>
      <c r="C53">
        <v>-103.61676025390625</v>
      </c>
      <c r="D53">
        <v>-1120.3236083984375</v>
      </c>
      <c r="E53">
        <v>-64.209907531738281</v>
      </c>
    </row>
    <row r="54" spans="1:5" x14ac:dyDescent="0.3">
      <c r="A54" t="s">
        <v>53</v>
      </c>
      <c r="B54">
        <v>0.81367117166519165</v>
      </c>
      <c r="C54">
        <v>-103.61676025390625</v>
      </c>
      <c r="D54">
        <v>-1365.6279296875</v>
      </c>
      <c r="E54">
        <v>-64.685188293457031</v>
      </c>
    </row>
    <row r="55" spans="1:5" x14ac:dyDescent="0.3">
      <c r="A55" t="s">
        <v>51</v>
      </c>
      <c r="B55">
        <v>0.81778013706207275</v>
      </c>
      <c r="C55">
        <v>-103.61676025390625</v>
      </c>
      <c r="D55">
        <v>-1396.8106689453125</v>
      </c>
      <c r="E55">
        <v>-64.745574951171875</v>
      </c>
    </row>
    <row r="56" spans="1:5" x14ac:dyDescent="0.3">
      <c r="A56" t="s">
        <v>54</v>
      </c>
      <c r="B56">
        <v>0.95269638299942017</v>
      </c>
      <c r="C56">
        <v>-103.61676025390625</v>
      </c>
      <c r="D56">
        <v>-5581.4404296875</v>
      </c>
      <c r="E56">
        <v>-72.806541442871094</v>
      </c>
    </row>
    <row r="57" spans="1:5" x14ac:dyDescent="0.3">
      <c r="A57" t="s">
        <v>55</v>
      </c>
      <c r="B57">
        <v>0.79834163188934326</v>
      </c>
      <c r="C57">
        <v>-70.36541748046875</v>
      </c>
      <c r="D57">
        <v>-995.486083984375</v>
      </c>
      <c r="E57">
        <v>-11.444986343383789</v>
      </c>
    </row>
    <row r="58" spans="1:5" x14ac:dyDescent="0.3">
      <c r="A58" t="s">
        <v>56</v>
      </c>
      <c r="B58">
        <v>0.75395917892456055</v>
      </c>
      <c r="C58">
        <v>-42.267578125</v>
      </c>
      <c r="D58">
        <v>-584.7801513671875</v>
      </c>
      <c r="E58">
        <v>45.423297882080078</v>
      </c>
    </row>
    <row r="59" spans="1:5" x14ac:dyDescent="0.3">
      <c r="A59" t="s">
        <v>57</v>
      </c>
      <c r="B59">
        <v>0.84163075685501099</v>
      </c>
      <c r="C59">
        <v>-98.463264465332031</v>
      </c>
      <c r="D59">
        <v>-3160.506591796875</v>
      </c>
      <c r="E59">
        <v>-311.22396850585938</v>
      </c>
    </row>
    <row r="60" spans="1:5" x14ac:dyDescent="0.3">
      <c r="A60" t="s">
        <v>58</v>
      </c>
      <c r="B60">
        <v>0.64658260345458984</v>
      </c>
      <c r="C60">
        <v>-701.016357421875</v>
      </c>
      <c r="D60">
        <v>-1525.3046875</v>
      </c>
      <c r="E60">
        <v>-349.76614379882813</v>
      </c>
    </row>
    <row r="61" spans="1:5" x14ac:dyDescent="0.3">
      <c r="A61" t="s">
        <v>59</v>
      </c>
      <c r="B61">
        <v>0.45887982845306396</v>
      </c>
      <c r="C61">
        <v>-1017.9969482421875</v>
      </c>
      <c r="D61">
        <v>-2086.182373046875</v>
      </c>
      <c r="E61">
        <v>-939.5723876953125</v>
      </c>
    </row>
    <row r="62" spans="1:5" x14ac:dyDescent="0.3">
      <c r="A62" t="s">
        <v>60</v>
      </c>
      <c r="B62">
        <v>0.71881777048110962</v>
      </c>
      <c r="C62">
        <v>-67.055206298828125</v>
      </c>
      <c r="D62">
        <v>-772.192626953125</v>
      </c>
      <c r="E62">
        <v>-27.823757171630859</v>
      </c>
    </row>
    <row r="63" spans="1:5" x14ac:dyDescent="0.3">
      <c r="A63" t="s">
        <v>61</v>
      </c>
      <c r="B63">
        <v>0.78000903129577637</v>
      </c>
      <c r="C63">
        <v>-1017.9969482421875</v>
      </c>
      <c r="D63">
        <v>-5131.4619140625</v>
      </c>
      <c r="E63">
        <v>-939.57244873046875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TABLE_new</vt:lpstr>
      <vt:lpstr>Comparison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2025-08-14T17:09:19Z</dcterms:modified>
</cp:coreProperties>
</file>