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D\Documents\3-5-HealthCare\Medicaid Financial Outlook\"/>
    </mc:Choice>
  </mc:AlternateContent>
  <xr:revisionPtr revIDLastSave="0" documentId="13_ncr:1_{B39C9361-3FFC-4B07-BEBF-65F9A29FD610}" xr6:coauthVersionLast="40" xr6:coauthVersionMax="40" xr10:uidLastSave="{00000000-0000-0000-0000-000000000000}"/>
  <bookViews>
    <workbookView xWindow="-120" yWindow="-120" windowWidth="29040" windowHeight="15840" xr2:uid="{E493BA38-A76E-43D7-9959-871CC3A95A69}"/>
  </bookViews>
  <sheets>
    <sheet name="Expenditures" sheetId="1" r:id="rId1"/>
    <sheet name="% GDP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3" l="1"/>
  <c r="D9" i="3"/>
  <c r="D7" i="3"/>
  <c r="D5" i="3"/>
  <c r="D3" i="3"/>
  <c r="D4" i="3"/>
  <c r="B5" i="3"/>
  <c r="B3" i="3"/>
  <c r="AI24" i="1"/>
  <c r="AH24" i="1"/>
  <c r="AG24" i="1"/>
  <c r="AF24" i="1"/>
  <c r="AE24" i="1"/>
  <c r="AD24" i="1"/>
  <c r="AC24" i="1"/>
  <c r="AB24" i="1"/>
  <c r="AA24" i="1"/>
  <c r="Z24" i="1"/>
  <c r="AI25" i="1"/>
  <c r="AH25" i="1"/>
  <c r="AG25" i="1"/>
  <c r="AF25" i="1"/>
  <c r="AE25" i="1"/>
  <c r="AD25" i="1"/>
  <c r="AC25" i="1"/>
  <c r="AB25" i="1"/>
  <c r="AA25" i="1"/>
  <c r="Z25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AI30" i="1"/>
  <c r="AH30" i="1"/>
  <c r="AG30" i="1"/>
  <c r="AF30" i="1"/>
  <c r="AE30" i="1"/>
  <c r="AD30" i="1"/>
  <c r="AC30" i="1"/>
  <c r="AB30" i="1"/>
  <c r="AA30" i="1"/>
  <c r="Z30" i="1"/>
  <c r="Y30" i="1" l="1"/>
  <c r="Y29" i="1"/>
  <c r="Y28" i="1"/>
  <c r="Y27" i="1"/>
  <c r="Y26" i="1"/>
  <c r="Y25" i="1"/>
  <c r="Y24" i="1"/>
  <c r="Y23" i="1"/>
  <c r="Y22" i="1"/>
  <c r="Y21" i="1"/>
  <c r="X30" i="1"/>
  <c r="X29" i="1"/>
  <c r="X28" i="1"/>
  <c r="X27" i="1"/>
  <c r="X26" i="1"/>
  <c r="X25" i="1"/>
  <c r="X24" i="1"/>
  <c r="X23" i="1"/>
  <c r="X22" i="1"/>
  <c r="X21" i="1"/>
  <c r="P30" i="1"/>
  <c r="P29" i="1"/>
  <c r="P28" i="1"/>
  <c r="P27" i="1"/>
  <c r="P26" i="1"/>
  <c r="P25" i="1"/>
  <c r="P24" i="1"/>
  <c r="P23" i="1"/>
  <c r="P22" i="1"/>
  <c r="P21" i="1"/>
  <c r="W30" i="1"/>
  <c r="V30" i="1"/>
  <c r="U30" i="1"/>
  <c r="T30" i="1"/>
  <c r="S30" i="1"/>
  <c r="R30" i="1"/>
  <c r="Q30" i="1"/>
  <c r="W29" i="1"/>
  <c r="V29" i="1"/>
  <c r="U29" i="1"/>
  <c r="T29" i="1"/>
  <c r="S29" i="1"/>
  <c r="R29" i="1"/>
  <c r="Q29" i="1"/>
  <c r="W28" i="1"/>
  <c r="V28" i="1"/>
  <c r="U28" i="1"/>
  <c r="T28" i="1"/>
  <c r="S28" i="1"/>
  <c r="R28" i="1"/>
  <c r="Q28" i="1"/>
  <c r="W27" i="1"/>
  <c r="V27" i="1"/>
  <c r="U27" i="1"/>
  <c r="T27" i="1"/>
  <c r="S27" i="1"/>
  <c r="R27" i="1"/>
  <c r="Q27" i="1"/>
  <c r="W26" i="1"/>
  <c r="V26" i="1"/>
  <c r="U26" i="1"/>
  <c r="T26" i="1"/>
  <c r="S26" i="1"/>
  <c r="R26" i="1"/>
  <c r="Q26" i="1"/>
  <c r="W25" i="1"/>
  <c r="V25" i="1"/>
  <c r="U25" i="1"/>
  <c r="T25" i="1"/>
  <c r="S25" i="1"/>
  <c r="R25" i="1"/>
  <c r="Q25" i="1"/>
  <c r="W24" i="1"/>
  <c r="V24" i="1"/>
  <c r="U24" i="1"/>
  <c r="T24" i="1"/>
  <c r="S24" i="1"/>
  <c r="R24" i="1"/>
  <c r="Q24" i="1"/>
  <c r="W23" i="1"/>
  <c r="V23" i="1"/>
  <c r="U23" i="1"/>
  <c r="T23" i="1"/>
  <c r="S23" i="1"/>
  <c r="R23" i="1"/>
  <c r="Q23" i="1"/>
  <c r="W22" i="1"/>
  <c r="V22" i="1"/>
  <c r="U22" i="1"/>
  <c r="T22" i="1"/>
  <c r="S22" i="1"/>
  <c r="R22" i="1"/>
  <c r="Q22" i="1"/>
  <c r="W21" i="1"/>
  <c r="V21" i="1"/>
  <c r="U21" i="1"/>
  <c r="T21" i="1"/>
  <c r="S21" i="1"/>
  <c r="R21" i="1"/>
  <c r="Q21" i="1"/>
</calcChain>
</file>

<file path=xl/sharedStrings.xml><?xml version="1.0" encoding="utf-8"?>
<sst xmlns="http://schemas.openxmlformats.org/spreadsheetml/2006/main" count="48" uniqueCount="20">
  <si>
    <t>Historical data:</t>
  </si>
  <si>
    <t>Projections:</t>
  </si>
  <si>
    <r>
      <t xml:space="preserve">Fiscal
</t>
    </r>
    <r>
      <rPr>
        <u/>
        <sz val="9"/>
        <color indexed="8"/>
        <rFont val="Arial"/>
        <family val="1"/>
        <charset val="204"/>
      </rPr>
      <t>  Year       </t>
    </r>
  </si>
  <si>
    <t>      Total Expenditures      </t>
  </si>
  <si>
    <t>     Benefit Expenditures     </t>
  </si>
  <si>
    <t>Administration Expenditures</t>
  </si>
  <si>
    <r>
      <t xml:space="preserve">Avg.
Federal </t>
    </r>
    <r>
      <rPr>
        <u/>
        <sz val="9"/>
        <color indexed="8"/>
        <rFont val="Arial"/>
        <family val="1"/>
        <charset val="204"/>
      </rPr>
      <t>e       Share    </t>
    </r>
  </si>
  <si>
    <t>Enrollment      </t>
  </si>
  <si>
    <t>Total      </t>
  </si>
  <si>
    <t>Federal      </t>
  </si>
  <si>
    <t>State      </t>
  </si>
  <si>
    <t>Stat</t>
  </si>
  <si>
    <t>Oct2009toSept2010</t>
  </si>
  <si>
    <t>before</t>
  </si>
  <si>
    <t>2013 report</t>
  </si>
  <si>
    <t>Fiscal Year</t>
  </si>
  <si>
    <t>Total expenditures</t>
  </si>
  <si>
    <t>Expenditures as share of GDP</t>
  </si>
  <si>
    <t>2017 Actuarial Outlook Report</t>
  </si>
  <si>
    <t>2013 Actuarial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</si>
</sst>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0.00"/>
    <numFmt numFmtId="166" formatCode="0.0%"/>
    <numFmt numFmtId="167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9"/>
      <color indexed="8"/>
      <name val="Arial"/>
      <family val="2"/>
    </font>
    <font>
      <u/>
      <sz val="9"/>
      <color indexed="8"/>
      <name val="Arial"/>
      <family val="1"/>
      <charset val="204"/>
    </font>
    <font>
      <sz val="9"/>
      <color indexed="8"/>
      <name val="Arial"/>
      <family val="1"/>
      <charset val="204"/>
    </font>
    <font>
      <u/>
      <sz val="9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1" fontId="3" fillId="0" borderId="0" xfId="0" applyNumberFormat="1" applyFont="1" applyAlignment="1">
      <alignment horizontal="left" vertical="top" wrapText="1" indent="1"/>
    </xf>
    <xf numFmtId="164" fontId="3" fillId="0" borderId="0" xfId="0" applyNumberFormat="1" applyFont="1" applyAlignment="1">
      <alignment horizontal="right" vertical="top" wrapText="1" indent="1"/>
    </xf>
    <xf numFmtId="165" fontId="3" fillId="0" borderId="0" xfId="0" applyNumberFormat="1" applyFont="1" applyAlignment="1">
      <alignment horizontal="right" vertical="top" wrapText="1" indent="1"/>
    </xf>
    <xf numFmtId="165" fontId="3" fillId="0" borderId="0" xfId="0" applyNumberFormat="1" applyFont="1" applyAlignment="1">
      <alignment horizontal="right" vertical="top" wrapText="1" indent="2"/>
    </xf>
    <xf numFmtId="165" fontId="3" fillId="0" borderId="0" xfId="0" applyNumberFormat="1" applyFont="1" applyAlignment="1">
      <alignment horizontal="center" vertical="top" wrapText="1"/>
    </xf>
    <xf numFmtId="9" fontId="3" fillId="0" borderId="0" xfId="0" applyNumberFormat="1" applyFont="1" applyAlignment="1">
      <alignment horizontal="left" vertical="top" wrapText="1" indent="1"/>
    </xf>
    <xf numFmtId="164" fontId="3" fillId="0" borderId="0" xfId="0" applyNumberFormat="1" applyFont="1" applyAlignment="1">
      <alignment horizontal="right" vertical="top" wrapText="1" indent="2"/>
    </xf>
    <xf numFmtId="164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" fontId="3" fillId="0" borderId="2" xfId="0" applyNumberFormat="1" applyFont="1" applyBorder="1" applyAlignment="1">
      <alignment horizontal="left" vertical="top" wrapText="1" indent="1"/>
    </xf>
    <xf numFmtId="164" fontId="3" fillId="0" borderId="2" xfId="0" applyNumberFormat="1" applyFont="1" applyBorder="1" applyAlignment="1">
      <alignment horizontal="right" vertical="top" wrapText="1" indent="1"/>
    </xf>
    <xf numFmtId="164" fontId="3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 inden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 indent="1"/>
    </xf>
    <xf numFmtId="166" fontId="0" fillId="0" borderId="0" xfId="1" applyNumberFormat="1" applyFont="1"/>
    <xf numFmtId="164" fontId="3" fillId="0" borderId="0" xfId="0" applyNumberFormat="1" applyFont="1" applyAlignment="1">
      <alignment horizontal="left" vertical="top" wrapText="1" indent="1"/>
    </xf>
    <xf numFmtId="164" fontId="3" fillId="0" borderId="0" xfId="0" applyNumberFormat="1" applyFont="1" applyAlignment="1">
      <alignment horizontal="right" vertical="top" wrapText="1"/>
    </xf>
    <xf numFmtId="1" fontId="3" fillId="0" borderId="0" xfId="0" applyNumberFormat="1" applyFont="1" applyAlignment="1">
      <alignment horizontal="center" vertical="top" wrapText="1"/>
    </xf>
    <xf numFmtId="164" fontId="3" fillId="0" borderId="2" xfId="0" applyNumberFormat="1" applyFont="1" applyBorder="1" applyAlignment="1">
      <alignment horizontal="right" vertical="top" wrapText="1"/>
    </xf>
    <xf numFmtId="167" fontId="3" fillId="0" borderId="2" xfId="0" applyNumberFormat="1" applyFont="1" applyBorder="1" applyAlignment="1">
      <alignment horizontal="right" vertical="top" wrapText="1" indent="1"/>
    </xf>
    <xf numFmtId="164" fontId="3" fillId="0" borderId="2" xfId="0" applyNumberFormat="1" applyFont="1" applyBorder="1" applyAlignment="1">
      <alignment horizontal="left" vertical="top" wrapText="1" indent="1"/>
    </xf>
    <xf numFmtId="1" fontId="3" fillId="0" borderId="2" xfId="0" applyNumberFormat="1" applyFont="1" applyBorder="1" applyAlignment="1">
      <alignment horizontal="center" vertical="top" wrapText="1"/>
    </xf>
    <xf numFmtId="1" fontId="7" fillId="0" borderId="0" xfId="0" applyNumberFormat="1" applyFont="1" applyAlignment="1">
      <alignment horizontal="left" vertical="top" wrapText="1" indent="1"/>
    </xf>
    <xf numFmtId="164" fontId="7" fillId="0" borderId="0" xfId="0" applyNumberFormat="1" applyFont="1" applyAlignment="1">
      <alignment horizontal="left" vertical="top" wrapText="1" indent="2"/>
    </xf>
    <xf numFmtId="164" fontId="7" fillId="0" borderId="0" xfId="0" applyNumberFormat="1" applyFont="1" applyAlignment="1">
      <alignment horizontal="center" vertical="top" wrapText="1"/>
    </xf>
    <xf numFmtId="9" fontId="7" fillId="0" borderId="0" xfId="0" applyNumberFormat="1" applyFont="1" applyAlignment="1">
      <alignment horizontal="right" vertical="top" wrapText="1" indent="1"/>
    </xf>
    <xf numFmtId="164" fontId="7" fillId="0" borderId="0" xfId="0" applyNumberFormat="1" applyFont="1" applyAlignment="1">
      <alignment horizontal="left" vertical="top" wrapText="1" indent="3"/>
    </xf>
    <xf numFmtId="164" fontId="7" fillId="0" borderId="0" xfId="0" applyNumberFormat="1" applyFont="1" applyAlignment="1">
      <alignment horizontal="left" vertical="top" wrapText="1" indent="4"/>
    </xf>
    <xf numFmtId="164" fontId="7" fillId="0" borderId="0" xfId="0" applyNumberFormat="1" applyFont="1" applyAlignment="1">
      <alignment horizontal="right" vertical="top" wrapText="1" inden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top" wrapText="1" indent="2"/>
    </xf>
    <xf numFmtId="0" fontId="7" fillId="0" borderId="3" xfId="0" applyFont="1" applyBorder="1" applyAlignment="1">
      <alignment horizontal="left" vertical="top" wrapText="1" indent="1"/>
    </xf>
    <xf numFmtId="1" fontId="7" fillId="0" borderId="1" xfId="0" applyNumberFormat="1" applyFont="1" applyBorder="1" applyAlignment="1">
      <alignment horizontal="left" vertical="top" wrapText="1" indent="3"/>
    </xf>
    <xf numFmtId="165" fontId="7" fillId="0" borderId="1" xfId="0" applyNumberFormat="1" applyFont="1" applyBorder="1" applyAlignment="1">
      <alignment horizontal="right" vertical="top" wrapText="1" indent="4"/>
    </xf>
    <xf numFmtId="166" fontId="7" fillId="0" borderId="1" xfId="0" applyNumberFormat="1" applyFont="1" applyBorder="1" applyAlignment="1">
      <alignment horizontal="right" vertical="top" wrapText="1" indent="1"/>
    </xf>
    <xf numFmtId="1" fontId="7" fillId="0" borderId="0" xfId="0" applyNumberFormat="1" applyFont="1" applyAlignment="1">
      <alignment horizontal="left" vertical="top" wrapText="1" indent="3"/>
    </xf>
    <xf numFmtId="164" fontId="7" fillId="0" borderId="0" xfId="0" applyNumberFormat="1" applyFont="1" applyAlignment="1">
      <alignment horizontal="right" vertical="top" wrapText="1" indent="4"/>
    </xf>
    <xf numFmtId="166" fontId="7" fillId="0" borderId="0" xfId="0" applyNumberFormat="1" applyFont="1" applyAlignment="1">
      <alignment horizontal="right" vertical="top" wrapText="1" indent="1"/>
    </xf>
    <xf numFmtId="165" fontId="7" fillId="0" borderId="0" xfId="0" applyNumberFormat="1" applyFont="1" applyAlignment="1">
      <alignment horizontal="center" vertical="top" wrapText="1"/>
    </xf>
    <xf numFmtId="166" fontId="7" fillId="0" borderId="0" xfId="0" applyNumberFormat="1" applyFont="1" applyAlignment="1">
      <alignment horizontal="left" vertical="top" wrapText="1" indent="8"/>
    </xf>
    <xf numFmtId="164" fontId="7" fillId="0" borderId="0" xfId="0" applyNumberFormat="1" applyFont="1" applyAlignment="1">
      <alignment horizontal="left" vertical="top" wrapText="1" indent="8"/>
    </xf>
    <xf numFmtId="0" fontId="7" fillId="0" borderId="0" xfId="0" applyFont="1" applyAlignment="1">
      <alignment horizontal="left" vertical="top" wrapText="1"/>
    </xf>
    <xf numFmtId="1" fontId="7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center" vertical="top" wrapText="1"/>
    </xf>
    <xf numFmtId="1" fontId="7" fillId="0" borderId="0" xfId="0" applyNumberFormat="1" applyFont="1" applyAlignment="1">
      <alignment horizontal="center" vertical="top" wrapText="1"/>
    </xf>
    <xf numFmtId="1" fontId="7" fillId="0" borderId="2" xfId="0" applyNumberFormat="1" applyFont="1" applyBorder="1" applyAlignment="1">
      <alignment horizontal="center" vertical="top" wrapText="1"/>
    </xf>
    <xf numFmtId="164" fontId="7" fillId="0" borderId="2" xfId="0" applyNumberFormat="1" applyFont="1" applyBorder="1" applyAlignment="1">
      <alignment horizontal="left" vertical="top" wrapText="1" indent="3"/>
    </xf>
    <xf numFmtId="166" fontId="7" fillId="0" borderId="2" xfId="0" applyNumberFormat="1" applyFont="1" applyBorder="1" applyAlignment="1">
      <alignment horizontal="right" vertical="top" wrapText="1" indent="1"/>
    </xf>
    <xf numFmtId="0" fontId="6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top" wrapText="1" indent="3"/>
    </xf>
    <xf numFmtId="0" fontId="5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center" wrapText="1" indent="1"/>
    </xf>
    <xf numFmtId="0" fontId="7" fillId="0" borderId="1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FB5E-75C0-45B4-BE0F-C1FCAC1E5ADD}">
  <dimension ref="A1:AI42"/>
  <sheetViews>
    <sheetView tabSelected="1" workbookViewId="0">
      <selection activeCell="E47" sqref="E47"/>
    </sheetView>
  </sheetViews>
  <sheetFormatPr defaultRowHeight="15" x14ac:dyDescent="0.25"/>
  <cols>
    <col min="1" max="1" width="18.140625" bestFit="1" customWidth="1"/>
    <col min="8" max="8" width="8.28515625" customWidth="1"/>
    <col min="14" max="14" width="3.7109375" customWidth="1"/>
    <col min="15" max="15" width="7" bestFit="1" customWidth="1"/>
  </cols>
  <sheetData>
    <row r="1" spans="2:26" x14ac:dyDescent="0.25">
      <c r="B1" s="56" t="s">
        <v>2</v>
      </c>
      <c r="C1" s="10"/>
      <c r="D1" s="52" t="s">
        <v>3</v>
      </c>
      <c r="E1" s="52"/>
      <c r="F1" s="52"/>
      <c r="G1" s="52" t="s">
        <v>4</v>
      </c>
      <c r="H1" s="52"/>
      <c r="I1" s="52"/>
      <c r="J1" s="53" t="s">
        <v>5</v>
      </c>
      <c r="K1" s="53"/>
      <c r="L1" s="14"/>
      <c r="M1" s="54" t="s">
        <v>6</v>
      </c>
      <c r="P1" s="10"/>
      <c r="Q1" s="52" t="s">
        <v>3</v>
      </c>
      <c r="R1" s="52"/>
      <c r="S1" s="52"/>
      <c r="T1" s="52" t="s">
        <v>4</v>
      </c>
      <c r="U1" s="52"/>
      <c r="V1" s="52"/>
      <c r="W1" s="53" t="s">
        <v>5</v>
      </c>
      <c r="X1" s="53"/>
      <c r="Y1" s="14"/>
      <c r="Z1" s="54" t="s">
        <v>6</v>
      </c>
    </row>
    <row r="2" spans="2:26" ht="24" x14ac:dyDescent="0.25">
      <c r="B2" s="56"/>
      <c r="C2" s="15" t="s">
        <v>7</v>
      </c>
      <c r="D2" s="15" t="s">
        <v>8</v>
      </c>
      <c r="E2" s="15" t="s">
        <v>9</v>
      </c>
      <c r="F2" s="15" t="s">
        <v>10</v>
      </c>
      <c r="G2" s="15" t="s">
        <v>8</v>
      </c>
      <c r="H2" s="15" t="s">
        <v>9</v>
      </c>
      <c r="I2" s="15" t="s">
        <v>10</v>
      </c>
      <c r="J2" s="16" t="s">
        <v>8</v>
      </c>
      <c r="K2" s="17" t="s">
        <v>9</v>
      </c>
      <c r="L2" s="16" t="s">
        <v>11</v>
      </c>
      <c r="M2" s="54"/>
      <c r="P2" s="15" t="s">
        <v>7</v>
      </c>
      <c r="Q2" s="15" t="s">
        <v>8</v>
      </c>
      <c r="R2" s="15" t="s">
        <v>9</v>
      </c>
      <c r="S2" s="15" t="s">
        <v>10</v>
      </c>
      <c r="T2" s="15" t="s">
        <v>8</v>
      </c>
      <c r="U2" s="15" t="s">
        <v>9</v>
      </c>
      <c r="V2" s="15" t="s">
        <v>10</v>
      </c>
      <c r="W2" s="16" t="s">
        <v>8</v>
      </c>
      <c r="X2" s="17" t="s">
        <v>9</v>
      </c>
      <c r="Y2" s="16" t="s">
        <v>11</v>
      </c>
      <c r="Z2" s="54"/>
    </row>
    <row r="3" spans="2:26" x14ac:dyDescent="0.25">
      <c r="B3" s="55" t="s">
        <v>0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2:26" x14ac:dyDescent="0.25">
      <c r="B4" s="1">
        <v>1966</v>
      </c>
      <c r="C4" s="2">
        <v>4</v>
      </c>
      <c r="D4" s="3">
        <v>0.9</v>
      </c>
      <c r="E4" s="3">
        <v>0.5</v>
      </c>
      <c r="F4" s="3">
        <v>0.4</v>
      </c>
      <c r="G4" s="3">
        <v>0.9</v>
      </c>
      <c r="H4" s="3">
        <v>0.4</v>
      </c>
      <c r="I4" s="3">
        <v>0.4</v>
      </c>
      <c r="J4" s="4">
        <v>0</v>
      </c>
      <c r="K4" s="5">
        <v>0</v>
      </c>
      <c r="L4" s="3">
        <v>0</v>
      </c>
      <c r="M4" s="6">
        <v>0.5</v>
      </c>
    </row>
    <row r="5" spans="2:26" x14ac:dyDescent="0.25">
      <c r="B5" s="1">
        <v>1970</v>
      </c>
      <c r="C5" s="2">
        <v>14</v>
      </c>
      <c r="D5" s="2">
        <v>5.0999999999999996</v>
      </c>
      <c r="E5" s="2">
        <v>2.8</v>
      </c>
      <c r="F5" s="2">
        <v>2.2999999999999998</v>
      </c>
      <c r="G5" s="2">
        <v>4.9000000000000004</v>
      </c>
      <c r="H5" s="2">
        <v>2.6</v>
      </c>
      <c r="I5" s="2">
        <v>2.2000000000000002</v>
      </c>
      <c r="J5" s="7">
        <v>0.2</v>
      </c>
      <c r="K5" s="8">
        <v>0.1</v>
      </c>
      <c r="L5" s="2">
        <v>0.1</v>
      </c>
      <c r="M5" s="1">
        <v>54</v>
      </c>
    </row>
    <row r="6" spans="2:26" x14ac:dyDescent="0.25">
      <c r="B6" s="1">
        <v>1975</v>
      </c>
      <c r="C6" s="2">
        <v>20.2</v>
      </c>
      <c r="D6" s="2">
        <v>13.1</v>
      </c>
      <c r="E6" s="2">
        <v>7.3</v>
      </c>
      <c r="F6" s="2">
        <v>5.9</v>
      </c>
      <c r="G6" s="2">
        <v>12.6</v>
      </c>
      <c r="H6" s="2">
        <v>6.9</v>
      </c>
      <c r="I6" s="2">
        <v>5.6</v>
      </c>
      <c r="J6" s="7">
        <v>0.6</v>
      </c>
      <c r="K6" s="8">
        <v>0.3</v>
      </c>
      <c r="L6" s="2">
        <v>0.3</v>
      </c>
      <c r="M6" s="1">
        <v>55</v>
      </c>
    </row>
    <row r="7" spans="2:26" x14ac:dyDescent="0.25">
      <c r="B7" s="1">
        <v>1980</v>
      </c>
      <c r="C7" s="2">
        <v>19.600000000000001</v>
      </c>
      <c r="D7" s="2">
        <v>25.2</v>
      </c>
      <c r="E7" s="2">
        <v>14</v>
      </c>
      <c r="F7" s="2">
        <v>11.2</v>
      </c>
      <c r="G7" s="2">
        <v>24</v>
      </c>
      <c r="H7" s="2">
        <v>13.3</v>
      </c>
      <c r="I7" s="2">
        <v>10.7</v>
      </c>
      <c r="J7" s="7">
        <v>1.2</v>
      </c>
      <c r="K7" s="8">
        <v>0.7</v>
      </c>
      <c r="L7" s="2">
        <v>0.5</v>
      </c>
      <c r="M7" s="1">
        <v>55</v>
      </c>
    </row>
    <row r="8" spans="2:26" x14ac:dyDescent="0.25">
      <c r="B8" s="1">
        <v>1985</v>
      </c>
      <c r="C8" s="2">
        <v>19.8</v>
      </c>
      <c r="D8" s="2">
        <v>41.3</v>
      </c>
      <c r="E8" s="2">
        <v>22.8</v>
      </c>
      <c r="F8" s="2">
        <v>18.399999999999999</v>
      </c>
      <c r="G8" s="2">
        <v>39.299999999999997</v>
      </c>
      <c r="H8" s="2">
        <v>21.7</v>
      </c>
      <c r="I8" s="2">
        <v>17.600000000000001</v>
      </c>
      <c r="J8" s="7">
        <v>2</v>
      </c>
      <c r="K8" s="8">
        <v>1.2</v>
      </c>
      <c r="L8" s="2">
        <v>0.8</v>
      </c>
      <c r="M8" s="1">
        <v>57</v>
      </c>
    </row>
    <row r="9" spans="2:26" x14ac:dyDescent="0.25">
      <c r="B9" s="1">
        <v>1990</v>
      </c>
      <c r="C9" s="2">
        <v>22.9</v>
      </c>
      <c r="D9" s="2">
        <v>72.2</v>
      </c>
      <c r="E9" s="2">
        <v>40.9</v>
      </c>
      <c r="F9" s="2">
        <v>31.3</v>
      </c>
      <c r="G9" s="2">
        <v>68.7</v>
      </c>
      <c r="H9" s="2">
        <v>38.9</v>
      </c>
      <c r="I9" s="2">
        <v>29.8</v>
      </c>
      <c r="J9" s="7">
        <v>3.5</v>
      </c>
      <c r="K9" s="8">
        <v>2</v>
      </c>
      <c r="L9" s="2">
        <v>1.5</v>
      </c>
      <c r="M9" s="1">
        <v>57</v>
      </c>
    </row>
    <row r="10" spans="2:26" x14ac:dyDescent="0.25">
      <c r="B10" s="1">
        <v>1995</v>
      </c>
      <c r="C10" s="2">
        <v>33.4</v>
      </c>
      <c r="D10" s="2">
        <v>159.5</v>
      </c>
      <c r="E10" s="2">
        <v>90.7</v>
      </c>
      <c r="F10" s="2">
        <v>68.8</v>
      </c>
      <c r="G10" s="2">
        <v>151.80000000000001</v>
      </c>
      <c r="H10" s="2">
        <v>86.5</v>
      </c>
      <c r="I10" s="2">
        <v>65.3</v>
      </c>
      <c r="J10" s="7">
        <v>7.7</v>
      </c>
      <c r="K10" s="8">
        <v>4.2</v>
      </c>
      <c r="L10" s="2">
        <v>3.4</v>
      </c>
      <c r="M10" s="1">
        <v>57</v>
      </c>
    </row>
    <row r="11" spans="2:26" x14ac:dyDescent="0.25">
      <c r="B11" s="1">
        <v>1996</v>
      </c>
      <c r="C11" s="2"/>
      <c r="D11" s="2"/>
      <c r="E11" s="2"/>
      <c r="F11" s="2"/>
      <c r="G11" s="2"/>
      <c r="H11" s="2"/>
      <c r="I11" s="2"/>
      <c r="J11" s="7"/>
      <c r="K11" s="8"/>
      <c r="L11" s="2"/>
      <c r="M11" s="1"/>
    </row>
    <row r="12" spans="2:26" x14ac:dyDescent="0.25">
      <c r="B12" s="1">
        <v>1997</v>
      </c>
      <c r="C12" s="2"/>
      <c r="D12" s="2"/>
      <c r="E12" s="2"/>
      <c r="F12" s="2"/>
      <c r="G12" s="2"/>
      <c r="H12" s="2"/>
      <c r="I12" s="2"/>
      <c r="J12" s="7"/>
      <c r="K12" s="8"/>
      <c r="L12" s="2"/>
      <c r="M12" s="1"/>
    </row>
    <row r="13" spans="2:26" x14ac:dyDescent="0.25">
      <c r="B13" s="1">
        <v>1998</v>
      </c>
      <c r="C13" s="2"/>
      <c r="D13" s="2"/>
      <c r="E13" s="2"/>
      <c r="F13" s="2"/>
      <c r="G13" s="2"/>
      <c r="H13" s="2"/>
      <c r="I13" s="2"/>
      <c r="J13" s="7"/>
      <c r="K13" s="8"/>
      <c r="L13" s="2"/>
      <c r="M13" s="1"/>
    </row>
    <row r="14" spans="2:26" x14ac:dyDescent="0.25">
      <c r="B14" s="1">
        <v>1999</v>
      </c>
      <c r="C14" s="2"/>
      <c r="D14" s="2"/>
      <c r="E14" s="2"/>
      <c r="F14" s="2"/>
      <c r="G14" s="2"/>
      <c r="H14" s="2"/>
      <c r="I14" s="2"/>
      <c r="J14" s="7"/>
      <c r="K14" s="8"/>
      <c r="L14" s="2"/>
      <c r="M14" s="1"/>
    </row>
    <row r="15" spans="2:26" x14ac:dyDescent="0.25">
      <c r="B15" s="1">
        <v>2000</v>
      </c>
      <c r="C15" s="2">
        <v>34.5</v>
      </c>
      <c r="D15" s="2">
        <v>206.2</v>
      </c>
      <c r="E15" s="2">
        <v>117</v>
      </c>
      <c r="F15" s="2">
        <v>89.2</v>
      </c>
      <c r="G15" s="2">
        <v>195.7</v>
      </c>
      <c r="H15" s="2">
        <v>111.1</v>
      </c>
      <c r="I15" s="2">
        <v>84.6</v>
      </c>
      <c r="J15" s="7">
        <v>10.6</v>
      </c>
      <c r="K15" s="8">
        <v>5.9</v>
      </c>
      <c r="L15" s="2">
        <v>4.7</v>
      </c>
      <c r="M15" s="1">
        <v>57</v>
      </c>
    </row>
    <row r="16" spans="2:26" x14ac:dyDescent="0.25">
      <c r="B16" s="1">
        <v>2001</v>
      </c>
      <c r="C16" s="2">
        <v>36.9</v>
      </c>
      <c r="D16" s="2">
        <v>229</v>
      </c>
      <c r="E16" s="2">
        <v>129.80000000000001</v>
      </c>
      <c r="F16" s="2">
        <v>99.2</v>
      </c>
      <c r="G16" s="2">
        <v>217.1</v>
      </c>
      <c r="H16" s="2">
        <v>123.3</v>
      </c>
      <c r="I16" s="2"/>
      <c r="J16" s="7">
        <v>11.9</v>
      </c>
      <c r="K16" s="8">
        <v>6.6</v>
      </c>
      <c r="L16" s="2"/>
      <c r="M16" s="29">
        <v>0.56999999999999995</v>
      </c>
      <c r="N16" t="s">
        <v>14</v>
      </c>
    </row>
    <row r="17" spans="1:35" x14ac:dyDescent="0.25">
      <c r="B17" s="1">
        <v>2002</v>
      </c>
      <c r="C17" s="2">
        <v>40.5</v>
      </c>
      <c r="D17" s="2">
        <v>258.2</v>
      </c>
      <c r="E17" s="2">
        <v>146.6</v>
      </c>
      <c r="F17" s="2">
        <v>111.6</v>
      </c>
      <c r="G17" s="2">
        <v>246.3</v>
      </c>
      <c r="H17" s="2">
        <v>140</v>
      </c>
      <c r="I17" s="2"/>
      <c r="J17" s="7">
        <v>11.9</v>
      </c>
      <c r="K17" s="8">
        <v>6.6</v>
      </c>
      <c r="L17" s="2"/>
      <c r="M17" s="29">
        <v>0.56999999999999995</v>
      </c>
      <c r="N17" t="s">
        <v>14</v>
      </c>
    </row>
    <row r="18" spans="1:35" x14ac:dyDescent="0.25">
      <c r="B18" s="1">
        <v>2003</v>
      </c>
      <c r="C18" s="2">
        <v>43.5</v>
      </c>
      <c r="D18" s="2">
        <v>276.2</v>
      </c>
      <c r="E18" s="2">
        <v>161</v>
      </c>
      <c r="F18" s="2">
        <v>115.1</v>
      </c>
      <c r="G18" s="2">
        <v>262.60000000000002</v>
      </c>
      <c r="H18" s="2">
        <v>153.4</v>
      </c>
      <c r="I18" s="2"/>
      <c r="J18" s="7">
        <v>13.6</v>
      </c>
      <c r="K18" s="8">
        <v>7.6</v>
      </c>
      <c r="L18" s="2"/>
      <c r="M18" s="29">
        <v>0.57999999999999996</v>
      </c>
      <c r="N18" t="s">
        <v>14</v>
      </c>
    </row>
    <row r="19" spans="1:35" x14ac:dyDescent="0.25">
      <c r="B19" s="1">
        <v>2004</v>
      </c>
      <c r="C19" s="2">
        <v>45.2</v>
      </c>
      <c r="D19" s="2">
        <v>296.3</v>
      </c>
      <c r="E19" s="2">
        <v>175</v>
      </c>
      <c r="F19" s="2">
        <v>121.3</v>
      </c>
      <c r="G19" s="2">
        <v>281.8</v>
      </c>
      <c r="H19" s="2">
        <v>167</v>
      </c>
      <c r="I19" s="2"/>
      <c r="J19" s="7">
        <v>14.5</v>
      </c>
      <c r="K19" s="8">
        <v>8</v>
      </c>
      <c r="L19" s="2"/>
      <c r="M19" s="29">
        <v>0.59</v>
      </c>
      <c r="N19" t="s">
        <v>14</v>
      </c>
    </row>
    <row r="20" spans="1:35" x14ac:dyDescent="0.25">
      <c r="B20" s="1">
        <v>2005</v>
      </c>
      <c r="C20" s="2">
        <v>46.3</v>
      </c>
      <c r="D20" s="2">
        <v>315.89999999999998</v>
      </c>
      <c r="E20" s="2">
        <v>180.4</v>
      </c>
      <c r="F20" s="2">
        <v>135.5</v>
      </c>
      <c r="G20" s="2">
        <v>300.7</v>
      </c>
      <c r="H20" s="2">
        <v>172.1</v>
      </c>
      <c r="I20" s="2">
        <v>128.69999999999999</v>
      </c>
      <c r="J20" s="7">
        <v>15.1</v>
      </c>
      <c r="K20" s="8">
        <v>8.3000000000000007</v>
      </c>
      <c r="L20" s="2">
        <v>6.8</v>
      </c>
      <c r="M20" s="1">
        <v>57</v>
      </c>
    </row>
    <row r="21" spans="1:35" x14ac:dyDescent="0.25">
      <c r="B21" s="1">
        <v>2006</v>
      </c>
      <c r="C21" s="2">
        <v>46.7</v>
      </c>
      <c r="D21" s="2">
        <v>315.10000000000002</v>
      </c>
      <c r="E21" s="2">
        <v>179.3</v>
      </c>
      <c r="F21" s="2">
        <v>135.80000000000001</v>
      </c>
      <c r="G21" s="2">
        <v>299</v>
      </c>
      <c r="H21" s="2">
        <v>170.6</v>
      </c>
      <c r="I21" s="2">
        <v>128.5</v>
      </c>
      <c r="J21" s="7">
        <v>16</v>
      </c>
      <c r="K21" s="8">
        <v>8.6999999999999993</v>
      </c>
      <c r="L21" s="2">
        <v>7.3</v>
      </c>
      <c r="M21" s="1">
        <v>57</v>
      </c>
      <c r="P21" s="18">
        <f t="shared" ref="P21:P30" si="0">C21/C20-1</f>
        <v>8.6393088552916275E-3</v>
      </c>
      <c r="Q21" s="18">
        <f t="shared" ref="Q21:Q30" si="1">D21/D20-1</f>
        <v>-2.5324469768912561E-3</v>
      </c>
      <c r="R21" s="18">
        <f t="shared" ref="R21:R30" si="2">E21/E20-1</f>
        <v>-6.0975609756097615E-3</v>
      </c>
      <c r="S21" s="18">
        <f t="shared" ref="S21:S30" si="3">F21/F20-1</f>
        <v>2.2140221402215943E-3</v>
      </c>
      <c r="T21" s="18">
        <f t="shared" ref="T21:T30" si="4">G21/G20-1</f>
        <v>-5.6534752244762343E-3</v>
      </c>
      <c r="U21" s="18">
        <f t="shared" ref="U21:U30" si="5">H21/H20-1</f>
        <v>-8.7158628704241403E-3</v>
      </c>
      <c r="V21" s="18">
        <f t="shared" ref="V21:V30" si="6">I21/I20-1</f>
        <v>-1.5540015540014274E-3</v>
      </c>
      <c r="W21" s="18">
        <f t="shared" ref="W21:W30" si="7">J21/J20-1</f>
        <v>5.9602649006622599E-2</v>
      </c>
      <c r="X21" s="18">
        <f t="shared" ref="X21:X30" si="8">K21/K20-1</f>
        <v>4.8192771084337283E-2</v>
      </c>
      <c r="Y21" s="18">
        <f t="shared" ref="Y21:Y30" si="9">L21/L20-1</f>
        <v>7.3529411764705843E-2</v>
      </c>
    </row>
    <row r="22" spans="1:35" x14ac:dyDescent="0.25">
      <c r="B22" s="1">
        <v>2007</v>
      </c>
      <c r="C22" s="2">
        <v>46.4</v>
      </c>
      <c r="D22" s="2">
        <v>332.2</v>
      </c>
      <c r="E22" s="2">
        <v>189</v>
      </c>
      <c r="F22" s="2">
        <v>143.19999999999999</v>
      </c>
      <c r="G22" s="2">
        <v>315.8</v>
      </c>
      <c r="H22" s="2">
        <v>180</v>
      </c>
      <c r="I22" s="2">
        <v>135.80000000000001</v>
      </c>
      <c r="J22" s="7">
        <v>16.399999999999999</v>
      </c>
      <c r="K22" s="8">
        <v>9</v>
      </c>
      <c r="L22" s="2">
        <v>7.5</v>
      </c>
      <c r="M22" s="1">
        <v>57</v>
      </c>
      <c r="P22" s="18">
        <f t="shared" si="0"/>
        <v>-6.4239828693790635E-3</v>
      </c>
      <c r="Q22" s="18">
        <f t="shared" si="1"/>
        <v>5.4268486194858578E-2</v>
      </c>
      <c r="R22" s="18">
        <f t="shared" si="2"/>
        <v>5.4099274958170573E-2</v>
      </c>
      <c r="S22" s="18">
        <f t="shared" si="3"/>
        <v>5.4491899852724401E-2</v>
      </c>
      <c r="T22" s="18">
        <f t="shared" si="4"/>
        <v>5.6187290969899717E-2</v>
      </c>
      <c r="U22" s="18">
        <f t="shared" si="5"/>
        <v>5.5099648300117376E-2</v>
      </c>
      <c r="V22" s="18">
        <f t="shared" si="6"/>
        <v>5.6809338521400798E-2</v>
      </c>
      <c r="W22" s="18">
        <f t="shared" si="7"/>
        <v>2.4999999999999911E-2</v>
      </c>
      <c r="X22" s="18">
        <f t="shared" si="8"/>
        <v>3.4482758620689724E-2</v>
      </c>
      <c r="Y22" s="18">
        <f t="shared" si="9"/>
        <v>2.7397260273972712E-2</v>
      </c>
    </row>
    <row r="23" spans="1:35" x14ac:dyDescent="0.25">
      <c r="B23" s="1">
        <v>2008</v>
      </c>
      <c r="C23" s="2">
        <v>47.7</v>
      </c>
      <c r="D23" s="2">
        <v>351.9</v>
      </c>
      <c r="E23" s="2">
        <v>200.2</v>
      </c>
      <c r="F23" s="2">
        <v>151.69999999999999</v>
      </c>
      <c r="G23" s="2">
        <v>334.2</v>
      </c>
      <c r="H23" s="2">
        <v>190.6</v>
      </c>
      <c r="I23" s="2">
        <v>143.6</v>
      </c>
      <c r="J23" s="7">
        <v>17.7</v>
      </c>
      <c r="K23" s="8">
        <v>9.6</v>
      </c>
      <c r="L23" s="2">
        <v>8.1</v>
      </c>
      <c r="M23" s="1">
        <v>57</v>
      </c>
      <c r="P23" s="18">
        <f t="shared" si="0"/>
        <v>2.8017241379310498E-2</v>
      </c>
      <c r="Q23" s="18">
        <f t="shared" si="1"/>
        <v>5.930162552679108E-2</v>
      </c>
      <c r="R23" s="18">
        <f t="shared" si="2"/>
        <v>5.9259259259259123E-2</v>
      </c>
      <c r="S23" s="18">
        <f t="shared" si="3"/>
        <v>5.9357541899441424E-2</v>
      </c>
      <c r="T23" s="18">
        <f t="shared" si="4"/>
        <v>5.8264724509182964E-2</v>
      </c>
      <c r="U23" s="18">
        <f t="shared" si="5"/>
        <v>5.8888888888888768E-2</v>
      </c>
      <c r="V23" s="18">
        <f t="shared" si="6"/>
        <v>5.7437407952871666E-2</v>
      </c>
      <c r="W23" s="18">
        <f t="shared" si="7"/>
        <v>7.92682926829269E-2</v>
      </c>
      <c r="X23" s="18">
        <f t="shared" si="8"/>
        <v>6.6666666666666652E-2</v>
      </c>
      <c r="Y23" s="18">
        <f t="shared" si="9"/>
        <v>7.9999999999999849E-2</v>
      </c>
    </row>
    <row r="24" spans="1:35" x14ac:dyDescent="0.25">
      <c r="B24" s="1">
        <v>2009</v>
      </c>
      <c r="C24" s="2">
        <v>50.9</v>
      </c>
      <c r="D24" s="2">
        <v>378.6</v>
      </c>
      <c r="E24" s="2">
        <v>246.3</v>
      </c>
      <c r="F24" s="2">
        <v>132.30000000000001</v>
      </c>
      <c r="G24" s="2">
        <v>360.3</v>
      </c>
      <c r="H24" s="2">
        <v>236.3</v>
      </c>
      <c r="I24" s="2">
        <v>124</v>
      </c>
      <c r="J24" s="7">
        <v>18.3</v>
      </c>
      <c r="K24" s="8">
        <v>10</v>
      </c>
      <c r="L24" s="2">
        <v>8.3000000000000007</v>
      </c>
      <c r="M24" s="1">
        <v>65</v>
      </c>
      <c r="O24" t="s">
        <v>13</v>
      </c>
      <c r="P24" s="18">
        <f t="shared" si="0"/>
        <v>6.7085953878406546E-2</v>
      </c>
      <c r="Q24" s="18">
        <f t="shared" si="1"/>
        <v>7.5873827791986592E-2</v>
      </c>
      <c r="R24" s="18">
        <f t="shared" si="2"/>
        <v>0.2302697302697303</v>
      </c>
      <c r="S24" s="18">
        <f t="shared" si="3"/>
        <v>-0.12788398154251801</v>
      </c>
      <c r="T24" s="18">
        <f t="shared" si="4"/>
        <v>7.8096947935368144E-2</v>
      </c>
      <c r="U24" s="18">
        <f t="shared" si="5"/>
        <v>0.23976915005246591</v>
      </c>
      <c r="V24" s="18">
        <f t="shared" si="6"/>
        <v>-0.13649025069637877</v>
      </c>
      <c r="W24" s="18">
        <f t="shared" si="7"/>
        <v>3.3898305084745894E-2</v>
      </c>
      <c r="X24" s="18">
        <f t="shared" si="8"/>
        <v>4.1666666666666741E-2</v>
      </c>
      <c r="Y24" s="18">
        <f t="shared" si="9"/>
        <v>2.4691358024691468E-2</v>
      </c>
      <c r="Z24" s="18">
        <f>C24/C17-1</f>
        <v>0.2567901234567902</v>
      </c>
      <c r="AA24" s="18">
        <f t="shared" ref="AA24" si="10">D24/D17-1</f>
        <v>0.46630518977536806</v>
      </c>
      <c r="AB24" s="18">
        <f t="shared" ref="AB24" si="11">E24/E17-1</f>
        <v>0.68008185538881327</v>
      </c>
      <c r="AC24" s="18">
        <f t="shared" ref="AC24" si="12">F24/F17-1</f>
        <v>0.18548387096774199</v>
      </c>
      <c r="AD24" s="18">
        <f t="shared" ref="AD24" si="13">G24/G17-1</f>
        <v>0.46285018270401945</v>
      </c>
      <c r="AE24" s="18">
        <f t="shared" ref="AE24" si="14">H24/H17-1</f>
        <v>0.68785714285714294</v>
      </c>
      <c r="AF24" s="18" t="e">
        <f t="shared" ref="AF24" si="15">I24/I17-1</f>
        <v>#DIV/0!</v>
      </c>
      <c r="AG24" s="18">
        <f t="shared" ref="AG24" si="16">J24/J17-1</f>
        <v>0.53781512605042026</v>
      </c>
      <c r="AH24" s="18">
        <f t="shared" ref="AH24" si="17">K24/K17-1</f>
        <v>0.51515151515151514</v>
      </c>
      <c r="AI24" s="18" t="e">
        <f t="shared" ref="AI24" si="18">L24/L17-1</f>
        <v>#DIV/0!</v>
      </c>
    </row>
    <row r="25" spans="1:35" x14ac:dyDescent="0.25">
      <c r="A25" t="s">
        <v>12</v>
      </c>
      <c r="B25" s="1">
        <v>2010</v>
      </c>
      <c r="C25" s="2">
        <v>54.5</v>
      </c>
      <c r="D25" s="2">
        <v>401.5</v>
      </c>
      <c r="E25" s="2">
        <v>269.8</v>
      </c>
      <c r="F25" s="2">
        <v>131.69999999999999</v>
      </c>
      <c r="G25" s="2">
        <v>383.6</v>
      </c>
      <c r="H25" s="2">
        <v>260</v>
      </c>
      <c r="I25" s="2">
        <v>123.6</v>
      </c>
      <c r="J25" s="7">
        <v>17.899999999999999</v>
      </c>
      <c r="K25" s="8">
        <v>9.8000000000000007</v>
      </c>
      <c r="L25" s="2">
        <v>8.1</v>
      </c>
      <c r="M25" s="1">
        <v>67</v>
      </c>
      <c r="P25" s="18">
        <f t="shared" si="0"/>
        <v>7.0726915520628708E-2</v>
      </c>
      <c r="Q25" s="18">
        <f t="shared" si="1"/>
        <v>6.0486001056524019E-2</v>
      </c>
      <c r="R25" s="18">
        <f t="shared" si="2"/>
        <v>9.5412099066179534E-2</v>
      </c>
      <c r="S25" s="18">
        <f t="shared" si="3"/>
        <v>-4.5351473922904395E-3</v>
      </c>
      <c r="T25" s="18">
        <f t="shared" si="4"/>
        <v>6.4668331945600954E-2</v>
      </c>
      <c r="U25" s="18">
        <f t="shared" si="5"/>
        <v>0.1002962336013542</v>
      </c>
      <c r="V25" s="18">
        <f t="shared" si="6"/>
        <v>-3.225806451612967E-3</v>
      </c>
      <c r="W25" s="18">
        <f t="shared" si="7"/>
        <v>-2.1857923497267895E-2</v>
      </c>
      <c r="X25" s="18">
        <f t="shared" si="8"/>
        <v>-1.9999999999999907E-2</v>
      </c>
      <c r="Y25" s="18">
        <f t="shared" si="9"/>
        <v>-2.4096385542168752E-2</v>
      </c>
      <c r="Z25" s="18">
        <f>C25/C18-1</f>
        <v>0.25287356321839072</v>
      </c>
      <c r="AA25" s="18">
        <f t="shared" ref="AA25" si="19">D25/D18-1</f>
        <v>0.45365677045619113</v>
      </c>
      <c r="AB25" s="18">
        <f t="shared" ref="AB25" si="20">E25/E18-1</f>
        <v>0.67577639751552798</v>
      </c>
      <c r="AC25" s="18">
        <f t="shared" ref="AC25" si="21">F25/F18-1</f>
        <v>0.14422241529105118</v>
      </c>
      <c r="AD25" s="18">
        <f t="shared" ref="AD25" si="22">G25/G18-1</f>
        <v>0.46077684691546072</v>
      </c>
      <c r="AE25" s="18">
        <f t="shared" ref="AE25" si="23">H25/H18-1</f>
        <v>0.69491525423728806</v>
      </c>
      <c r="AF25" s="18" t="e">
        <f t="shared" ref="AF25" si="24">I25/I18-1</f>
        <v>#DIV/0!</v>
      </c>
      <c r="AG25" s="18">
        <f t="shared" ref="AG25" si="25">J25/J18-1</f>
        <v>0.31617647058823528</v>
      </c>
      <c r="AH25" s="18">
        <f t="shared" ref="AH25" si="26">K25/K18-1</f>
        <v>0.28947368421052655</v>
      </c>
      <c r="AI25" s="18" t="e">
        <f t="shared" ref="AI25" si="27">L25/L18-1</f>
        <v>#DIV/0!</v>
      </c>
    </row>
    <row r="26" spans="1:35" x14ac:dyDescent="0.25">
      <c r="B26" s="1">
        <v>2011</v>
      </c>
      <c r="C26" s="2">
        <v>56.3</v>
      </c>
      <c r="D26" s="2">
        <v>427.4</v>
      </c>
      <c r="E26" s="2">
        <v>270.7</v>
      </c>
      <c r="F26" s="2">
        <v>156.69999999999999</v>
      </c>
      <c r="G26" s="2">
        <v>407.9</v>
      </c>
      <c r="H26" s="2">
        <v>259.8</v>
      </c>
      <c r="I26" s="2">
        <v>148.1</v>
      </c>
      <c r="J26" s="7">
        <v>19.5</v>
      </c>
      <c r="K26" s="8">
        <v>10.9</v>
      </c>
      <c r="L26" s="2">
        <v>8.6</v>
      </c>
      <c r="M26" s="1">
        <v>63</v>
      </c>
      <c r="P26" s="18">
        <f t="shared" si="0"/>
        <v>3.3027522935779707E-2</v>
      </c>
      <c r="Q26" s="18">
        <f t="shared" si="1"/>
        <v>6.4508094645080893E-2</v>
      </c>
      <c r="R26" s="18">
        <f t="shared" si="2"/>
        <v>3.3358042994811044E-3</v>
      </c>
      <c r="S26" s="18">
        <f t="shared" si="3"/>
        <v>0.18982536066818523</v>
      </c>
      <c r="T26" s="18">
        <f t="shared" si="4"/>
        <v>6.3347236704900833E-2</v>
      </c>
      <c r="U26" s="18">
        <f t="shared" si="5"/>
        <v>-7.6923076923074429E-4</v>
      </c>
      <c r="V26" s="18">
        <f t="shared" si="6"/>
        <v>0.19822006472491904</v>
      </c>
      <c r="W26" s="18">
        <f t="shared" si="7"/>
        <v>8.9385474860335323E-2</v>
      </c>
      <c r="X26" s="18">
        <f t="shared" si="8"/>
        <v>0.11224489795918369</v>
      </c>
      <c r="Y26" s="18">
        <f t="shared" si="9"/>
        <v>6.1728395061728447E-2</v>
      </c>
    </row>
    <row r="27" spans="1:35" x14ac:dyDescent="0.25">
      <c r="B27" s="1">
        <v>2012</v>
      </c>
      <c r="C27" s="2">
        <v>58.9</v>
      </c>
      <c r="D27" s="2">
        <v>431.2</v>
      </c>
      <c r="E27" s="2">
        <v>248.9</v>
      </c>
      <c r="F27" s="2">
        <v>182.3</v>
      </c>
      <c r="G27" s="2">
        <v>409</v>
      </c>
      <c r="H27" s="2">
        <v>235.2</v>
      </c>
      <c r="I27" s="2">
        <v>173.9</v>
      </c>
      <c r="J27" s="7">
        <v>22.2</v>
      </c>
      <c r="K27" s="8">
        <v>13.7</v>
      </c>
      <c r="L27" s="2">
        <v>8.4</v>
      </c>
      <c r="M27" s="1">
        <v>58</v>
      </c>
      <c r="P27" s="18">
        <f t="shared" si="0"/>
        <v>4.6181172291296591E-2</v>
      </c>
      <c r="Q27" s="18">
        <f t="shared" si="1"/>
        <v>8.8909686476368321E-3</v>
      </c>
      <c r="R27" s="18">
        <f t="shared" si="2"/>
        <v>-8.0531954192833322E-2</v>
      </c>
      <c r="S27" s="18">
        <f t="shared" si="3"/>
        <v>0.16336949585194649</v>
      </c>
      <c r="T27" s="18">
        <f t="shared" si="4"/>
        <v>2.6967393969110631E-3</v>
      </c>
      <c r="U27" s="18">
        <f t="shared" si="5"/>
        <v>-9.4688221709007037E-2</v>
      </c>
      <c r="V27" s="18">
        <f t="shared" si="6"/>
        <v>0.17420661715057406</v>
      </c>
      <c r="W27" s="18">
        <f t="shared" si="7"/>
        <v>0.13846153846153841</v>
      </c>
      <c r="X27" s="18">
        <f t="shared" si="8"/>
        <v>0.25688073394495392</v>
      </c>
      <c r="Y27" s="18">
        <f t="shared" si="9"/>
        <v>-2.3255813953488302E-2</v>
      </c>
    </row>
    <row r="28" spans="1:35" x14ac:dyDescent="0.25">
      <c r="B28" s="1">
        <v>2013</v>
      </c>
      <c r="C28" s="2">
        <v>59.8</v>
      </c>
      <c r="D28" s="2">
        <v>455.6</v>
      </c>
      <c r="E28" s="2">
        <v>262.7</v>
      </c>
      <c r="F28" s="2">
        <v>192.9</v>
      </c>
      <c r="G28" s="2">
        <v>432.7</v>
      </c>
      <c r="H28" s="2">
        <v>248.5</v>
      </c>
      <c r="I28" s="2">
        <v>184.2</v>
      </c>
      <c r="J28" s="7">
        <v>22.9</v>
      </c>
      <c r="K28" s="8">
        <v>14.2</v>
      </c>
      <c r="L28" s="2">
        <v>8.6999999999999993</v>
      </c>
      <c r="M28" s="1">
        <v>58</v>
      </c>
      <c r="P28" s="18">
        <f t="shared" si="0"/>
        <v>1.5280135823429575E-2</v>
      </c>
      <c r="Q28" s="18">
        <f t="shared" si="1"/>
        <v>5.6586270871985311E-2</v>
      </c>
      <c r="R28" s="18">
        <f t="shared" si="2"/>
        <v>5.5443953394937573E-2</v>
      </c>
      <c r="S28" s="18">
        <f t="shared" si="3"/>
        <v>5.8145913329676224E-2</v>
      </c>
      <c r="T28" s="18">
        <f t="shared" si="4"/>
        <v>5.7946210268948528E-2</v>
      </c>
      <c r="U28" s="18">
        <f t="shared" si="5"/>
        <v>5.6547619047619069E-2</v>
      </c>
      <c r="V28" s="18">
        <f t="shared" si="6"/>
        <v>5.9229442208165617E-2</v>
      </c>
      <c r="W28" s="18">
        <f t="shared" si="7"/>
        <v>3.1531531531531432E-2</v>
      </c>
      <c r="X28" s="18">
        <f t="shared" si="8"/>
        <v>3.649635036496357E-2</v>
      </c>
      <c r="Y28" s="18">
        <f t="shared" si="9"/>
        <v>3.5714285714285587E-2</v>
      </c>
    </row>
    <row r="29" spans="1:35" x14ac:dyDescent="0.25">
      <c r="B29" s="1">
        <v>2014</v>
      </c>
      <c r="C29" s="2">
        <v>65.099999999999994</v>
      </c>
      <c r="D29" s="2">
        <v>494.7</v>
      </c>
      <c r="E29" s="2">
        <v>299.3</v>
      </c>
      <c r="F29" s="2">
        <v>195.4</v>
      </c>
      <c r="G29" s="2">
        <v>470.3</v>
      </c>
      <c r="H29" s="2">
        <v>284.10000000000002</v>
      </c>
      <c r="I29" s="2">
        <v>186.2</v>
      </c>
      <c r="J29" s="7">
        <v>24.4</v>
      </c>
      <c r="K29" s="8">
        <v>15.2</v>
      </c>
      <c r="L29" s="2">
        <v>9.1999999999999993</v>
      </c>
      <c r="M29" s="1">
        <v>61</v>
      </c>
      <c r="P29" s="18">
        <f t="shared" si="0"/>
        <v>8.8628762541806072E-2</v>
      </c>
      <c r="Q29" s="18">
        <f t="shared" si="1"/>
        <v>8.582089552238803E-2</v>
      </c>
      <c r="R29" s="18">
        <f t="shared" si="2"/>
        <v>0.13932242101256187</v>
      </c>
      <c r="S29" s="18">
        <f t="shared" si="3"/>
        <v>1.2960082944530882E-2</v>
      </c>
      <c r="T29" s="18">
        <f t="shared" si="4"/>
        <v>8.6896232955858688E-2</v>
      </c>
      <c r="U29" s="18">
        <f t="shared" si="5"/>
        <v>0.14325955734406448</v>
      </c>
      <c r="V29" s="18">
        <f t="shared" si="6"/>
        <v>1.0857763300760048E-2</v>
      </c>
      <c r="W29" s="18">
        <f t="shared" si="7"/>
        <v>6.5502183406113579E-2</v>
      </c>
      <c r="X29" s="18">
        <f t="shared" si="8"/>
        <v>7.0422535211267512E-2</v>
      </c>
      <c r="Y29" s="18">
        <f t="shared" si="9"/>
        <v>5.7471264367816133E-2</v>
      </c>
    </row>
    <row r="30" spans="1:35" x14ac:dyDescent="0.25">
      <c r="B30" s="1">
        <v>2015</v>
      </c>
      <c r="C30" s="2">
        <v>70</v>
      </c>
      <c r="D30" s="2">
        <v>549.1</v>
      </c>
      <c r="E30" s="2">
        <v>346</v>
      </c>
      <c r="F30" s="2">
        <v>203.1</v>
      </c>
      <c r="G30" s="2">
        <v>523.9</v>
      </c>
      <c r="H30" s="2">
        <v>329.8</v>
      </c>
      <c r="I30" s="2">
        <v>194</v>
      </c>
      <c r="J30" s="7">
        <v>25.2</v>
      </c>
      <c r="K30" s="8">
        <v>16.2</v>
      </c>
      <c r="L30" s="2">
        <v>9</v>
      </c>
      <c r="M30" s="1">
        <v>63</v>
      </c>
      <c r="P30" s="18">
        <f t="shared" si="0"/>
        <v>7.526881720430123E-2</v>
      </c>
      <c r="Q30" s="18">
        <f t="shared" si="1"/>
        <v>0.10996563573883167</v>
      </c>
      <c r="R30" s="18">
        <f t="shared" si="2"/>
        <v>0.1560307383895756</v>
      </c>
      <c r="S30" s="18">
        <f t="shared" si="3"/>
        <v>3.9406345957011091E-2</v>
      </c>
      <c r="T30" s="18">
        <f t="shared" si="4"/>
        <v>0.11396980650648514</v>
      </c>
      <c r="U30" s="18">
        <f t="shared" si="5"/>
        <v>0.16085885251671939</v>
      </c>
      <c r="V30" s="18">
        <f t="shared" si="6"/>
        <v>4.1890440386681105E-2</v>
      </c>
      <c r="W30" s="18">
        <f t="shared" si="7"/>
        <v>3.2786885245901676E-2</v>
      </c>
      <c r="X30" s="18">
        <f t="shared" si="8"/>
        <v>6.578947368421062E-2</v>
      </c>
      <c r="Y30" s="18">
        <f t="shared" si="9"/>
        <v>-2.1739130434782483E-2</v>
      </c>
      <c r="Z30" s="18">
        <f t="shared" ref="Z30:AI30" si="28">C30/C$24-1</f>
        <v>0.37524557956778004</v>
      </c>
      <c r="AA30" s="18">
        <f t="shared" si="28"/>
        <v>0.4503433703116746</v>
      </c>
      <c r="AB30" s="18">
        <f t="shared" si="28"/>
        <v>0.4047909053999188</v>
      </c>
      <c r="AC30" s="18">
        <f t="shared" si="28"/>
        <v>0.53514739229024921</v>
      </c>
      <c r="AD30" s="18">
        <f t="shared" si="28"/>
        <v>0.45406605606439077</v>
      </c>
      <c r="AE30" s="18">
        <f t="shared" si="28"/>
        <v>0.39568345323741005</v>
      </c>
      <c r="AF30" s="18">
        <f t="shared" si="28"/>
        <v>0.56451612903225801</v>
      </c>
      <c r="AG30" s="18">
        <f t="shared" si="28"/>
        <v>0.37704918032786883</v>
      </c>
      <c r="AH30" s="18">
        <f t="shared" si="28"/>
        <v>0.61999999999999988</v>
      </c>
      <c r="AI30" s="18">
        <f t="shared" si="28"/>
        <v>8.43373493975903E-2</v>
      </c>
    </row>
    <row r="31" spans="1:35" x14ac:dyDescent="0.25">
      <c r="B31" s="1">
        <v>2016</v>
      </c>
      <c r="C31" s="2">
        <v>72.2</v>
      </c>
      <c r="D31" s="2">
        <v>577.29999999999995</v>
      </c>
      <c r="E31" s="2">
        <v>364.5</v>
      </c>
      <c r="F31" s="2">
        <v>212.7</v>
      </c>
      <c r="G31" s="2">
        <v>550.9</v>
      </c>
      <c r="H31" s="2">
        <v>347.7</v>
      </c>
      <c r="I31" s="2">
        <v>203.2</v>
      </c>
      <c r="J31" s="7">
        <v>26.3</v>
      </c>
      <c r="K31" s="8">
        <v>16.8</v>
      </c>
      <c r="L31" s="2">
        <v>9.6</v>
      </c>
      <c r="M31" s="1">
        <v>63</v>
      </c>
      <c r="P31" s="18">
        <f t="shared" ref="P31" si="29">C31/C30-1</f>
        <v>3.1428571428571361E-2</v>
      </c>
      <c r="Q31" s="18">
        <f t="shared" ref="Q31" si="30">D31/D30-1</f>
        <v>5.1356765616463074E-2</v>
      </c>
      <c r="R31" s="18">
        <f t="shared" ref="R31" si="31">E31/E30-1</f>
        <v>5.3468208092485536E-2</v>
      </c>
      <c r="S31" s="18">
        <f t="shared" ref="S31" si="32">F31/F30-1</f>
        <v>4.7267355982274717E-2</v>
      </c>
      <c r="T31" s="18">
        <f t="shared" ref="T31" si="33">G31/G30-1</f>
        <v>5.1536552777247557E-2</v>
      </c>
      <c r="U31" s="18">
        <f t="shared" ref="U31" si="34">H31/H30-1</f>
        <v>5.4275318374772619E-2</v>
      </c>
      <c r="V31" s="18">
        <f t="shared" ref="V31" si="35">I31/I30-1</f>
        <v>4.7422680412370966E-2</v>
      </c>
      <c r="W31" s="18">
        <f t="shared" ref="W31" si="36">J31/J30-1</f>
        <v>4.3650793650793718E-2</v>
      </c>
      <c r="X31" s="18">
        <f t="shared" ref="X31" si="37">K31/K30-1</f>
        <v>3.7037037037037202E-2</v>
      </c>
      <c r="Y31" s="18">
        <f t="shared" ref="Y31" si="38">L31/L30-1</f>
        <v>6.6666666666666652E-2</v>
      </c>
      <c r="Z31" s="18">
        <f>C31/C24-1</f>
        <v>0.41846758349705304</v>
      </c>
      <c r="AA31" s="18">
        <f t="shared" ref="AA31:AI31" si="39">D31/D24-1</f>
        <v>0.52482831484416259</v>
      </c>
      <c r="AB31" s="18">
        <f t="shared" si="39"/>
        <v>0.47990255785627278</v>
      </c>
      <c r="AC31" s="18">
        <f t="shared" si="39"/>
        <v>0.60770975056689314</v>
      </c>
      <c r="AD31" s="18">
        <f t="shared" si="39"/>
        <v>0.52900360810435743</v>
      </c>
      <c r="AE31" s="18">
        <f t="shared" si="39"/>
        <v>0.47143461701227252</v>
      </c>
      <c r="AF31" s="18">
        <f t="shared" si="39"/>
        <v>0.6387096774193548</v>
      </c>
      <c r="AG31" s="18">
        <f t="shared" si="39"/>
        <v>0.43715846994535523</v>
      </c>
      <c r="AH31" s="18">
        <f t="shared" si="39"/>
        <v>0.68000000000000016</v>
      </c>
      <c r="AI31" s="18">
        <f t="shared" si="39"/>
        <v>0.15662650602409633</v>
      </c>
    </row>
    <row r="32" spans="1:35" ht="24" x14ac:dyDescent="0.25">
      <c r="B32" s="9" t="s">
        <v>1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2:25" x14ac:dyDescent="0.25">
      <c r="B33" s="1">
        <v>2017</v>
      </c>
      <c r="C33" s="20">
        <v>73.8</v>
      </c>
      <c r="D33" s="2">
        <v>592.20000000000005</v>
      </c>
      <c r="E33" s="8">
        <v>370.6</v>
      </c>
      <c r="F33" s="19">
        <v>221.6</v>
      </c>
      <c r="G33" s="19">
        <v>563.70000000000005</v>
      </c>
      <c r="H33" s="2">
        <v>352.1</v>
      </c>
      <c r="I33" s="19">
        <v>211.6</v>
      </c>
      <c r="J33" s="19">
        <v>28.5</v>
      </c>
      <c r="K33" s="8">
        <v>18.399999999999999</v>
      </c>
      <c r="L33" s="19">
        <v>10</v>
      </c>
      <c r="M33" s="21">
        <v>63</v>
      </c>
    </row>
    <row r="34" spans="2:25" x14ac:dyDescent="0.25">
      <c r="B34" s="1">
        <v>2018</v>
      </c>
      <c r="C34" s="20">
        <v>74.8</v>
      </c>
      <c r="D34" s="2">
        <v>629.29999999999995</v>
      </c>
      <c r="E34" s="8">
        <v>393</v>
      </c>
      <c r="F34" s="19">
        <v>236.3</v>
      </c>
      <c r="G34" s="19">
        <v>600.6</v>
      </c>
      <c r="H34" s="2">
        <v>374.5</v>
      </c>
      <c r="I34" s="19">
        <v>226.1</v>
      </c>
      <c r="J34" s="19">
        <v>28.8</v>
      </c>
      <c r="K34" s="8">
        <v>18.399999999999999</v>
      </c>
      <c r="L34" s="19">
        <v>10.3</v>
      </c>
      <c r="M34" s="21">
        <v>62</v>
      </c>
    </row>
    <row r="35" spans="2:25" x14ac:dyDescent="0.25">
      <c r="B35" s="1">
        <v>2019</v>
      </c>
      <c r="C35" s="20">
        <v>76</v>
      </c>
      <c r="D35" s="2">
        <v>667.4</v>
      </c>
      <c r="E35" s="8">
        <v>419.7</v>
      </c>
      <c r="F35" s="19">
        <v>247.6</v>
      </c>
      <c r="G35" s="19">
        <v>638.5</v>
      </c>
      <c r="H35" s="2">
        <v>401.4</v>
      </c>
      <c r="I35" s="19">
        <v>237.1</v>
      </c>
      <c r="J35" s="19">
        <v>28.9</v>
      </c>
      <c r="K35" s="8">
        <v>18.3</v>
      </c>
      <c r="L35" s="19">
        <v>10.5</v>
      </c>
      <c r="M35" s="21">
        <v>63</v>
      </c>
      <c r="U35" s="26">
        <v>2001</v>
      </c>
      <c r="V35" s="30">
        <v>217.1</v>
      </c>
      <c r="W35" s="31">
        <v>123.3</v>
      </c>
      <c r="X35" s="31">
        <v>11.9</v>
      </c>
      <c r="Y35" s="32">
        <v>6.6</v>
      </c>
    </row>
    <row r="36" spans="2:25" x14ac:dyDescent="0.25">
      <c r="B36" s="1">
        <v>2020</v>
      </c>
      <c r="C36" s="20">
        <v>77.2</v>
      </c>
      <c r="D36" s="2">
        <v>703.9</v>
      </c>
      <c r="E36" s="8">
        <v>438.1</v>
      </c>
      <c r="F36" s="19">
        <v>265.7</v>
      </c>
      <c r="G36" s="19">
        <v>673.8</v>
      </c>
      <c r="H36" s="2">
        <v>419</v>
      </c>
      <c r="I36" s="19">
        <v>254.8</v>
      </c>
      <c r="J36" s="19">
        <v>30.1</v>
      </c>
      <c r="K36" s="8">
        <v>19.2</v>
      </c>
      <c r="L36" s="19">
        <v>10.9</v>
      </c>
      <c r="M36" s="21">
        <v>62</v>
      </c>
      <c r="U36" s="26">
        <v>2002</v>
      </c>
      <c r="V36" s="30">
        <v>246.3</v>
      </c>
      <c r="W36" s="31">
        <v>140</v>
      </c>
      <c r="X36" s="31">
        <v>11.9</v>
      </c>
      <c r="Y36" s="32">
        <v>6.6</v>
      </c>
    </row>
    <row r="37" spans="2:25" x14ac:dyDescent="0.25">
      <c r="B37" s="1">
        <v>2021</v>
      </c>
      <c r="C37" s="20">
        <v>78.3</v>
      </c>
      <c r="D37" s="2">
        <v>741.7</v>
      </c>
      <c r="E37" s="8">
        <v>461.1</v>
      </c>
      <c r="F37" s="19">
        <v>280.60000000000002</v>
      </c>
      <c r="G37" s="19">
        <v>710.1</v>
      </c>
      <c r="H37" s="2">
        <v>441</v>
      </c>
      <c r="I37" s="19">
        <v>269.2</v>
      </c>
      <c r="J37" s="19">
        <v>31.6</v>
      </c>
      <c r="K37" s="8">
        <v>20.100000000000001</v>
      </c>
      <c r="L37" s="19">
        <v>11.4</v>
      </c>
      <c r="M37" s="21">
        <v>62</v>
      </c>
      <c r="U37" s="26">
        <v>2003</v>
      </c>
      <c r="V37" s="30">
        <v>262.60000000000002</v>
      </c>
      <c r="W37" s="31">
        <v>153.4</v>
      </c>
      <c r="X37" s="31">
        <v>13.6</v>
      </c>
      <c r="Y37" s="32">
        <v>7.6</v>
      </c>
    </row>
    <row r="38" spans="2:25" x14ac:dyDescent="0.25">
      <c r="B38" s="1">
        <v>2022</v>
      </c>
      <c r="C38" s="20">
        <v>79.2</v>
      </c>
      <c r="D38" s="2">
        <v>786.3</v>
      </c>
      <c r="E38" s="8">
        <v>488.3</v>
      </c>
      <c r="F38" s="19">
        <v>298</v>
      </c>
      <c r="G38" s="19">
        <v>754.6</v>
      </c>
      <c r="H38" s="2">
        <v>468.6</v>
      </c>
      <c r="I38" s="19">
        <v>286</v>
      </c>
      <c r="J38" s="19">
        <v>31.7</v>
      </c>
      <c r="K38" s="8">
        <v>19.7</v>
      </c>
      <c r="L38" s="19">
        <v>12</v>
      </c>
      <c r="M38" s="21">
        <v>62</v>
      </c>
      <c r="U38" s="26">
        <v>2004</v>
      </c>
      <c r="V38" s="30">
        <v>281.8</v>
      </c>
      <c r="W38" s="31">
        <v>167</v>
      </c>
      <c r="X38" s="31">
        <v>14.5</v>
      </c>
      <c r="Y38" s="32">
        <v>8</v>
      </c>
    </row>
    <row r="39" spans="2:25" x14ac:dyDescent="0.25">
      <c r="B39" s="1">
        <v>2023</v>
      </c>
      <c r="C39" s="20">
        <v>80.099999999999994</v>
      </c>
      <c r="D39" s="2">
        <v>834.2</v>
      </c>
      <c r="E39" s="8">
        <v>518</v>
      </c>
      <c r="F39" s="19">
        <v>316.2</v>
      </c>
      <c r="G39" s="19">
        <v>801</v>
      </c>
      <c r="H39" s="2">
        <v>497.5</v>
      </c>
      <c r="I39" s="19">
        <v>303.60000000000002</v>
      </c>
      <c r="J39" s="19">
        <v>33.1</v>
      </c>
      <c r="K39" s="8">
        <v>20.5</v>
      </c>
      <c r="L39" s="19">
        <v>12.6</v>
      </c>
      <c r="M39" s="21">
        <v>62</v>
      </c>
    </row>
    <row r="40" spans="2:25" x14ac:dyDescent="0.25">
      <c r="B40" s="1">
        <v>2024</v>
      </c>
      <c r="C40" s="20">
        <v>80.900000000000006</v>
      </c>
      <c r="D40" s="2">
        <v>884.4</v>
      </c>
      <c r="E40" s="8">
        <v>549.20000000000005</v>
      </c>
      <c r="F40" s="19">
        <v>335.2</v>
      </c>
      <c r="G40" s="19">
        <v>849.8</v>
      </c>
      <c r="H40" s="2">
        <v>527.70000000000005</v>
      </c>
      <c r="I40" s="19">
        <v>322.10000000000002</v>
      </c>
      <c r="J40" s="19">
        <v>34.6</v>
      </c>
      <c r="K40" s="8">
        <v>21.4</v>
      </c>
      <c r="L40" s="19">
        <v>13.2</v>
      </c>
      <c r="M40" s="21">
        <v>62</v>
      </c>
    </row>
    <row r="41" spans="2:25" x14ac:dyDescent="0.25">
      <c r="B41" s="1">
        <v>2025</v>
      </c>
      <c r="C41" s="20">
        <v>81.599999999999994</v>
      </c>
      <c r="D41" s="2">
        <v>937.7</v>
      </c>
      <c r="E41" s="8">
        <v>582.1</v>
      </c>
      <c r="F41" s="19">
        <v>355.6</v>
      </c>
      <c r="G41" s="19">
        <v>901.6</v>
      </c>
      <c r="H41" s="2">
        <v>559.79999999999995</v>
      </c>
      <c r="I41" s="19">
        <v>341.8</v>
      </c>
      <c r="J41" s="19">
        <v>36.1</v>
      </c>
      <c r="K41" s="8">
        <v>22.4</v>
      </c>
      <c r="L41" s="19">
        <v>13.8</v>
      </c>
      <c r="M41" s="21">
        <v>62</v>
      </c>
    </row>
    <row r="42" spans="2:25" x14ac:dyDescent="0.25">
      <c r="B42" s="11">
        <v>2026</v>
      </c>
      <c r="C42" s="22">
        <v>82.3</v>
      </c>
      <c r="D42" s="23">
        <v>1005.7</v>
      </c>
      <c r="E42" s="13">
        <v>623.6</v>
      </c>
      <c r="F42" s="24">
        <v>382.1</v>
      </c>
      <c r="G42" s="24">
        <v>968</v>
      </c>
      <c r="H42" s="12">
        <v>600.29999999999995</v>
      </c>
      <c r="I42" s="24">
        <v>367.7</v>
      </c>
      <c r="J42" s="24">
        <v>37.700000000000003</v>
      </c>
      <c r="K42" s="13">
        <v>23.4</v>
      </c>
      <c r="L42" s="24">
        <v>14.4</v>
      </c>
      <c r="M42" s="25">
        <v>62</v>
      </c>
    </row>
  </sheetData>
  <mergeCells count="10">
    <mergeCell ref="Q1:S1"/>
    <mergeCell ref="T1:V1"/>
    <mergeCell ref="W1:X1"/>
    <mergeCell ref="Z1:Z2"/>
    <mergeCell ref="B3:M3"/>
    <mergeCell ref="B1:B2"/>
    <mergeCell ref="D1:F1"/>
    <mergeCell ref="G1:I1"/>
    <mergeCell ref="J1:K1"/>
    <mergeCell ref="M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D4A4-C474-4295-8218-C79C87518383}">
  <dimension ref="B1:H38"/>
  <sheetViews>
    <sheetView workbookViewId="0">
      <selection activeCell="H28" sqref="H28"/>
    </sheetView>
  </sheetViews>
  <sheetFormatPr defaultRowHeight="15" x14ac:dyDescent="0.25"/>
  <cols>
    <col min="2" max="2" width="11.5703125" customWidth="1"/>
    <col min="3" max="3" width="10.7109375" bestFit="1" customWidth="1"/>
    <col min="6" max="6" width="10.42578125" customWidth="1"/>
    <col min="8" max="8" width="15.42578125" customWidth="1"/>
  </cols>
  <sheetData>
    <row r="1" spans="2:8" x14ac:dyDescent="0.25">
      <c r="B1" t="s">
        <v>19</v>
      </c>
      <c r="F1" t="s">
        <v>18</v>
      </c>
    </row>
    <row r="2" spans="2:8" ht="51" x14ac:dyDescent="0.25">
      <c r="B2" s="33" t="s">
        <v>15</v>
      </c>
      <c r="C2" s="34" t="s">
        <v>16</v>
      </c>
      <c r="D2" s="35" t="s">
        <v>17</v>
      </c>
      <c r="F2" s="33" t="s">
        <v>15</v>
      </c>
      <c r="G2" s="34" t="s">
        <v>16</v>
      </c>
      <c r="H2" s="35" t="s">
        <v>17</v>
      </c>
    </row>
    <row r="3" spans="2:8" x14ac:dyDescent="0.25">
      <c r="B3" s="36">
        <v>1966</v>
      </c>
      <c r="C3" s="37">
        <v>0.9</v>
      </c>
      <c r="D3" s="38">
        <v>1E-3</v>
      </c>
      <c r="F3" s="57" t="s">
        <v>0</v>
      </c>
      <c r="G3" s="57"/>
      <c r="H3" s="57"/>
    </row>
    <row r="4" spans="2:8" x14ac:dyDescent="0.25">
      <c r="B4" s="39">
        <v>1970</v>
      </c>
      <c r="C4" s="40">
        <v>5.0999999999999996</v>
      </c>
      <c r="D4" s="41">
        <v>5.0000000000000001E-3</v>
      </c>
      <c r="F4" s="39">
        <v>1966</v>
      </c>
      <c r="G4" s="42">
        <v>0.9</v>
      </c>
      <c r="H4" s="43">
        <v>1E-3</v>
      </c>
    </row>
    <row r="5" spans="2:8" x14ac:dyDescent="0.25">
      <c r="B5" s="39">
        <v>1975</v>
      </c>
      <c r="C5" s="40">
        <v>13.1</v>
      </c>
      <c r="D5" s="41">
        <v>8.0000000000000002E-3</v>
      </c>
      <c r="F5" s="39">
        <v>1970</v>
      </c>
      <c r="G5" s="28">
        <v>5.0999999999999996</v>
      </c>
      <c r="H5" s="44">
        <v>0.5</v>
      </c>
    </row>
    <row r="6" spans="2:8" x14ac:dyDescent="0.25">
      <c r="B6" s="39">
        <v>1980</v>
      </c>
      <c r="C6" s="40">
        <v>25.2</v>
      </c>
      <c r="D6" s="41">
        <v>8.9999999999999993E-3</v>
      </c>
      <c r="F6" s="39">
        <v>1975</v>
      </c>
      <c r="G6" s="28">
        <v>13.1</v>
      </c>
      <c r="H6" s="44">
        <v>0.8</v>
      </c>
    </row>
    <row r="7" spans="2:8" x14ac:dyDescent="0.25">
      <c r="B7" s="39">
        <v>1985</v>
      </c>
      <c r="C7" s="40">
        <v>41.3</v>
      </c>
      <c r="D7" s="41">
        <v>0.01</v>
      </c>
      <c r="F7" s="39">
        <v>1980</v>
      </c>
      <c r="G7" s="28">
        <v>25.2</v>
      </c>
      <c r="H7" s="44">
        <v>0.9</v>
      </c>
    </row>
    <row r="8" spans="2:8" x14ac:dyDescent="0.25">
      <c r="B8" s="39">
        <v>1990</v>
      </c>
      <c r="C8" s="40">
        <v>72.2</v>
      </c>
      <c r="D8" s="41">
        <v>1.2E-2</v>
      </c>
      <c r="F8" s="39">
        <v>1985</v>
      </c>
      <c r="G8" s="28">
        <v>41.3</v>
      </c>
      <c r="H8" s="44">
        <v>1</v>
      </c>
    </row>
    <row r="9" spans="2:8" x14ac:dyDescent="0.25">
      <c r="B9" s="39">
        <v>1995</v>
      </c>
      <c r="C9" s="40">
        <v>159.5</v>
      </c>
      <c r="D9" s="41">
        <v>2.1999999999999999E-2</v>
      </c>
      <c r="F9" s="39">
        <v>1990</v>
      </c>
      <c r="G9" s="28">
        <v>72.2</v>
      </c>
      <c r="H9" s="44">
        <v>1.2</v>
      </c>
    </row>
    <row r="10" spans="2:8" x14ac:dyDescent="0.25">
      <c r="B10" s="39">
        <v>2000</v>
      </c>
      <c r="C10" s="40">
        <v>206.2</v>
      </c>
      <c r="D10" s="41">
        <v>2.1000000000000001E-2</v>
      </c>
      <c r="F10" s="39">
        <v>1995</v>
      </c>
      <c r="G10" s="30">
        <v>159.5</v>
      </c>
      <c r="H10" s="44">
        <v>2.1</v>
      </c>
    </row>
    <row r="11" spans="2:8" x14ac:dyDescent="0.25">
      <c r="B11" s="39">
        <v>2001</v>
      </c>
      <c r="C11" s="40">
        <v>229</v>
      </c>
      <c r="D11" s="41">
        <v>2.1999999999999999E-2</v>
      </c>
      <c r="F11" s="39">
        <v>2000</v>
      </c>
      <c r="G11" s="30">
        <v>206.2</v>
      </c>
      <c r="H11" s="44">
        <v>2</v>
      </c>
    </row>
    <row r="12" spans="2:8" x14ac:dyDescent="0.25">
      <c r="B12" s="39">
        <v>2002</v>
      </c>
      <c r="C12" s="40">
        <v>258.2</v>
      </c>
      <c r="D12" s="41">
        <v>2.4E-2</v>
      </c>
      <c r="F12" s="39">
        <v>2001</v>
      </c>
      <c r="G12" s="30">
        <v>229</v>
      </c>
      <c r="H12" s="44">
        <v>2.2000000000000002</v>
      </c>
    </row>
    <row r="13" spans="2:8" x14ac:dyDescent="0.25">
      <c r="B13" s="39">
        <v>2003</v>
      </c>
      <c r="C13" s="40">
        <v>276.2</v>
      </c>
      <c r="D13" s="41">
        <v>2.5000000000000001E-2</v>
      </c>
      <c r="F13" s="39">
        <v>2002</v>
      </c>
      <c r="G13" s="30">
        <v>258.2</v>
      </c>
      <c r="H13" s="44">
        <v>2.4</v>
      </c>
    </row>
    <row r="14" spans="2:8" x14ac:dyDescent="0.25">
      <c r="B14" s="39">
        <v>2004</v>
      </c>
      <c r="C14" s="40">
        <v>296.3</v>
      </c>
      <c r="D14" s="41">
        <v>2.5000000000000001E-2</v>
      </c>
      <c r="F14" s="39">
        <v>2003</v>
      </c>
      <c r="G14" s="30">
        <v>276.2</v>
      </c>
      <c r="H14" s="44">
        <v>2.4</v>
      </c>
    </row>
    <row r="15" spans="2:8" x14ac:dyDescent="0.25">
      <c r="B15" s="39">
        <v>2005</v>
      </c>
      <c r="C15" s="40">
        <v>315.89999999999998</v>
      </c>
      <c r="D15" s="41">
        <v>2.5000000000000001E-2</v>
      </c>
      <c r="F15" s="39">
        <v>2004</v>
      </c>
      <c r="G15" s="30">
        <v>296.3</v>
      </c>
      <c r="H15" s="44">
        <v>2.5</v>
      </c>
    </row>
    <row r="16" spans="2:8" x14ac:dyDescent="0.25">
      <c r="B16" s="39">
        <v>2006</v>
      </c>
      <c r="C16" s="40">
        <v>315.10000000000002</v>
      </c>
      <c r="D16" s="41">
        <v>2.4E-2</v>
      </c>
      <c r="F16" s="39">
        <v>2005</v>
      </c>
      <c r="G16" s="30">
        <v>315.89999999999998</v>
      </c>
      <c r="H16" s="44">
        <v>2.5</v>
      </c>
    </row>
    <row r="17" spans="2:8" x14ac:dyDescent="0.25">
      <c r="B17" s="39">
        <v>2007</v>
      </c>
      <c r="C17" s="40">
        <v>332.2</v>
      </c>
      <c r="D17" s="41">
        <v>2.4E-2</v>
      </c>
      <c r="F17" s="39">
        <v>2006</v>
      </c>
      <c r="G17" s="30">
        <v>315.10000000000002</v>
      </c>
      <c r="H17" s="44">
        <v>2.2999999999999998</v>
      </c>
    </row>
    <row r="18" spans="2:8" x14ac:dyDescent="0.25">
      <c r="B18" s="39">
        <v>2008</v>
      </c>
      <c r="C18" s="40">
        <v>351.9</v>
      </c>
      <c r="D18" s="41">
        <v>2.5000000000000001E-2</v>
      </c>
      <c r="F18" s="39">
        <v>2007</v>
      </c>
      <c r="G18" s="30">
        <v>332.2</v>
      </c>
      <c r="H18" s="44">
        <v>2.2999999999999998</v>
      </c>
    </row>
    <row r="19" spans="2:8" x14ac:dyDescent="0.25">
      <c r="B19" s="39">
        <v>2009</v>
      </c>
      <c r="C19" s="40">
        <v>378.6</v>
      </c>
      <c r="D19" s="41">
        <v>2.7E-2</v>
      </c>
      <c r="F19" s="39">
        <v>2008</v>
      </c>
      <c r="G19" s="30">
        <v>351.9</v>
      </c>
      <c r="H19" s="44">
        <v>2.4</v>
      </c>
    </row>
    <row r="20" spans="2:8" x14ac:dyDescent="0.25">
      <c r="B20" s="39">
        <v>2010</v>
      </c>
      <c r="C20" s="40">
        <v>401.5</v>
      </c>
      <c r="D20" s="41">
        <v>2.8000000000000001E-2</v>
      </c>
      <c r="F20" s="39">
        <v>2009</v>
      </c>
      <c r="G20" s="30">
        <v>378.6</v>
      </c>
      <c r="H20" s="44">
        <v>2.6</v>
      </c>
    </row>
    <row r="21" spans="2:8" x14ac:dyDescent="0.25">
      <c r="B21" s="39">
        <v>2011</v>
      </c>
      <c r="C21" s="40">
        <v>427.4</v>
      </c>
      <c r="D21" s="41">
        <v>2.8000000000000001E-2</v>
      </c>
      <c r="F21" s="39">
        <v>2010</v>
      </c>
      <c r="G21" s="30">
        <v>401.5</v>
      </c>
      <c r="H21" s="44">
        <v>2.7</v>
      </c>
    </row>
    <row r="22" spans="2:8" x14ac:dyDescent="0.25">
      <c r="B22" s="39">
        <v>2012</v>
      </c>
      <c r="C22" s="40">
        <v>431</v>
      </c>
      <c r="D22" s="41">
        <v>2.7E-2</v>
      </c>
      <c r="F22" s="39">
        <v>2011</v>
      </c>
      <c r="G22" s="30">
        <v>427</v>
      </c>
      <c r="H22" s="44">
        <v>2.8</v>
      </c>
    </row>
    <row r="23" spans="2:8" ht="25.5" x14ac:dyDescent="0.25">
      <c r="B23" s="47" t="s">
        <v>1</v>
      </c>
      <c r="C23" s="10"/>
      <c r="D23" s="10"/>
      <c r="F23" s="39">
        <v>2012</v>
      </c>
      <c r="G23" s="30">
        <v>431</v>
      </c>
      <c r="H23" s="44">
        <v>2.7</v>
      </c>
    </row>
    <row r="24" spans="2:8" x14ac:dyDescent="0.25">
      <c r="B24" s="48">
        <v>2013</v>
      </c>
      <c r="C24" s="30">
        <v>456.4</v>
      </c>
      <c r="D24" s="41">
        <v>2.8000000000000001E-2</v>
      </c>
      <c r="F24" s="39">
        <v>2013</v>
      </c>
      <c r="G24" s="30">
        <v>456</v>
      </c>
      <c r="H24" s="44">
        <v>2.8</v>
      </c>
    </row>
    <row r="25" spans="2:8" x14ac:dyDescent="0.25">
      <c r="B25" s="48">
        <v>2014</v>
      </c>
      <c r="C25" s="30">
        <v>508</v>
      </c>
      <c r="D25" s="41">
        <v>3.1E-2</v>
      </c>
      <c r="F25" s="39">
        <v>2014</v>
      </c>
      <c r="G25" s="30">
        <v>494.7</v>
      </c>
      <c r="H25" s="44">
        <v>2.9</v>
      </c>
    </row>
    <row r="26" spans="2:8" x14ac:dyDescent="0.25">
      <c r="B26" s="48">
        <v>2015</v>
      </c>
      <c r="C26" s="30">
        <v>544.4</v>
      </c>
      <c r="D26" s="41">
        <v>3.1E-2</v>
      </c>
      <c r="F26" s="39">
        <v>2015</v>
      </c>
      <c r="G26" s="30">
        <v>549.1</v>
      </c>
      <c r="H26" s="44">
        <v>3.1</v>
      </c>
    </row>
    <row r="27" spans="2:8" x14ac:dyDescent="0.25">
      <c r="B27" s="48">
        <v>2016</v>
      </c>
      <c r="C27" s="30">
        <v>584</v>
      </c>
      <c r="D27" s="41">
        <v>3.2000000000000001E-2</v>
      </c>
      <c r="F27" s="39">
        <v>2016</v>
      </c>
      <c r="G27" s="30">
        <v>577.29999999999995</v>
      </c>
      <c r="H27" s="44">
        <v>3.1</v>
      </c>
    </row>
    <row r="28" spans="2:8" ht="25.5" x14ac:dyDescent="0.25">
      <c r="B28" s="48">
        <v>2017</v>
      </c>
      <c r="C28" s="30">
        <v>623.20000000000005</v>
      </c>
      <c r="D28" s="41">
        <v>3.2000000000000001E-2</v>
      </c>
      <c r="F28" s="45" t="s">
        <v>1</v>
      </c>
      <c r="G28" s="10"/>
      <c r="H28" s="10"/>
    </row>
    <row r="29" spans="2:8" x14ac:dyDescent="0.25">
      <c r="B29" s="48">
        <v>2018</v>
      </c>
      <c r="C29" s="30">
        <v>661.2</v>
      </c>
      <c r="D29" s="41">
        <v>3.2000000000000001E-2</v>
      </c>
      <c r="F29" s="39">
        <v>2017</v>
      </c>
      <c r="G29" s="30">
        <v>592.20000000000005</v>
      </c>
      <c r="H29" s="44">
        <v>3.2</v>
      </c>
    </row>
    <row r="30" spans="2:8" x14ac:dyDescent="0.25">
      <c r="B30" s="48">
        <v>2019</v>
      </c>
      <c r="C30" s="30">
        <v>704.2</v>
      </c>
      <c r="D30" s="41">
        <v>3.2000000000000001E-2</v>
      </c>
      <c r="F30" s="39">
        <v>2018</v>
      </c>
      <c r="G30" s="30">
        <v>629.29999999999995</v>
      </c>
      <c r="H30" s="44">
        <v>3.2</v>
      </c>
    </row>
    <row r="31" spans="2:8" x14ac:dyDescent="0.25">
      <c r="B31" s="48">
        <v>2020</v>
      </c>
      <c r="C31" s="30">
        <v>752.8</v>
      </c>
      <c r="D31" s="41">
        <v>3.2000000000000001E-2</v>
      </c>
      <c r="F31" s="39">
        <v>2019</v>
      </c>
      <c r="G31" s="30">
        <v>667.4</v>
      </c>
      <c r="H31" s="44">
        <v>3.2</v>
      </c>
    </row>
    <row r="32" spans="2:8" x14ac:dyDescent="0.25">
      <c r="B32" s="48">
        <v>2021</v>
      </c>
      <c r="C32" s="30">
        <v>801.8</v>
      </c>
      <c r="D32" s="41">
        <v>3.3000000000000002E-2</v>
      </c>
      <c r="F32" s="39">
        <v>2020</v>
      </c>
      <c r="G32" s="30">
        <v>703.9</v>
      </c>
      <c r="H32" s="44">
        <v>3.3</v>
      </c>
    </row>
    <row r="33" spans="2:8" x14ac:dyDescent="0.25">
      <c r="B33" s="49">
        <v>2022</v>
      </c>
      <c r="C33" s="50">
        <v>853.6</v>
      </c>
      <c r="D33" s="51">
        <v>3.3000000000000002E-2</v>
      </c>
      <c r="F33" s="39">
        <v>2021</v>
      </c>
      <c r="G33" s="30">
        <v>741.7</v>
      </c>
      <c r="H33" s="44">
        <v>3.3</v>
      </c>
    </row>
    <row r="34" spans="2:8" x14ac:dyDescent="0.25">
      <c r="F34" s="39">
        <v>2022</v>
      </c>
      <c r="G34" s="30">
        <v>786.3</v>
      </c>
      <c r="H34" s="44">
        <v>3.3</v>
      </c>
    </row>
    <row r="35" spans="2:8" x14ac:dyDescent="0.25">
      <c r="F35" s="39">
        <v>2023</v>
      </c>
      <c r="G35" s="30">
        <v>834.2</v>
      </c>
      <c r="H35" s="44">
        <v>3.4</v>
      </c>
    </row>
    <row r="36" spans="2:8" x14ac:dyDescent="0.25">
      <c r="F36" s="39">
        <v>2024</v>
      </c>
      <c r="G36" s="30">
        <v>884.4</v>
      </c>
      <c r="H36" s="44">
        <v>3.5</v>
      </c>
    </row>
    <row r="37" spans="2:8" x14ac:dyDescent="0.25">
      <c r="F37" s="39">
        <v>2025</v>
      </c>
      <c r="G37" s="30">
        <v>937.7</v>
      </c>
      <c r="H37" s="44">
        <v>3.5</v>
      </c>
    </row>
    <row r="38" spans="2:8" x14ac:dyDescent="0.25">
      <c r="F38" s="46">
        <v>2026</v>
      </c>
      <c r="G38" s="27">
        <v>1005.7</v>
      </c>
      <c r="H38" s="44">
        <v>3.7</v>
      </c>
    </row>
  </sheetData>
  <mergeCells count="1">
    <mergeCell ref="F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9026-E1BC-478A-A29A-F19965797132}">
  <dimension ref="B2:D10"/>
  <sheetViews>
    <sheetView workbookViewId="0">
      <selection activeCell="B5" sqref="B5"/>
    </sheetView>
  </sheetViews>
  <sheetFormatPr defaultRowHeight="15" x14ac:dyDescent="0.25"/>
  <sheetData>
    <row r="2" spans="2:4" x14ac:dyDescent="0.25">
      <c r="B2">
        <v>5280</v>
      </c>
    </row>
    <row r="3" spans="2:4" x14ac:dyDescent="0.25">
      <c r="B3">
        <f>B2/3</f>
        <v>1760</v>
      </c>
      <c r="D3">
        <f>B3</f>
        <v>1760</v>
      </c>
    </row>
    <row r="4" spans="2:4" x14ac:dyDescent="0.25">
      <c r="B4">
        <v>25</v>
      </c>
      <c r="C4">
        <v>70</v>
      </c>
      <c r="D4">
        <f>B4*C4</f>
        <v>1750</v>
      </c>
    </row>
    <row r="5" spans="2:4" x14ac:dyDescent="0.25">
      <c r="B5">
        <f>B3/B4</f>
        <v>70.400000000000006</v>
      </c>
      <c r="D5">
        <f>D3-D4</f>
        <v>10</v>
      </c>
    </row>
    <row r="7" spans="2:4" x14ac:dyDescent="0.25">
      <c r="B7">
        <v>25</v>
      </c>
      <c r="C7">
        <v>72</v>
      </c>
      <c r="D7">
        <f>B7*C7</f>
        <v>1800</v>
      </c>
    </row>
    <row r="8" spans="2:4" x14ac:dyDescent="0.25">
      <c r="D8">
        <v>1760</v>
      </c>
    </row>
    <row r="9" spans="2:4" x14ac:dyDescent="0.25">
      <c r="D9">
        <f>D7-D8</f>
        <v>40</v>
      </c>
    </row>
    <row r="10" spans="2:4" x14ac:dyDescent="0.25">
      <c r="D10">
        <f>D9/D8</f>
        <v>2.2727272727272728E-2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Expenditures</vt:lpstr>
      <vt:lpstr>% GDP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Randolph</dc:creator>
  <cp:lastModifiedBy>Erik Randolph</cp:lastModifiedBy>
  <dcterms:created xsi:type="dcterms:W3CDTF">2019-02-11T21:42:33Z</dcterms:created>
  <dcterms:modified xsi:type="dcterms:W3CDTF">2019-02-19T21:31:27Z</dcterms:modified>
</cp:coreProperties>
</file>