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Owner\Documents\Just Saying That\Consulting\GCO\Program Sources\Child Care\National\"/>
    </mc:Choice>
  </mc:AlternateContent>
  <xr:revisionPtr revIDLastSave="0" documentId="13_ncr:1_{FB996358-5F19-41B7-84F7-16006F4B5C6C}" xr6:coauthVersionLast="47" xr6:coauthVersionMax="47" xr10:uidLastSave="{00000000-0000-0000-0000-000000000000}"/>
  <bookViews>
    <workbookView xWindow="540" yWindow="50" windowWidth="17630" windowHeight="10170" xr2:uid="{E0EBEA66-7E7D-4B85-95D1-B7D6FE80480F}"/>
  </bookViews>
  <sheets>
    <sheet name="Sheet1" sheetId="1" r:id="rId1"/>
  </sheets>
  <definedNames>
    <definedName name="ColumnTitle">Sheet1!$A$2</definedName>
    <definedName name="Title">Sheet1!$A$1</definedName>
  </definedNames>
  <calcPr calcId="191029" iterate="1"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58" i="1" l="1"/>
  <c r="P58" i="1"/>
  <c r="O58" i="1"/>
  <c r="N58" i="1"/>
  <c r="M58" i="1"/>
  <c r="L58" i="1"/>
  <c r="K58" i="1"/>
  <c r="J58" i="1"/>
  <c r="I58" i="1"/>
  <c r="H58" i="1"/>
  <c r="G58" i="1"/>
  <c r="F58" i="1"/>
  <c r="E58" i="1"/>
  <c r="D58" i="1"/>
  <c r="C58" i="1"/>
  <c r="B58" i="1"/>
  <c r="B56" i="1"/>
  <c r="Q57" i="1" a="1"/>
  <c r="Q57" i="1" s="1"/>
  <c r="P57" i="1" a="1"/>
  <c r="P57" i="1" s="1"/>
  <c r="O57" i="1" a="1"/>
  <c r="O57" i="1" s="1"/>
  <c r="N57" i="1" a="1"/>
  <c r="N57" i="1" s="1"/>
  <c r="M57" i="1" a="1"/>
  <c r="M57" i="1" s="1"/>
  <c r="L57" i="1" a="1"/>
  <c r="L57" i="1" s="1"/>
  <c r="K57" i="1" a="1"/>
  <c r="K57" i="1" s="1"/>
  <c r="J57" i="1" a="1"/>
  <c r="J57" i="1" s="1"/>
  <c r="I57" i="1" a="1"/>
  <c r="I57" i="1" s="1"/>
  <c r="H57" i="1" a="1"/>
  <c r="H57" i="1" s="1"/>
  <c r="G57" i="1" a="1"/>
  <c r="G57" i="1" s="1"/>
  <c r="F57" i="1" a="1"/>
  <c r="F57" i="1" s="1"/>
  <c r="E57" i="1" a="1"/>
  <c r="E57" i="1" s="1"/>
  <c r="D57" i="1" a="1"/>
  <c r="D57" i="1" s="1"/>
  <c r="C57" i="1" a="1"/>
  <c r="C57" i="1" s="1"/>
  <c r="B57" i="1" a="1"/>
  <c r="B57" i="1"/>
  <c r="Q71" i="1"/>
  <c r="P71" i="1"/>
  <c r="O71" i="1"/>
  <c r="N71" i="1"/>
  <c r="M71" i="1"/>
  <c r="L71" i="1"/>
  <c r="K71" i="1"/>
  <c r="J71" i="1"/>
  <c r="I71" i="1"/>
  <c r="H71" i="1"/>
  <c r="G71" i="1"/>
  <c r="F71" i="1"/>
  <c r="E71" i="1"/>
  <c r="D71" i="1"/>
  <c r="C71" i="1"/>
  <c r="Q70" i="1"/>
  <c r="P70" i="1"/>
  <c r="O70" i="1"/>
  <c r="N70" i="1"/>
  <c r="M70" i="1"/>
  <c r="L70" i="1"/>
  <c r="K70" i="1"/>
  <c r="J70" i="1"/>
  <c r="I70" i="1"/>
  <c r="H70" i="1"/>
  <c r="G70" i="1"/>
  <c r="F70" i="1"/>
  <c r="E70" i="1"/>
  <c r="D70" i="1"/>
  <c r="C70" i="1"/>
  <c r="Q69" i="1"/>
  <c r="P69" i="1"/>
  <c r="O69" i="1"/>
  <c r="N69" i="1"/>
  <c r="M69" i="1"/>
  <c r="L69" i="1"/>
  <c r="K69" i="1"/>
  <c r="J69" i="1"/>
  <c r="I69" i="1"/>
  <c r="H69" i="1"/>
  <c r="G69" i="1"/>
  <c r="F69" i="1"/>
  <c r="E69" i="1"/>
  <c r="D69" i="1"/>
  <c r="C69" i="1"/>
  <c r="Q68" i="1"/>
  <c r="P68" i="1"/>
  <c r="O68" i="1"/>
  <c r="N68" i="1"/>
  <c r="M68" i="1"/>
  <c r="L68" i="1"/>
  <c r="K68" i="1"/>
  <c r="J68" i="1"/>
  <c r="I68" i="1"/>
  <c r="H68" i="1"/>
  <c r="G68" i="1"/>
  <c r="F68" i="1"/>
  <c r="E68" i="1"/>
  <c r="D68" i="1"/>
  <c r="C68" i="1"/>
  <c r="Q67" i="1"/>
  <c r="P67" i="1"/>
  <c r="O67" i="1"/>
  <c r="N67" i="1"/>
  <c r="M67" i="1"/>
  <c r="L67" i="1"/>
  <c r="K67" i="1"/>
  <c r="J67" i="1"/>
  <c r="I67" i="1"/>
  <c r="H67" i="1"/>
  <c r="G67" i="1"/>
  <c r="F67" i="1"/>
  <c r="E67" i="1"/>
  <c r="D67" i="1"/>
  <c r="C67" i="1"/>
  <c r="Q66" i="1"/>
  <c r="P66" i="1"/>
  <c r="O66" i="1"/>
  <c r="N66" i="1"/>
  <c r="M66" i="1"/>
  <c r="L66" i="1"/>
  <c r="K66" i="1"/>
  <c r="J66" i="1"/>
  <c r="I66" i="1"/>
  <c r="H66" i="1"/>
  <c r="G66" i="1"/>
  <c r="F66" i="1"/>
  <c r="E66" i="1"/>
  <c r="D66" i="1"/>
  <c r="C66" i="1"/>
  <c r="Q65" i="1"/>
  <c r="P65" i="1"/>
  <c r="O65" i="1"/>
  <c r="N65" i="1"/>
  <c r="M65" i="1"/>
  <c r="L65" i="1"/>
  <c r="K65" i="1"/>
  <c r="J65" i="1"/>
  <c r="I65" i="1"/>
  <c r="H65" i="1"/>
  <c r="G65" i="1"/>
  <c r="F65" i="1"/>
  <c r="E65" i="1"/>
  <c r="D65" i="1"/>
  <c r="C65" i="1"/>
  <c r="Q64" i="1"/>
  <c r="P64" i="1"/>
  <c r="O64" i="1"/>
  <c r="N64" i="1"/>
  <c r="M64" i="1"/>
  <c r="L64" i="1"/>
  <c r="K64" i="1"/>
  <c r="J64" i="1"/>
  <c r="I64" i="1"/>
  <c r="H64" i="1"/>
  <c r="G64" i="1"/>
  <c r="F64" i="1"/>
  <c r="E64" i="1"/>
  <c r="D64" i="1"/>
  <c r="C64" i="1"/>
  <c r="Q63" i="1"/>
  <c r="P63" i="1"/>
  <c r="O63" i="1"/>
  <c r="N63" i="1"/>
  <c r="M63" i="1"/>
  <c r="L63" i="1"/>
  <c r="K63" i="1"/>
  <c r="J63" i="1"/>
  <c r="I63" i="1"/>
  <c r="H63" i="1"/>
  <c r="G63" i="1"/>
  <c r="F63" i="1"/>
  <c r="E63" i="1"/>
  <c r="D63" i="1"/>
  <c r="C63" i="1"/>
  <c r="Q62" i="1"/>
  <c r="P62" i="1"/>
  <c r="O62" i="1"/>
  <c r="N62" i="1"/>
  <c r="M62" i="1"/>
  <c r="L62" i="1"/>
  <c r="K62" i="1"/>
  <c r="J62" i="1"/>
  <c r="I62" i="1"/>
  <c r="H62" i="1"/>
  <c r="G62" i="1"/>
  <c r="F62" i="1"/>
  <c r="E62" i="1"/>
  <c r="D62" i="1"/>
  <c r="C62" i="1"/>
  <c r="Q61" i="1"/>
  <c r="P61" i="1"/>
  <c r="O61" i="1"/>
  <c r="N61" i="1"/>
  <c r="M61" i="1"/>
  <c r="L61" i="1"/>
  <c r="K61" i="1"/>
  <c r="J61" i="1"/>
  <c r="I61" i="1"/>
  <c r="H61" i="1"/>
  <c r="G61" i="1"/>
  <c r="F61" i="1"/>
  <c r="E61" i="1"/>
  <c r="D61" i="1"/>
  <c r="C61" i="1"/>
  <c r="Q60" i="1"/>
  <c r="P60" i="1"/>
  <c r="O60" i="1"/>
  <c r="N60" i="1"/>
  <c r="M60" i="1"/>
  <c r="L60" i="1"/>
  <c r="K60" i="1"/>
  <c r="J60" i="1"/>
  <c r="I60" i="1"/>
  <c r="H60" i="1"/>
  <c r="G60" i="1"/>
  <c r="F60" i="1"/>
  <c r="E60" i="1"/>
  <c r="D60" i="1"/>
  <c r="C60" i="1"/>
  <c r="Q59" i="1"/>
  <c r="P59" i="1"/>
  <c r="O59" i="1"/>
  <c r="N59" i="1"/>
  <c r="M59" i="1"/>
  <c r="L59" i="1"/>
  <c r="K59" i="1"/>
  <c r="J59" i="1"/>
  <c r="I59" i="1"/>
  <c r="H59" i="1"/>
  <c r="G59" i="1"/>
  <c r="F59" i="1"/>
  <c r="E59" i="1"/>
  <c r="D59" i="1"/>
  <c r="C59" i="1"/>
  <c r="B60" i="1"/>
  <c r="B61" i="1"/>
  <c r="B62" i="1"/>
  <c r="B63" i="1"/>
  <c r="B64" i="1"/>
  <c r="B65" i="1"/>
  <c r="B66" i="1"/>
  <c r="B67" i="1"/>
  <c r="B68" i="1"/>
  <c r="B69" i="1"/>
  <c r="B70" i="1"/>
  <c r="B71" i="1"/>
  <c r="B59" i="1"/>
  <c r="B55" i="1" a="1"/>
  <c r="B55" i="1" s="1"/>
  <c r="C54" i="1"/>
  <c r="C55" i="1" s="1" a="1"/>
  <c r="C55" i="1" s="1"/>
  <c r="D54" i="1"/>
  <c r="D55" i="1" s="1" a="1"/>
  <c r="D55" i="1" s="1"/>
  <c r="E54" i="1"/>
  <c r="E55" i="1" s="1" a="1"/>
  <c r="E55" i="1" s="1"/>
  <c r="F54" i="1"/>
  <c r="F55" i="1" s="1" a="1"/>
  <c r="F55" i="1" s="1"/>
  <c r="G54" i="1"/>
  <c r="G55" i="1" s="1" a="1"/>
  <c r="G55" i="1" s="1"/>
  <c r="H54" i="1"/>
  <c r="H55" i="1" s="1" a="1"/>
  <c r="H55" i="1" s="1"/>
  <c r="I54" i="1"/>
  <c r="I55" i="1" s="1" a="1"/>
  <c r="I55" i="1" s="1"/>
  <c r="J54" i="1"/>
  <c r="J55" i="1" s="1" a="1"/>
  <c r="J55" i="1" s="1"/>
  <c r="K54" i="1"/>
  <c r="K55" i="1" s="1" a="1"/>
  <c r="K55" i="1" s="1"/>
  <c r="L54" i="1"/>
  <c r="L55" i="1" s="1" a="1"/>
  <c r="L55" i="1" s="1"/>
  <c r="M54" i="1"/>
  <c r="M55" i="1" s="1" a="1"/>
  <c r="M55" i="1" s="1"/>
  <c r="N54" i="1"/>
  <c r="N55" i="1" s="1" a="1"/>
  <c r="N55" i="1" s="1"/>
  <c r="O54" i="1"/>
  <c r="O55" i="1" s="1" a="1"/>
  <c r="O55" i="1" s="1"/>
  <c r="P54" i="1"/>
  <c r="P55" i="1" s="1" a="1"/>
  <c r="P55" i="1" s="1"/>
  <c r="Q54" i="1"/>
  <c r="Q55" i="1" s="1" a="1"/>
  <c r="Q55" i="1" s="1"/>
  <c r="B54" i="1"/>
  <c r="C56" i="1" l="1"/>
  <c r="O56" i="1"/>
  <c r="N56" i="1"/>
  <c r="M56" i="1"/>
  <c r="L56" i="1"/>
  <c r="K56" i="1"/>
  <c r="J56" i="1"/>
  <c r="I56" i="1"/>
  <c r="H56" i="1"/>
  <c r="G56" i="1"/>
  <c r="F56" i="1"/>
  <c r="Q56" i="1"/>
  <c r="E56" i="1"/>
  <c r="P56" i="1"/>
  <c r="D5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<sst xmlns="http://schemas.openxmlformats.org/spreadsheetml/2006/main" count="132" uniqueCount="79">
  <si>
    <t>State</t>
  </si>
  <si>
    <t>Infant center-based price: 2018 ($)</t>
  </si>
  <si>
    <t>Infant home-based price: 2018 ($)</t>
  </si>
  <si>
    <t>Toddler center-based price: 2018 ($)</t>
  </si>
  <si>
    <t>Toddler home-based price: 2018 ($)</t>
  </si>
  <si>
    <t>Preschool center-based price: 2018 ($)</t>
  </si>
  <si>
    <t>Preschool home-based price: 2018 ($)</t>
  </si>
  <si>
    <t>School-age center-based price: 2018 ($)</t>
  </si>
  <si>
    <t>School-age home-based price: 2018 ($)</t>
  </si>
  <si>
    <t>Alabama</t>
  </si>
  <si>
    <t>Alaska</t>
  </si>
  <si>
    <t>Arizona</t>
  </si>
  <si>
    <t>Arkansas</t>
  </si>
  <si>
    <t>California</t>
  </si>
  <si>
    <t>Connecticut</t>
  </si>
  <si>
    <t>Delaware</t>
  </si>
  <si>
    <t>Florida</t>
  </si>
  <si>
    <t>Georgia</t>
  </si>
  <si>
    <t>Hawaii</t>
  </si>
  <si>
    <t>Idaho</t>
  </si>
  <si>
    <t>Illinois</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</si>
  <si>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</si>
  <si>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</si>
  <si>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</si>
  <si>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</si>
  <si>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</si>
  <si>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</si>
  <si>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</si>
  <si>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</si>
  <si>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</si>
  <si>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</si>
  <si>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</si>
  <si>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</si>
  <si>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</si>
  <si>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</si>
  <si>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</si>
  <si>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</si>
  <si>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</si>
  <si>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</si>
  <si>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</si>
  <si>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</si>
  <si>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</si>
  <si>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</si>
  <si>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</si>
  <si>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</si>
  <si>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</si>
  <si>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</si>
  <si>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</si>
  <si>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</si>
  <si>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</si>
  <si>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</si>
  <si>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</si>
  <si>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</si>
  <si>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</si>
  <si>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</si>
  <si>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</si>
  <si>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Source: National Database of Childcare Prices 2016-2018, Women's Bureau, U.S. Department of Labor</t>
  </si>
  <si>
    <t>Infant center-based price: 2023 ($)</t>
  </si>
  <si>
    <t>Infant home-based price: 2023 ($)</t>
  </si>
  <si>
    <t>Toddler center-based price: 2023 ($)</t>
  </si>
  <si>
    <t>Toddler home-based price: 2023 ($)</t>
  </si>
  <si>
    <t>Preschool center-based price: 2023 ($)</t>
  </si>
  <si>
    <t>Preschool home-based price: 2023 ($)</t>
  </si>
  <si>
    <t>School-age center-based price: 2023 ($)</t>
  </si>
  <si>
    <t>School-age home-based price:  2023 ($)</t>
  </si>
  <si>
    <t>National Database of Childcare Prices: 2018 and 2023 State-Level Estimates</t>
  </si>
  <si>
    <t>Colorado</t>
  </si>
  <si>
    <t>Indiana</t>
  </si>
  <si>
    <t>District of Columbia</t>
  </si>
  <si>
    <t>New Mexico</t>
  </si>
  <si>
    <t xml:space="preserve">Note: Childcare prices are derived from each state's childcare Market Rate Survey. Prices are median yearly prices for one child at the market rate. School-age prices reflect the school-year arrangement (part day). Childcare prices are based on the 2016-2018 data collection cycle  and are presented in 2018 and 2023 real dollars using the CPI-U for child care (day care and preschool in the U.S. city average). </t>
  </si>
  <si>
    <t xml:space="preserve">As a result, state averages may not meet the higher quality standards developed for the NDCP county-level estimates. This product is experimental and may be revised as estimation methodologies improve and additional data become available. </t>
  </si>
  <si>
    <t xml:space="preserve">NDCP data are intended to be used at the county level; caution is advised when using state averages. State averages are created by weighting county childcare price estimates by county population for counties with available childcare price data. Some states have more missing data than others which could impact the estimated state averages. </t>
  </si>
  <si>
    <t>NR = not reported</t>
  </si>
  <si>
    <t>Average</t>
  </si>
  <si>
    <t>Closest State</t>
  </si>
  <si>
    <t>Variance</t>
  </si>
  <si>
    <t>Closest Model State</t>
  </si>
  <si>
    <t>Model State 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</si>
</sst>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118"/>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5"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19">
    <xf numFmtId="0" fontId="0" fillId="0" borderId="0" xfId="0"/>
    <xf numFmtId="0" fontId="1" fillId="0" borderId="0" xfId="0" applyFont="1"/>
    <xf numFmtId="3" fontId="0" fillId="0" borderId="0" xfId="0" applyNumberFormat="1"/>
    <xf numFmtId="0" fontId="1" fillId="0" borderId="1" xfId="0" applyFont="1" applyBorder="1"/>
    <xf numFmtId="3" fontId="1" fillId="0" borderId="1" xfId="0" applyNumberFormat="1" applyFont="1" applyBorder="1" applyAlignment="1">
      <alignment horizontal="center" wrapText="1"/>
    </xf>
    <xf numFmtId="0" fontId="2" fillId="0" borderId="0" xfId="0" applyFont="1" applyAlignment="1">
      <alignment vertical="center"/>
    </xf>
    <xf numFmtId="0" fontId="0" fillId="0" borderId="1" xfId="0" applyBorder="1"/>
    <xf numFmtId="3" fontId="0" fillId="0" borderId="1" xfId="0" applyNumberFormat="1" applyBorder="1"/>
    <xf numFmtId="3" fontId="3" fillId="0" borderId="0" xfId="0" applyNumberFormat="1" applyFont="1" applyAlignment="1">
      <alignment horizontal="right"/>
    </xf>
    <xf numFmtId="0" fontId="0" fillId="2" borderId="0" xfId="0" applyFill="1"/>
    <xf numFmtId="3" fontId="0" fillId="2" borderId="0" xfId="0" applyNumberFormat="1" applyFill="1"/>
    <xf numFmtId="0" fontId="0" fillId="3" borderId="0" xfId="0" applyFill="1"/>
    <xf numFmtId="0" fontId="3" fillId="3" borderId="0" xfId="0" applyFont="1" applyFill="1" applyAlignment="1">
      <alignment horizontal="right"/>
    </xf>
    <xf numFmtId="0" fontId="0" fillId="4" borderId="0" xfId="0" applyFill="1"/>
    <xf numFmtId="3" fontId="3" fillId="4" borderId="0" xfId="0" applyNumberFormat="1" applyFont="1" applyFill="1" applyAlignment="1">
      <alignment horizontal="right"/>
    </xf>
    <xf numFmtId="0" fontId="0" fillId="5" borderId="0" xfId="0" applyFill="1"/>
    <xf numFmtId="3" fontId="3" fillId="5" borderId="0" xfId="0" applyNumberFormat="1" applyFont="1" applyFill="1" applyAlignment="1">
      <alignment horizontal="right"/>
    </xf>
    <xf numFmtId="0" fontId="0" fillId="6" borderId="0" xfId="0" applyFill="1"/>
    <xf numFmtId="3" fontId="3" fillId="6" borderId="0" xfId="0" applyNumberFormat="1" applyFont="1" applyFill="1" applyAlignment="1">
      <alignment horizontal="right"/>
    </xf>
  </cellXfs>
  <cellStyles count="1">
    <cellStyle name="Normal" xfId="0" builtinId="0"/>
  </cellStyles>
  <dxfs count="19">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border outline="0">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numFmt numFmtId="3" formatCode="#,##0"/>
      <alignment horizontal="center" vertical="bottom" textRotation="0" wrapText="1" indent="0" justifyLastLine="0" shrinkToFit="0" readingOrder="0"/>
    </dxf>
  </dxfs>
  <tableStyles count="1" defaultTableStyle="TableStyleMedium2" defaultPivotStyle="PivotStyleLight16">
    <tableStyle name="Table Style 1" pivot="0" count="0" xr9:uid="{741BE0E6-50A0-4B87-A07D-0E522D5FE17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E83C91-142D-46FE-889E-45826E7AB39A}" name="Table2" displayName="Table2" ref="A2:Q71" totalsRowShown="0" headerRowDxfId="18" headerRowBorderDxfId="17" tableBorderDxfId="16">
  <autoFilter ref="A2:Q71" xr:uid="{8BE83C91-142D-46FE-889E-45826E7AB39A}">
    <filterColumn colId="0">
      <filters>
        <filter val="Alabama"/>
        <filter val="Arizona"/>
        <filter val="Arkansas"/>
        <filter val="Average"/>
        <filter val="Closest State"/>
        <filter val="Delaware"/>
        <filter val="Florida"/>
        <filter val="Georgia"/>
        <filter val="Louisiana"/>
        <filter val="Maine"/>
        <filter val="Michigan"/>
        <filter val="Mississippi"/>
        <filter val="Missouri"/>
        <filter val="North Carolina"/>
        <filter val="Rhode Island"/>
        <filter val="South Carolina"/>
        <filter val="Tennessee"/>
        <filter val="Texas"/>
        <filter val="Utah"/>
        <filter val="West Virginia"/>
      </filters>
    </filterColumn>
  </autoFilter>
  <tableColumns count="17">
    <tableColumn id="1" xr3:uid="{4A8719C0-E187-4171-BEFC-4D62C383816B}" name="State"/>
    <tableColumn id="2" xr3:uid="{B7A48016-392D-479C-BED6-06A94BC31967}" name="Infant center-based price: 2018 ($)" dataDxfId="15"/>
    <tableColumn id="3" xr3:uid="{D37851EF-C012-433A-8F5F-2DFF88AB558A}" name="Infant home-based price: 2018 ($)" dataDxfId="14"/>
    <tableColumn id="4" xr3:uid="{642B5893-54A7-4755-B23C-421F49A02EFA}" name="Toddler center-based price: 2018 ($)" dataDxfId="13"/>
    <tableColumn id="5" xr3:uid="{4FE4E920-8F36-4505-B96C-B8FEC0E3AE5E}" name="Toddler home-based price: 2018 ($)" dataDxfId="12"/>
    <tableColumn id="6" xr3:uid="{87C481E5-E08B-428E-A1DB-45DA48F7BBDC}" name="Preschool center-based price: 2018 ($)" dataDxfId="11"/>
    <tableColumn id="7" xr3:uid="{43F9B005-95F9-47BE-A75F-8B402FA909E2}" name="Preschool home-based price: 2018 ($)" dataDxfId="10"/>
    <tableColumn id="8" xr3:uid="{0E1152C3-88CD-4D14-84AC-9901D1212152}" name="School-age center-based price: 2018 ($)" dataDxfId="9"/>
    <tableColumn id="9" xr3:uid="{113AEB15-DE0C-4CF5-83BD-905197575F78}" name="School-age home-based price: 2018 ($)" dataDxfId="8"/>
    <tableColumn id="10" xr3:uid="{72DF89DC-957F-434D-8FD9-D0D9C6384FFB}" name="Infant center-based price: 2023 ($)" dataDxfId="7"/>
    <tableColumn id="11" xr3:uid="{7017D804-381B-4D13-8849-F1B29B68732E}" name="Infant home-based price: 2023 ($)" dataDxfId="6"/>
    <tableColumn id="12" xr3:uid="{01C8A314-6C47-467C-AAE1-9F10ED383683}" name="Toddler center-based price: 2023 ($)" dataDxfId="5"/>
    <tableColumn id="13" xr3:uid="{63372EBC-A5B9-44DD-B517-ACADE6C7982C}" name="Toddler home-based price: 2023 ($)" dataDxfId="4"/>
    <tableColumn id="14" xr3:uid="{9AC85DD3-094F-4693-97FD-91AD9DAEBF91}" name="Preschool center-based price: 2023 ($)" dataDxfId="3"/>
    <tableColumn id="15" xr3:uid="{5EEF5AB0-BEC8-4841-AB78-E4AB5A0A8065}" name="Preschool home-based price: 2023 ($)" dataDxfId="2"/>
    <tableColumn id="16" xr3:uid="{C2E7C9B7-0C60-49CC-A1EB-8DCA9035091F}" name="School-age center-based price: 2023 ($)" dataDxfId="1"/>
    <tableColumn id="17" xr3:uid="{88DA2D13-540C-458B-840D-D69D35F71D59}" name="School-age home-based price:  2023 ($)"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82C25-A4B5-4505-9998-759CA8E6A665}">
  <dimension ref="A1:T92"/>
  <sheetViews>
    <sheetView tabSelected="1" zoomScale="60" zoomScaleNormal="60" workbookViewId="0">
      <pane xSplit="1" ySplit="2" topLeftCell="B22" activePane="bottomRight" state="frozen"/>
      <selection pane="topRight" activeCell="B1" sqref="B1"/>
      <selection pane="bottomLeft" activeCell="A3" sqref="A3"/>
      <selection pane="bottomRight" activeCell="C58" sqref="C58:Q58"/>
    </sheetView>
  </sheetViews>
  <sheetFormatPr defaultRowHeight="15" x14ac:dyDescent="0.25"/>
  <cols>
    <col min="1" max="1" width="19.7109375" customWidth="1"/>
    <col min="2" max="2" width="19" style="2" customWidth="1"/>
    <col min="3" max="3" width="18" style="2" customWidth="1"/>
    <col min="4" max="4" width="19.85546875" style="2" customWidth="1"/>
    <col min="5" max="5" width="19.140625" style="2" customWidth="1"/>
    <col min="6" max="6" width="20.7109375" style="2" customWidth="1"/>
    <col min="7" max="7" width="19.140625" style="2" customWidth="1"/>
    <col min="8" max="8" width="23.140625" style="2" customWidth="1"/>
    <col min="9" max="9" width="19.28515625" style="2" customWidth="1"/>
    <col min="10" max="10" width="20.7109375" style="2" customWidth="1"/>
    <col min="11" max="11" width="19.85546875" style="2" customWidth="1"/>
    <col min="12" max="12" width="19.28515625" style="2" customWidth="1"/>
    <col min="13" max="13" width="20.5703125" style="2" customWidth="1"/>
    <col min="14" max="14" width="19.28515625" style="2" customWidth="1"/>
    <col min="15" max="15" width="20.140625" style="2" customWidth="1"/>
    <col min="16" max="16" width="20" style="2" customWidth="1"/>
    <col min="17" max="17" width="20.28515625" style="2" customWidth="1"/>
  </cols>
  <sheetData>
    <row r="1" spans="1:17" x14ac:dyDescent="0.25">
      <c r="A1" s="1" t="s">
        <v>65</v>
      </c>
    </row>
    <row r="2" spans="1:17" ht="30" x14ac:dyDescent="0.25">
      <c r="A2" s="3" t="s">
        <v>0</v>
      </c>
      <c r="B2" s="4" t="s">
        <v>1</v>
      </c>
      <c r="C2" s="4" t="s">
        <v>2</v>
      </c>
      <c r="D2" s="4" t="s">
        <v>3</v>
      </c>
      <c r="E2" s="4" t="s">
        <v>4</v>
      </c>
      <c r="F2" s="4" t="s">
        <v>5</v>
      </c>
      <c r="G2" s="4" t="s">
        <v>6</v>
      </c>
      <c r="H2" s="4" t="s">
        <v>7</v>
      </c>
      <c r="I2" s="4" t="s">
        <v>8</v>
      </c>
      <c r="J2" s="4" t="s">
        <v>57</v>
      </c>
      <c r="K2" s="4" t="s">
        <v>58</v>
      </c>
      <c r="L2" s="4" t="s">
        <v>59</v>
      </c>
      <c r="M2" s="4" t="s">
        <v>60</v>
      </c>
      <c r="N2" s="4" t="s">
        <v>61</v>
      </c>
      <c r="O2" s="4" t="s">
        <v>62</v>
      </c>
      <c r="P2" s="4" t="s">
        <v>63</v>
      </c>
      <c r="Q2" s="4" t="s">
        <v>64</v>
      </c>
    </row>
    <row r="3" spans="1:17" x14ac:dyDescent="0.25">
      <c r="A3" t="s">
        <v>9</v>
      </c>
      <c r="B3" s="2">
        <v>6728.1922146999996</v>
      </c>
      <c r="C3" s="2">
        <v>5382.4377467000004</v>
      </c>
      <c r="D3" s="2">
        <v>6728.1922146999996</v>
      </c>
      <c r="E3" s="2">
        <v>5423.3803909999997</v>
      </c>
      <c r="F3" s="2">
        <v>6101.3884256000001</v>
      </c>
      <c r="G3" s="2">
        <v>5357.3491588999996</v>
      </c>
      <c r="H3" s="2">
        <v>5561.4150779000001</v>
      </c>
      <c r="I3" s="2">
        <v>5062.5030880000004</v>
      </c>
      <c r="J3" s="2">
        <v>7919.4331215098055</v>
      </c>
      <c r="K3" s="2">
        <v>6335.4099296613531</v>
      </c>
      <c r="L3" s="2">
        <v>7919.4331215098055</v>
      </c>
      <c r="M3" s="2">
        <v>6383.6015572196729</v>
      </c>
      <c r="N3" s="2">
        <v>7181.6523730286599</v>
      </c>
      <c r="O3" s="2">
        <v>6305.8793534151609</v>
      </c>
      <c r="P3" s="2">
        <v>6546.0755824065172</v>
      </c>
      <c r="Q3" s="2">
        <v>5958.8301513232745</v>
      </c>
    </row>
    <row r="4" spans="1:17" hidden="1" x14ac:dyDescent="0.25">
      <c r="A4" t="s">
        <v>10</v>
      </c>
      <c r="B4" s="2">
        <v>14125.089255999999</v>
      </c>
      <c r="C4" s="2">
        <v>9149.92</v>
      </c>
      <c r="D4" s="2">
        <v>12808.752102</v>
      </c>
      <c r="E4" s="2">
        <v>8430.24</v>
      </c>
      <c r="F4" s="2">
        <v>10594.356352999999</v>
      </c>
      <c r="G4" s="2">
        <v>7800</v>
      </c>
      <c r="H4" s="2">
        <v>9443.8732123000009</v>
      </c>
      <c r="I4" s="2">
        <v>6609.2</v>
      </c>
      <c r="J4" s="2">
        <v>16625.966697837048</v>
      </c>
      <c r="K4" s="2">
        <v>10769.933021361518</v>
      </c>
      <c r="L4" s="2">
        <v>15076.569218721424</v>
      </c>
      <c r="M4" s="2">
        <v>9922.8321290243748</v>
      </c>
      <c r="N4" s="2">
        <v>12470.109938255839</v>
      </c>
      <c r="O4" s="2">
        <v>9181.0067811106364</v>
      </c>
      <c r="P4" s="2">
        <v>11115.931282317359</v>
      </c>
      <c r="Q4" s="2">
        <v>7779.3730791944117</v>
      </c>
    </row>
    <row r="5" spans="1:17" x14ac:dyDescent="0.25">
      <c r="A5" t="s">
        <v>11</v>
      </c>
      <c r="B5" s="2">
        <v>10941.818409</v>
      </c>
      <c r="C5" s="2">
        <v>5616.7936965999997</v>
      </c>
      <c r="D5" s="2">
        <v>9760.5026173000006</v>
      </c>
      <c r="E5" s="2">
        <v>5616.7936965999997</v>
      </c>
      <c r="F5" s="2">
        <v>8427.5329669999992</v>
      </c>
      <c r="G5" s="2">
        <v>5482.3401291</v>
      </c>
      <c r="H5" s="2">
        <v>7349.1473415</v>
      </c>
      <c r="I5" s="2">
        <v>5216.7902301000004</v>
      </c>
      <c r="J5" s="2">
        <v>12879.090898808998</v>
      </c>
      <c r="K5" s="2">
        <v>6611.2591046902662</v>
      </c>
      <c r="L5" s="2">
        <v>11488.620604676848</v>
      </c>
      <c r="M5" s="2">
        <v>6611.2591046902662</v>
      </c>
      <c r="N5" s="2">
        <v>9919.6458100077471</v>
      </c>
      <c r="O5" s="2">
        <v>6453.0002437977</v>
      </c>
      <c r="P5" s="2">
        <v>8650.3296894477826</v>
      </c>
      <c r="Q5" s="2">
        <v>6140.4341638692076</v>
      </c>
    </row>
    <row r="6" spans="1:17" x14ac:dyDescent="0.25">
      <c r="A6" t="s">
        <v>12</v>
      </c>
      <c r="B6" s="2">
        <v>6343.6015981</v>
      </c>
      <c r="C6" s="2">
        <v>5219.3007991000004</v>
      </c>
      <c r="D6" s="2">
        <v>6085.0031293000002</v>
      </c>
      <c r="E6" s="2">
        <v>4912.5804793999996</v>
      </c>
      <c r="F6" s="2">
        <v>5501.3078385999997</v>
      </c>
      <c r="G6" s="2">
        <v>4665.0359725999997</v>
      </c>
      <c r="H6" s="2">
        <v>4852.3903348000003</v>
      </c>
      <c r="I6" s="2">
        <v>4454.4625327000003</v>
      </c>
      <c r="J6" s="2">
        <v>7466.7499088231243</v>
      </c>
      <c r="K6" s="2">
        <v>6143.3892345119575</v>
      </c>
      <c r="L6" s="2">
        <v>7162.3660247670186</v>
      </c>
      <c r="M6" s="2">
        <v>5782.3634223234794</v>
      </c>
      <c r="N6" s="2">
        <v>6475.3262270722689</v>
      </c>
      <c r="O6" s="2">
        <v>5490.9906280212372</v>
      </c>
      <c r="P6" s="2">
        <v>5711.5164831275015</v>
      </c>
      <c r="Q6" s="2">
        <v>5243.134707554098</v>
      </c>
    </row>
    <row r="7" spans="1:17" hidden="1" x14ac:dyDescent="0.25">
      <c r="A7" t="s">
        <v>13</v>
      </c>
      <c r="B7" s="2">
        <v>17024.692904</v>
      </c>
      <c r="C7" s="2">
        <v>11470.471339</v>
      </c>
      <c r="D7" s="2">
        <v>12084.895887999999</v>
      </c>
      <c r="E7" s="2">
        <v>10450.658950999999</v>
      </c>
      <c r="F7" s="2">
        <v>12084.895887999999</v>
      </c>
      <c r="G7" s="2">
        <v>10450.658950999999</v>
      </c>
      <c r="H7" s="2">
        <v>10158.300921</v>
      </c>
      <c r="I7" s="2">
        <v>8656.8806156999999</v>
      </c>
      <c r="J7" s="2">
        <v>20038.951409993606</v>
      </c>
      <c r="K7" s="2">
        <v>13501.342967422333</v>
      </c>
      <c r="L7" s="2">
        <v>14224.552704710773</v>
      </c>
      <c r="M7" s="2">
        <v>12300.970602077636</v>
      </c>
      <c r="N7" s="2">
        <v>14224.552704710773</v>
      </c>
      <c r="O7" s="2">
        <v>12300.970602077636</v>
      </c>
      <c r="P7" s="2">
        <v>11956.849953879926</v>
      </c>
      <c r="Q7" s="2">
        <v>10189.59995333422</v>
      </c>
    </row>
    <row r="8" spans="1:17" hidden="1" x14ac:dyDescent="0.25">
      <c r="A8" t="s">
        <v>66</v>
      </c>
    </row>
    <row r="9" spans="1:17" hidden="1" x14ac:dyDescent="0.25">
      <c r="A9" t="s">
        <v>14</v>
      </c>
      <c r="B9" s="2">
        <v>16291.344505999999</v>
      </c>
      <c r="C9" s="2">
        <v>11180.763324</v>
      </c>
      <c r="D9" s="2">
        <v>16291.344505999999</v>
      </c>
      <c r="E9" s="2">
        <v>10726.922669</v>
      </c>
      <c r="F9" s="2">
        <v>13141.669228000001</v>
      </c>
      <c r="G9" s="2">
        <v>10726.922669</v>
      </c>
      <c r="H9" s="2">
        <v>5464.8027387000002</v>
      </c>
      <c r="I9" s="2">
        <v>5349.4432159999997</v>
      </c>
      <c r="J9" s="2">
        <v>19175.76210038404</v>
      </c>
      <c r="K9" s="2">
        <v>13160.341525081678</v>
      </c>
      <c r="L9" s="2">
        <v>19175.76210038404</v>
      </c>
      <c r="M9" s="2">
        <v>12626.147405710051</v>
      </c>
      <c r="N9" s="2">
        <v>15468.430038125767</v>
      </c>
      <c r="O9" s="2">
        <v>12626.147405710051</v>
      </c>
      <c r="P9" s="2">
        <v>6432.3578206970096</v>
      </c>
      <c r="Q9" s="2">
        <v>6296.5736463156782</v>
      </c>
    </row>
    <row r="10" spans="1:17" x14ac:dyDescent="0.25">
      <c r="A10" t="s">
        <v>15</v>
      </c>
      <c r="B10" s="2">
        <v>11561.599588999999</v>
      </c>
      <c r="C10" s="2">
        <v>7931.9911224999996</v>
      </c>
      <c r="D10" s="2">
        <v>10547.859092000001</v>
      </c>
      <c r="E10" s="2">
        <v>7559.2169489999997</v>
      </c>
      <c r="F10" s="2">
        <v>9179.4677276000002</v>
      </c>
      <c r="G10" s="2">
        <v>7408.775764</v>
      </c>
      <c r="H10" s="2">
        <v>4747.8262846999996</v>
      </c>
      <c r="I10" s="2">
        <v>3956.1765354999998</v>
      </c>
      <c r="J10" s="2">
        <v>13608.605670140376</v>
      </c>
      <c r="K10" s="2">
        <v>9336.3672158181871</v>
      </c>
      <c r="L10" s="2">
        <v>12415.380237160447</v>
      </c>
      <c r="M10" s="2">
        <v>8897.5925729045448</v>
      </c>
      <c r="N10" s="2">
        <v>10804.712237702801</v>
      </c>
      <c r="O10" s="2">
        <v>8720.5154524374539</v>
      </c>
      <c r="P10" s="2">
        <v>5588.4391429956431</v>
      </c>
      <c r="Q10" s="2">
        <v>4656.6261025251642</v>
      </c>
    </row>
    <row r="11" spans="1:17" hidden="1" x14ac:dyDescent="0.25">
      <c r="A11" t="s">
        <v>68</v>
      </c>
    </row>
    <row r="12" spans="1:17" x14ac:dyDescent="0.25">
      <c r="A12" t="s">
        <v>16</v>
      </c>
      <c r="B12" s="2">
        <v>9215.3965738999996</v>
      </c>
      <c r="C12" s="2">
        <v>7624.0534930000003</v>
      </c>
      <c r="D12" s="2">
        <v>7802.7539954000003</v>
      </c>
      <c r="E12" s="2">
        <v>6797.5977845999996</v>
      </c>
      <c r="F12" s="2">
        <v>6769.8541519999999</v>
      </c>
      <c r="G12" s="2">
        <v>6298.1900883999997</v>
      </c>
      <c r="H12" s="2">
        <v>5792.7744105000002</v>
      </c>
      <c r="I12" s="2">
        <v>5013.1094032999999</v>
      </c>
      <c r="J12" s="2">
        <v>10847.002363538413</v>
      </c>
      <c r="K12" s="2">
        <v>8973.9085665106704</v>
      </c>
      <c r="L12" s="2">
        <v>9184.2483773212189</v>
      </c>
      <c r="M12" s="2">
        <v>8001.1270968814406</v>
      </c>
      <c r="N12" s="2">
        <v>7968.4713944412815</v>
      </c>
      <c r="O12" s="2">
        <v>7413.2981936313072</v>
      </c>
      <c r="P12" s="2">
        <v>6818.3975825954703</v>
      </c>
      <c r="Q12" s="2">
        <v>5900.691208480358</v>
      </c>
    </row>
    <row r="13" spans="1:17" x14ac:dyDescent="0.25">
      <c r="A13" t="s">
        <v>17</v>
      </c>
      <c r="B13" s="2">
        <v>7861.1192942999996</v>
      </c>
      <c r="C13" s="2">
        <v>6511.0180879</v>
      </c>
      <c r="D13" s="2">
        <v>7365.5196575999998</v>
      </c>
      <c r="E13" s="2">
        <v>6240.5513675000002</v>
      </c>
      <c r="F13" s="2">
        <v>7095.0529372999999</v>
      </c>
      <c r="G13" s="2">
        <v>6105.3204937999999</v>
      </c>
      <c r="H13" s="2">
        <v>6105.3204937999999</v>
      </c>
      <c r="I13" s="2">
        <v>5793.2206174000003</v>
      </c>
      <c r="J13" s="2">
        <v>9252.9473779599939</v>
      </c>
      <c r="K13" s="2">
        <v>7663.8078483261415</v>
      </c>
      <c r="L13" s="2">
        <v>8669.6007593370887</v>
      </c>
      <c r="M13" s="2">
        <v>7345.4544131906096</v>
      </c>
      <c r="N13" s="2">
        <v>8351.2473243192617</v>
      </c>
      <c r="O13" s="2">
        <v>7186.2806223630178</v>
      </c>
      <c r="P13" s="2">
        <v>7186.2806223630178</v>
      </c>
      <c r="Q13" s="2">
        <v>6818.9227913870964</v>
      </c>
    </row>
    <row r="14" spans="1:17" hidden="1" x14ac:dyDescent="0.25">
      <c r="A14" t="s">
        <v>18</v>
      </c>
      <c r="B14" s="2">
        <v>17999.8</v>
      </c>
      <c r="C14" s="2">
        <v>8780.3261139999995</v>
      </c>
      <c r="D14" s="2">
        <v>17999.8</v>
      </c>
      <c r="E14" s="2">
        <v>8780.3261139999995</v>
      </c>
      <c r="F14" s="2">
        <v>11759.8</v>
      </c>
      <c r="G14" s="2">
        <v>8424.7313286999997</v>
      </c>
      <c r="H14" s="2">
        <v>1800.24</v>
      </c>
      <c r="I14" s="2">
        <v>8424.7313286999997</v>
      </c>
      <c r="J14" s="2">
        <v>21186.703315209645</v>
      </c>
      <c r="K14" s="2">
        <v>10334.901742691896</v>
      </c>
      <c r="L14" s="2">
        <v>21186.703315209645</v>
      </c>
      <c r="M14" s="2">
        <v>10334.901742691896</v>
      </c>
      <c r="N14" s="2">
        <v>13841.897890321135</v>
      </c>
      <c r="O14" s="2">
        <v>9916.3481356192206</v>
      </c>
      <c r="P14" s="2">
        <v>2118.9763650803347</v>
      </c>
      <c r="Q14" s="2">
        <v>9916.3481356192206</v>
      </c>
    </row>
    <row r="15" spans="1:17" hidden="1" x14ac:dyDescent="0.25">
      <c r="A15" t="s">
        <v>19</v>
      </c>
      <c r="B15" s="2">
        <v>7384.0821114</v>
      </c>
      <c r="C15" s="2">
        <v>6241.1508970000004</v>
      </c>
      <c r="D15" s="2">
        <v>6878.3348440999998</v>
      </c>
      <c r="E15" s="2">
        <v>5782.7980178999996</v>
      </c>
      <c r="F15" s="2">
        <v>6267.2196975999996</v>
      </c>
      <c r="G15" s="2">
        <v>5504.8568904000003</v>
      </c>
      <c r="H15" s="2">
        <v>5596.5904282000001</v>
      </c>
      <c r="I15" s="2">
        <v>5308.1674007000001</v>
      </c>
      <c r="J15" s="2">
        <v>8691.4497355180956</v>
      </c>
      <c r="K15" s="2">
        <v>7346.160090678427</v>
      </c>
      <c r="L15" s="2">
        <v>8096.1588264655984</v>
      </c>
      <c r="M15" s="2">
        <v>6806.6548482221851</v>
      </c>
      <c r="N15" s="2">
        <v>7376.8444285097112</v>
      </c>
      <c r="O15" s="2">
        <v>6479.5036461289765</v>
      </c>
      <c r="P15" s="2">
        <v>6587.4788041542406</v>
      </c>
      <c r="Q15" s="2">
        <v>6247.9898591150159</v>
      </c>
    </row>
    <row r="16" spans="1:17" hidden="1" x14ac:dyDescent="0.25">
      <c r="A16" t="s">
        <v>20</v>
      </c>
      <c r="B16" s="2">
        <v>13280.55875</v>
      </c>
      <c r="C16" s="2">
        <v>8541.0406110000004</v>
      </c>
      <c r="D16" s="2">
        <v>11180.68677</v>
      </c>
      <c r="E16" s="2">
        <v>8022.8354047000003</v>
      </c>
      <c r="F16" s="2">
        <v>9899.5800841</v>
      </c>
      <c r="G16" s="2">
        <v>7406.5398660999999</v>
      </c>
      <c r="H16" s="2">
        <v>6183.6634426999999</v>
      </c>
      <c r="I16" s="2">
        <v>6195.9075928000002</v>
      </c>
      <c r="J16" s="2">
        <v>15631.910248806178</v>
      </c>
      <c r="K16" s="2">
        <v>10053.250226581069</v>
      </c>
      <c r="L16" s="2">
        <v>13160.251417031279</v>
      </c>
      <c r="M16" s="2">
        <v>9443.2956736263077</v>
      </c>
      <c r="N16" s="2">
        <v>11652.322036188449</v>
      </c>
      <c r="O16" s="2">
        <v>8717.883684003893</v>
      </c>
      <c r="P16" s="2">
        <v>7278.4943589146978</v>
      </c>
      <c r="Q16" s="2">
        <v>7292.9063621322666</v>
      </c>
    </row>
    <row r="17" spans="1:17" hidden="1" x14ac:dyDescent="0.25">
      <c r="A17" t="s">
        <v>67</v>
      </c>
    </row>
    <row r="18" spans="1:17" hidden="1" x14ac:dyDescent="0.25">
      <c r="A18" t="s">
        <v>21</v>
      </c>
      <c r="B18" s="2">
        <v>9328.7171251</v>
      </c>
      <c r="C18" s="2">
        <v>6098.2509681000001</v>
      </c>
      <c r="D18" s="2">
        <v>9328.7171251</v>
      </c>
      <c r="E18" s="2">
        <v>6098.2509681000001</v>
      </c>
      <c r="F18" s="2">
        <v>7961.3765587999997</v>
      </c>
      <c r="G18" s="2">
        <v>5989.3303231999998</v>
      </c>
      <c r="H18" s="2">
        <v>6389.479257</v>
      </c>
      <c r="I18" s="2">
        <v>5444.8445129000002</v>
      </c>
      <c r="J18" s="2">
        <v>10980.386562128977</v>
      </c>
      <c r="K18" s="2">
        <v>7177.9594219282826</v>
      </c>
      <c r="L18" s="2">
        <v>10980.386562128977</v>
      </c>
      <c r="M18" s="2">
        <v>7177.9594219282826</v>
      </c>
      <c r="N18" s="2">
        <v>9370.9554068356483</v>
      </c>
      <c r="O18" s="2">
        <v>7049.7541425141999</v>
      </c>
      <c r="P18" s="2">
        <v>7520.7503059336859</v>
      </c>
      <c r="Q18" s="2">
        <v>6408.8659480805054</v>
      </c>
    </row>
    <row r="19" spans="1:17" hidden="1" x14ac:dyDescent="0.25">
      <c r="A19" t="s">
        <v>22</v>
      </c>
      <c r="B19" s="2">
        <v>7377.3867173999997</v>
      </c>
      <c r="C19" s="2">
        <v>5703.2030623000001</v>
      </c>
      <c r="D19" s="2">
        <v>7212.9411437999997</v>
      </c>
      <c r="E19" s="2">
        <v>5096.9644695999996</v>
      </c>
      <c r="F19" s="2">
        <v>5936.7406164000004</v>
      </c>
      <c r="G19" s="2">
        <v>5096.9644695999996</v>
      </c>
      <c r="H19" s="2">
        <v>4128.7328756999996</v>
      </c>
      <c r="I19" s="2">
        <v>5096.9644695999996</v>
      </c>
      <c r="J19" s="2">
        <v>8683.5689076057606</v>
      </c>
      <c r="K19" s="2">
        <v>6712.9674344906725</v>
      </c>
      <c r="L19" s="2">
        <v>8490.0078914076548</v>
      </c>
      <c r="M19" s="2">
        <v>5999.392994676612</v>
      </c>
      <c r="N19" s="2">
        <v>6987.8533149824798</v>
      </c>
      <c r="O19" s="2">
        <v>5999.392994676612</v>
      </c>
      <c r="P19" s="2">
        <v>4859.733913999502</v>
      </c>
      <c r="Q19" s="2">
        <v>5999.392994676612</v>
      </c>
    </row>
    <row r="20" spans="1:17" hidden="1" x14ac:dyDescent="0.25">
      <c r="A20" t="s">
        <v>23</v>
      </c>
      <c r="B20" s="2">
        <v>7081.7276650000003</v>
      </c>
      <c r="C20" s="2">
        <v>5828.2089899000002</v>
      </c>
      <c r="D20" s="2">
        <v>6422.0131411000002</v>
      </c>
      <c r="E20" s="2">
        <v>5706.4624835000004</v>
      </c>
      <c r="F20" s="2">
        <v>6422.3621048000005</v>
      </c>
      <c r="G20" s="2">
        <v>5706.4624835000004</v>
      </c>
      <c r="H20" s="2">
        <v>5269.7035878999995</v>
      </c>
      <c r="I20" s="2">
        <v>4768.876448</v>
      </c>
      <c r="J20" s="2">
        <v>8335.5627838902292</v>
      </c>
      <c r="K20" s="2">
        <v>6860.1059305130602</v>
      </c>
      <c r="L20" s="2">
        <v>7559.0443842077848</v>
      </c>
      <c r="M20" s="2">
        <v>6716.8039432265314</v>
      </c>
      <c r="N20" s="2">
        <v>7559.455132681639</v>
      </c>
      <c r="O20" s="2">
        <v>6716.8039432265314</v>
      </c>
      <c r="P20" s="2">
        <v>6202.7159455067876</v>
      </c>
      <c r="Q20" s="2">
        <v>5613.2162829957442</v>
      </c>
    </row>
    <row r="21" spans="1:17" x14ac:dyDescent="0.25">
      <c r="A21" t="s">
        <v>24</v>
      </c>
      <c r="B21" s="2">
        <v>6692.7148341000002</v>
      </c>
      <c r="C21" s="2">
        <v>5137.0992985000003</v>
      </c>
      <c r="D21" s="2">
        <v>6559.2593039000003</v>
      </c>
      <c r="E21" s="2">
        <v>4897.8324118999999</v>
      </c>
      <c r="F21" s="2">
        <v>6194.3194286999997</v>
      </c>
      <c r="G21" s="2">
        <v>4874.6161154000001</v>
      </c>
      <c r="H21" s="2">
        <v>5957.4767211999997</v>
      </c>
      <c r="I21" s="2">
        <v>4411.2958620999998</v>
      </c>
      <c r="J21" s="2">
        <v>7877.6743943476731</v>
      </c>
      <c r="K21" s="2">
        <v>6046.6337813804093</v>
      </c>
      <c r="L21" s="2">
        <v>7720.5902754062736</v>
      </c>
      <c r="M21" s="2">
        <v>5765.0041777432516</v>
      </c>
      <c r="N21" s="2">
        <v>7291.0370101615463</v>
      </c>
      <c r="O21" s="2">
        <v>5737.6773859998193</v>
      </c>
      <c r="P21" s="2">
        <v>7012.2607917494815</v>
      </c>
      <c r="Q21" s="2">
        <v>5192.3252850545368</v>
      </c>
    </row>
    <row r="22" spans="1:17" x14ac:dyDescent="0.25">
      <c r="A22" t="s">
        <v>25</v>
      </c>
      <c r="B22" s="2">
        <v>10821.160508000001</v>
      </c>
      <c r="C22" s="2">
        <v>8149.255717</v>
      </c>
      <c r="D22" s="2">
        <v>9775.0116663000008</v>
      </c>
      <c r="E22" s="2">
        <v>7876.4485790999997</v>
      </c>
      <c r="F22" s="2">
        <v>9031.1097040999994</v>
      </c>
      <c r="G22" s="2">
        <v>7455.0110543999999</v>
      </c>
      <c r="H22" s="2">
        <v>5609.8842852999996</v>
      </c>
      <c r="I22" s="2">
        <v>5430.6402822999999</v>
      </c>
      <c r="J22" s="2">
        <v>12737.070256850593</v>
      </c>
      <c r="K22" s="2">
        <v>9592.0989742027723</v>
      </c>
      <c r="L22" s="2">
        <v>11505.698512017421</v>
      </c>
      <c r="M22" s="2">
        <v>9270.9907456136316</v>
      </c>
      <c r="N22" s="2">
        <v>10630.087106961048</v>
      </c>
      <c r="O22" s="2">
        <v>8774.9368004745065</v>
      </c>
      <c r="P22" s="2">
        <v>6603.1263672545247</v>
      </c>
      <c r="Q22" s="2">
        <v>6392.1468278934462</v>
      </c>
    </row>
    <row r="23" spans="1:17" hidden="1" x14ac:dyDescent="0.25">
      <c r="A23" t="s">
        <v>26</v>
      </c>
      <c r="B23" s="2">
        <v>14213.96422</v>
      </c>
      <c r="C23" s="2">
        <v>10258.352202</v>
      </c>
      <c r="D23" s="2">
        <v>9955.1914285999992</v>
      </c>
      <c r="E23" s="2">
        <v>8569.0752174000008</v>
      </c>
      <c r="F23" s="2">
        <v>9955.1914285999992</v>
      </c>
      <c r="G23" s="2">
        <v>8569.0752174000008</v>
      </c>
      <c r="H23" s="2">
        <v>9023.1531075000003</v>
      </c>
      <c r="I23" s="2">
        <v>7938.0852630999998</v>
      </c>
      <c r="J23" s="2">
        <v>16730.577165421018</v>
      </c>
      <c r="K23" s="2">
        <v>12074.615529433748</v>
      </c>
      <c r="L23" s="2">
        <v>11717.779488875778</v>
      </c>
      <c r="M23" s="2">
        <v>10086.248420358526</v>
      </c>
      <c r="N23" s="2">
        <v>11717.779488875778</v>
      </c>
      <c r="O23" s="2">
        <v>10086.248420358526</v>
      </c>
      <c r="P23" s="2">
        <v>10620.721777815001</v>
      </c>
      <c r="Q23" s="2">
        <v>9343.5403371225002</v>
      </c>
    </row>
    <row r="24" spans="1:17" hidden="1" x14ac:dyDescent="0.25">
      <c r="A24" t="s">
        <v>27</v>
      </c>
      <c r="B24" s="2">
        <v>19702.635251</v>
      </c>
      <c r="C24" s="2">
        <v>13193.013596999999</v>
      </c>
      <c r="D24" s="2">
        <v>17947.597675000001</v>
      </c>
      <c r="E24" s="2">
        <v>11983.933713</v>
      </c>
      <c r="F24" s="2">
        <v>14079.228625</v>
      </c>
      <c r="G24" s="2">
        <v>11327.519184000001</v>
      </c>
      <c r="H24" s="2">
        <v>10731.604219999999</v>
      </c>
      <c r="I24" s="2">
        <v>10498.862492</v>
      </c>
      <c r="J24" s="2">
        <v>23191.029210920573</v>
      </c>
      <c r="K24" s="2">
        <v>15528.865038120746</v>
      </c>
      <c r="L24" s="2">
        <v>21125.258456259038</v>
      </c>
      <c r="M24" s="2">
        <v>14105.714959414534</v>
      </c>
      <c r="N24" s="2">
        <v>16571.986343452816</v>
      </c>
      <c r="O24" s="2">
        <v>13333.080825828823</v>
      </c>
      <c r="P24" s="2">
        <v>12631.657835386604</v>
      </c>
      <c r="Q24" s="2">
        <v>12357.708683717963</v>
      </c>
    </row>
    <row r="25" spans="1:17" x14ac:dyDescent="0.25">
      <c r="A25" t="s">
        <v>28</v>
      </c>
      <c r="B25" s="2">
        <v>10146.102785999999</v>
      </c>
      <c r="C25" s="2">
        <v>6915.5963892</v>
      </c>
      <c r="D25" s="2">
        <v>10146.102785999999</v>
      </c>
      <c r="E25" s="2">
        <v>6725.4288667000001</v>
      </c>
      <c r="F25" s="2">
        <v>8877.7938988000005</v>
      </c>
      <c r="G25" s="2">
        <v>6483.4175998999999</v>
      </c>
      <c r="H25" s="2">
        <v>8032.3466323000002</v>
      </c>
      <c r="I25" s="2">
        <v>6483.4175998999999</v>
      </c>
      <c r="J25" s="2">
        <v>11942.492112834809</v>
      </c>
      <c r="K25" s="2">
        <v>8140.0176082909529</v>
      </c>
      <c r="L25" s="2">
        <v>11942.492112834809</v>
      </c>
      <c r="M25" s="2">
        <v>7916.1805168012716</v>
      </c>
      <c r="N25" s="2">
        <v>10449.626408485312</v>
      </c>
      <c r="O25" s="2">
        <v>7631.3206345453773</v>
      </c>
      <c r="P25" s="2">
        <v>9454.4908845355749</v>
      </c>
      <c r="Q25" s="2">
        <v>7631.3206345453773</v>
      </c>
    </row>
    <row r="26" spans="1:17" hidden="1" x14ac:dyDescent="0.25">
      <c r="A26" t="s">
        <v>29</v>
      </c>
      <c r="B26" s="2">
        <v>15087.707017000001</v>
      </c>
      <c r="C26" s="2">
        <v>8498.7006739999997</v>
      </c>
      <c r="D26" s="2">
        <v>13087.937495</v>
      </c>
      <c r="E26" s="2">
        <v>8143.8483557999998</v>
      </c>
      <c r="F26" s="2">
        <v>11924.51251</v>
      </c>
      <c r="G26" s="2">
        <v>7760.6174668000003</v>
      </c>
      <c r="H26" s="2">
        <v>8953.0193318000001</v>
      </c>
      <c r="I26" s="2">
        <v>7155.6353830999997</v>
      </c>
      <c r="J26" s="2">
        <v>17759.018004421479</v>
      </c>
      <c r="K26" s="2">
        <v>10003.413912644042</v>
      </c>
      <c r="L26" s="2">
        <v>15405.184986198354</v>
      </c>
      <c r="M26" s="2">
        <v>9585.7342280687826</v>
      </c>
      <c r="N26" s="2">
        <v>14035.773104583155</v>
      </c>
      <c r="O26" s="2">
        <v>9134.6514856790327</v>
      </c>
      <c r="P26" s="2">
        <v>10538.170666239797</v>
      </c>
      <c r="Q26" s="2">
        <v>8422.5560224867058</v>
      </c>
    </row>
    <row r="27" spans="1:17" x14ac:dyDescent="0.25">
      <c r="A27" t="s">
        <v>30</v>
      </c>
      <c r="B27" s="2">
        <v>4130.5317897000004</v>
      </c>
      <c r="C27" s="2">
        <v>3597.5095403999999</v>
      </c>
      <c r="D27" s="2">
        <v>3910.5192950999999</v>
      </c>
      <c r="E27" s="2">
        <v>3596.2469064000002</v>
      </c>
      <c r="F27" s="2">
        <v>3910.5192950999999</v>
      </c>
      <c r="G27" s="2">
        <v>3106.7784842999999</v>
      </c>
      <c r="H27" s="2">
        <v>3801.1554750999999</v>
      </c>
      <c r="I27" s="2">
        <v>2522.1869879999999</v>
      </c>
      <c r="J27" s="2">
        <v>4861.8513295934299</v>
      </c>
      <c r="K27" s="2">
        <v>4234.4563442977706</v>
      </c>
      <c r="L27" s="2">
        <v>4602.8851494842411</v>
      </c>
      <c r="M27" s="2">
        <v>4232.9701582316084</v>
      </c>
      <c r="N27" s="2">
        <v>4602.8851494842411</v>
      </c>
      <c r="O27" s="2">
        <v>3656.8402989444776</v>
      </c>
      <c r="P27" s="2">
        <v>4474.1582298652465</v>
      </c>
      <c r="Q27" s="2">
        <v>2968.7456205201297</v>
      </c>
    </row>
    <row r="28" spans="1:17" x14ac:dyDescent="0.25">
      <c r="A28" t="s">
        <v>31</v>
      </c>
      <c r="B28" s="2">
        <v>11643.496267</v>
      </c>
      <c r="C28" s="2">
        <v>6953.0436637000003</v>
      </c>
      <c r="D28" s="2">
        <v>9019.8137284000004</v>
      </c>
      <c r="E28" s="2">
        <v>6226.7815518999996</v>
      </c>
      <c r="F28" s="2">
        <v>9019.8137284000004</v>
      </c>
      <c r="G28" s="2">
        <v>6226.7815518999996</v>
      </c>
      <c r="H28" s="2">
        <v>7599.7812540000004</v>
      </c>
      <c r="I28" s="2">
        <v>6815.9177345999997</v>
      </c>
      <c r="J28" s="2">
        <v>13705.002331174792</v>
      </c>
      <c r="K28" s="2">
        <v>8184.095003306159</v>
      </c>
      <c r="L28" s="2">
        <v>10616.791154460925</v>
      </c>
      <c r="M28" s="2">
        <v>7329.2466221139111</v>
      </c>
      <c r="N28" s="2">
        <v>10616.791154460925</v>
      </c>
      <c r="O28" s="2">
        <v>7329.2466221139111</v>
      </c>
      <c r="P28" s="2">
        <v>8945.3388753758336</v>
      </c>
      <c r="Q28" s="2">
        <v>8022.6906334429286</v>
      </c>
    </row>
    <row r="29" spans="1:17" hidden="1" x14ac:dyDescent="0.25">
      <c r="A29" t="s">
        <v>32</v>
      </c>
      <c r="B29" s="2">
        <v>8861.6512918000008</v>
      </c>
      <c r="C29" s="2">
        <v>6788.4550983999998</v>
      </c>
      <c r="D29" s="2">
        <v>7753.8965187000003</v>
      </c>
      <c r="E29" s="2">
        <v>6335.8645135999996</v>
      </c>
      <c r="F29" s="2">
        <v>7753.8965187000003</v>
      </c>
      <c r="G29" s="2">
        <v>6335.8645135999996</v>
      </c>
      <c r="H29" s="2">
        <v>7753.8965187000003</v>
      </c>
      <c r="I29" s="2">
        <v>6335.8645135999996</v>
      </c>
      <c r="J29" s="2">
        <v>10430.625718186364</v>
      </c>
      <c r="K29" s="2">
        <v>7990.365678419932</v>
      </c>
      <c r="L29" s="2">
        <v>9126.7405792583158</v>
      </c>
      <c r="M29" s="2">
        <v>7457.6429568666463</v>
      </c>
      <c r="N29" s="2">
        <v>9126.7405792583158</v>
      </c>
      <c r="O29" s="2">
        <v>7457.6429568666463</v>
      </c>
      <c r="P29" s="2">
        <v>9126.7405792583158</v>
      </c>
      <c r="Q29" s="2">
        <v>7457.6429568666463</v>
      </c>
    </row>
    <row r="30" spans="1:17" hidden="1" x14ac:dyDescent="0.25">
      <c r="A30" t="s">
        <v>33</v>
      </c>
      <c r="B30" s="2">
        <v>10118.773671999999</v>
      </c>
      <c r="C30" s="2">
        <v>7119.2068904999996</v>
      </c>
      <c r="D30" s="2">
        <v>9307.0278242000004</v>
      </c>
      <c r="E30" s="2">
        <v>6713.1855527999996</v>
      </c>
      <c r="F30" s="2">
        <v>8826.7173574000008</v>
      </c>
      <c r="G30" s="2">
        <v>6707.3774501999997</v>
      </c>
      <c r="H30" s="2">
        <v>8546.1663773</v>
      </c>
      <c r="I30" s="2">
        <v>6612.1638111000002</v>
      </c>
      <c r="J30" s="2">
        <v>11910.324320404585</v>
      </c>
      <c r="K30" s="2">
        <v>8379.6777868987265</v>
      </c>
      <c r="L30" s="2">
        <v>10954.857123841741</v>
      </c>
      <c r="M30" s="2">
        <v>7901.7694978347117</v>
      </c>
      <c r="N30" s="2">
        <v>10389.506655543124</v>
      </c>
      <c r="O30" s="2">
        <v>7894.9330581736876</v>
      </c>
      <c r="P30" s="2">
        <v>10059.283520832181</v>
      </c>
      <c r="Q30" s="2">
        <v>7782.8616394260835</v>
      </c>
    </row>
    <row r="31" spans="1:17" hidden="1" x14ac:dyDescent="0.25">
      <c r="A31" t="s">
        <v>34</v>
      </c>
      <c r="B31" s="2">
        <v>12529.734569</v>
      </c>
      <c r="C31" s="2">
        <v>9632.2516271000004</v>
      </c>
      <c r="D31" s="2">
        <v>12479.993457</v>
      </c>
      <c r="E31" s="2">
        <v>9612.8493001000006</v>
      </c>
      <c r="F31" s="2">
        <v>10624.112094</v>
      </c>
      <c r="G31" s="2">
        <v>10389.838100000001</v>
      </c>
      <c r="H31" s="2">
        <v>8903.8245913999999</v>
      </c>
      <c r="I31" s="2">
        <v>9450.2074157999996</v>
      </c>
      <c r="J31" s="2">
        <v>14748.151031218635</v>
      </c>
      <c r="K31" s="2">
        <v>11337.662500739623</v>
      </c>
      <c r="L31" s="2">
        <v>14689.603148324792</v>
      </c>
      <c r="M31" s="2">
        <v>11314.824950001634</v>
      </c>
      <c r="N31" s="2">
        <v>12505.133997217117</v>
      </c>
      <c r="O31" s="2">
        <v>12229.381288556622</v>
      </c>
      <c r="P31" s="2">
        <v>10480.26589121321</v>
      </c>
      <c r="Q31" s="2">
        <v>11123.386970174592</v>
      </c>
    </row>
    <row r="32" spans="1:17" hidden="1" x14ac:dyDescent="0.25">
      <c r="A32" t="s">
        <v>35</v>
      </c>
      <c r="B32" s="2">
        <v>12132.640266</v>
      </c>
      <c r="C32" s="2">
        <v>8920.9716688999997</v>
      </c>
      <c r="D32" s="2">
        <v>11215.002386</v>
      </c>
      <c r="E32" s="2">
        <v>8920.9716688999997</v>
      </c>
      <c r="F32" s="2">
        <v>10017.076309</v>
      </c>
      <c r="G32" s="2">
        <v>8920.9716688999997</v>
      </c>
      <c r="H32" s="2">
        <v>9685.7737589999997</v>
      </c>
      <c r="I32" s="2">
        <v>8920.9716688999997</v>
      </c>
      <c r="J32" s="2">
        <v>14280.750327554097</v>
      </c>
      <c r="K32" s="2">
        <v>10500.448895675227</v>
      </c>
      <c r="L32" s="2">
        <v>13200.642686671534</v>
      </c>
      <c r="M32" s="2">
        <v>10500.448895675227</v>
      </c>
      <c r="N32" s="2">
        <v>11790.621220491244</v>
      </c>
      <c r="O32" s="2">
        <v>10500.448895675227</v>
      </c>
      <c r="P32" s="2">
        <v>11400.660841241341</v>
      </c>
      <c r="Q32" s="2">
        <v>10500.448895675227</v>
      </c>
    </row>
    <row r="33" spans="1:17" hidden="1" x14ac:dyDescent="0.25">
      <c r="A33" t="s">
        <v>36</v>
      </c>
      <c r="B33" s="2">
        <v>12712.071228999999</v>
      </c>
      <c r="C33" s="2">
        <v>8876.4421710000006</v>
      </c>
      <c r="D33" s="2">
        <v>11413.5437</v>
      </c>
      <c r="E33" s="2">
        <v>8785.9766994000001</v>
      </c>
      <c r="F33" s="2">
        <v>10105.100748999999</v>
      </c>
      <c r="G33" s="2">
        <v>8112.9751807000002</v>
      </c>
      <c r="H33" s="2">
        <v>10439.813056999999</v>
      </c>
      <c r="I33" s="2">
        <v>7462.4308239000002</v>
      </c>
      <c r="J33" s="2">
        <v>14962.770789155182</v>
      </c>
      <c r="K33" s="2">
        <v>10448.035354370182</v>
      </c>
      <c r="L33" s="2">
        <v>13434.33616746187</v>
      </c>
      <c r="M33" s="2">
        <v>10341.552776393775</v>
      </c>
      <c r="N33" s="2">
        <v>11894.230576971175</v>
      </c>
      <c r="O33" s="2">
        <v>9549.3948908960247</v>
      </c>
      <c r="P33" s="2">
        <v>12288.204419210815</v>
      </c>
      <c r="Q33" s="2">
        <v>8783.6702561275561</v>
      </c>
    </row>
    <row r="34" spans="1:17" hidden="1" x14ac:dyDescent="0.25">
      <c r="A34" t="s">
        <v>69</v>
      </c>
    </row>
    <row r="35" spans="1:17" hidden="1" x14ac:dyDescent="0.25">
      <c r="A35" t="s">
        <v>37</v>
      </c>
      <c r="B35" s="2">
        <v>17381.701435999999</v>
      </c>
      <c r="C35" s="2">
        <v>10850.056595</v>
      </c>
      <c r="D35" s="2">
        <v>14846.872771</v>
      </c>
      <c r="E35" s="2">
        <v>10549.851348</v>
      </c>
      <c r="F35" s="2">
        <v>13707.772831</v>
      </c>
      <c r="G35" s="2">
        <v>10133.499856</v>
      </c>
      <c r="H35" s="2">
        <v>12239.173943</v>
      </c>
      <c r="I35" s="2">
        <v>9666.5612631000004</v>
      </c>
      <c r="J35" s="2">
        <v>20459.169070661086</v>
      </c>
      <c r="K35" s="2">
        <v>12771.08245822169</v>
      </c>
      <c r="L35" s="2">
        <v>17475.543537030495</v>
      </c>
      <c r="M35" s="2">
        <v>12417.725226371434</v>
      </c>
      <c r="N35" s="2">
        <v>16134.763501966045</v>
      </c>
      <c r="O35" s="2">
        <v>11927.657806964058</v>
      </c>
      <c r="P35" s="2">
        <v>14406.146021266102</v>
      </c>
      <c r="Q35" s="2">
        <v>11378.046731608012</v>
      </c>
    </row>
    <row r="36" spans="1:17" x14ac:dyDescent="0.25">
      <c r="A36" t="s">
        <v>38</v>
      </c>
      <c r="B36" s="2">
        <v>10259.509056000001</v>
      </c>
      <c r="C36" s="2">
        <v>8087.0297166</v>
      </c>
      <c r="D36" s="2">
        <v>8838.5964605999998</v>
      </c>
      <c r="E36" s="2">
        <v>7445.0253861000001</v>
      </c>
      <c r="F36" s="2">
        <v>7049.6537939</v>
      </c>
      <c r="G36" s="2">
        <v>7204.8679056999999</v>
      </c>
      <c r="H36" s="2">
        <v>5439.0243265999998</v>
      </c>
      <c r="I36" s="2">
        <v>6411.1520049999999</v>
      </c>
      <c r="J36" s="2">
        <v>12075.977206923331</v>
      </c>
      <c r="K36" s="2">
        <v>9518.8557265574127</v>
      </c>
      <c r="L36" s="2">
        <v>10403.488979521675</v>
      </c>
      <c r="M36" s="2">
        <v>8763.1831481185818</v>
      </c>
      <c r="N36" s="2">
        <v>8297.8101649074652</v>
      </c>
      <c r="O36" s="2">
        <v>8480.5052691330875</v>
      </c>
      <c r="P36" s="2">
        <v>6402.0152852743986</v>
      </c>
      <c r="Q36" s="2">
        <v>7546.2602605943657</v>
      </c>
    </row>
    <row r="37" spans="1:17" hidden="1" x14ac:dyDescent="0.25">
      <c r="A37" t="s">
        <v>39</v>
      </c>
      <c r="B37" s="2">
        <v>9429.7540642999993</v>
      </c>
      <c r="C37" s="2">
        <v>6768.8059387000003</v>
      </c>
      <c r="D37" s="2">
        <v>9010.3948708000007</v>
      </c>
      <c r="E37" s="2">
        <v>6768.8059387000003</v>
      </c>
      <c r="F37" s="2">
        <v>8053.6642073000003</v>
      </c>
      <c r="G37" s="2">
        <v>6535.4872822999996</v>
      </c>
      <c r="H37" s="2">
        <v>3348.0710973999999</v>
      </c>
      <c r="I37" s="2">
        <v>3689.3603751000001</v>
      </c>
      <c r="J37" s="2">
        <v>11099.312308787676</v>
      </c>
      <c r="K37" s="2">
        <v>7967.2375927213652</v>
      </c>
      <c r="L37" s="2">
        <v>10605.704667858885</v>
      </c>
      <c r="M37" s="2">
        <v>7967.2375927213652</v>
      </c>
      <c r="N37" s="2">
        <v>9479.5827820524773</v>
      </c>
      <c r="O37" s="2">
        <v>7692.6093662382846</v>
      </c>
      <c r="P37" s="2">
        <v>3940.8542883166574</v>
      </c>
      <c r="Q37" s="2">
        <v>4342.5695668915359</v>
      </c>
    </row>
    <row r="38" spans="1:17" hidden="1" x14ac:dyDescent="0.25">
      <c r="A38" t="s">
        <v>40</v>
      </c>
      <c r="B38" s="2">
        <v>11453.883114</v>
      </c>
      <c r="C38" s="2">
        <v>8202.0861879000004</v>
      </c>
      <c r="D38" s="2">
        <v>10134.826143</v>
      </c>
      <c r="E38" s="2">
        <v>7861.8873583000004</v>
      </c>
      <c r="F38" s="2">
        <v>8983.1048217999996</v>
      </c>
      <c r="G38" s="2">
        <v>7431.2764551999999</v>
      </c>
      <c r="H38" s="2">
        <v>5663.7165504000004</v>
      </c>
      <c r="I38" s="2">
        <v>6319.2033136999999</v>
      </c>
      <c r="J38" s="2">
        <v>13481.81776149777</v>
      </c>
      <c r="K38" s="2">
        <v>9654.2831936363837</v>
      </c>
      <c r="L38" s="2">
        <v>11929.218915930815</v>
      </c>
      <c r="M38" s="2">
        <v>9253.8514293436274</v>
      </c>
      <c r="N38" s="2">
        <v>10573.582856970956</v>
      </c>
      <c r="O38" s="2">
        <v>8746.9999394229508</v>
      </c>
      <c r="P38" s="2">
        <v>6666.4897507065316</v>
      </c>
      <c r="Q38" s="2">
        <v>7438.0318556790389</v>
      </c>
    </row>
    <row r="39" spans="1:17" hidden="1" x14ac:dyDescent="0.25">
      <c r="A39" t="s">
        <v>41</v>
      </c>
      <c r="B39" s="2">
        <v>8861.2822087999994</v>
      </c>
      <c r="C39" s="2">
        <v>6671.9908359999999</v>
      </c>
      <c r="D39" s="2">
        <v>7449.2474550999996</v>
      </c>
      <c r="E39" s="2">
        <v>6479.3656029000003</v>
      </c>
      <c r="F39" s="2">
        <v>7449.2474550999996</v>
      </c>
      <c r="G39" s="2">
        <v>6479.3656029000003</v>
      </c>
      <c r="H39" s="2">
        <v>5016.5921134999999</v>
      </c>
      <c r="I39" s="2">
        <v>4983.3865106000003</v>
      </c>
      <c r="J39" s="2">
        <v>10430.191288247157</v>
      </c>
      <c r="K39" s="2">
        <v>7853.2811677979516</v>
      </c>
      <c r="L39" s="2">
        <v>8768.1527435184926</v>
      </c>
      <c r="M39" s="2">
        <v>7626.5512227589625</v>
      </c>
      <c r="N39" s="2">
        <v>8768.1527435184926</v>
      </c>
      <c r="O39" s="2">
        <v>7626.5512227589625</v>
      </c>
      <c r="P39" s="2">
        <v>5904.7905400140562</v>
      </c>
      <c r="Q39" s="2">
        <v>5865.7058136812657</v>
      </c>
    </row>
    <row r="40" spans="1:17" hidden="1" x14ac:dyDescent="0.25">
      <c r="A40" t="s">
        <v>42</v>
      </c>
      <c r="B40" s="2">
        <v>12059.059567</v>
      </c>
      <c r="C40" s="2">
        <v>7096.3434883</v>
      </c>
      <c r="D40" s="2">
        <v>11726.195081</v>
      </c>
      <c r="E40" s="2">
        <v>6860.8735217000003</v>
      </c>
      <c r="F40" s="2">
        <v>11726.195081</v>
      </c>
      <c r="G40" s="2">
        <v>6860.8735217000003</v>
      </c>
      <c r="H40" s="2">
        <v>7775.7474473000002</v>
      </c>
      <c r="I40" s="2">
        <v>6338.3176321000001</v>
      </c>
      <c r="J40" s="2">
        <v>14194.142007492832</v>
      </c>
      <c r="K40" s="2">
        <v>8352.7663701503334</v>
      </c>
      <c r="L40" s="2">
        <v>13802.343148113741</v>
      </c>
      <c r="M40" s="2">
        <v>8075.6059393679634</v>
      </c>
      <c r="N40" s="2">
        <v>13802.343148113741</v>
      </c>
      <c r="O40" s="2">
        <v>8075.6059393679634</v>
      </c>
      <c r="P40" s="2">
        <v>9152.4602617775672</v>
      </c>
      <c r="Q40" s="2">
        <v>7460.5304052747706</v>
      </c>
    </row>
    <row r="41" spans="1:17" hidden="1" x14ac:dyDescent="0.25">
      <c r="A41" t="s">
        <v>43</v>
      </c>
      <c r="B41" s="2">
        <v>11199.712831999999</v>
      </c>
      <c r="C41" s="2">
        <v>8573.1839385999992</v>
      </c>
      <c r="D41" s="2">
        <v>10164.753737999999</v>
      </c>
      <c r="E41" s="2">
        <v>8019.4306465</v>
      </c>
      <c r="F41" s="2">
        <v>9422.5762233000005</v>
      </c>
      <c r="G41" s="2">
        <v>7753.9826618999996</v>
      </c>
      <c r="H41" s="2">
        <v>8799.6467718999993</v>
      </c>
      <c r="I41" s="2">
        <v>7338.1664842999999</v>
      </c>
      <c r="J41" s="2">
        <v>13182.646084241513</v>
      </c>
      <c r="K41" s="2">
        <v>10091.084599486589</v>
      </c>
      <c r="L41" s="2">
        <v>11964.445256012523</v>
      </c>
      <c r="M41" s="2">
        <v>9439.2880956619174</v>
      </c>
      <c r="N41" s="2">
        <v>11090.863615596045</v>
      </c>
      <c r="O41" s="2">
        <v>9126.8419742972055</v>
      </c>
      <c r="P41" s="2">
        <v>10357.643164640027</v>
      </c>
      <c r="Q41" s="2">
        <v>8637.4046478560376</v>
      </c>
    </row>
    <row r="42" spans="1:17" x14ac:dyDescent="0.25">
      <c r="A42" t="s">
        <v>44</v>
      </c>
      <c r="B42" s="2">
        <v>12657.949986</v>
      </c>
      <c r="C42" s="2">
        <v>9299.7191241</v>
      </c>
      <c r="D42" s="2">
        <v>12089.729686999999</v>
      </c>
      <c r="E42" s="2">
        <v>9041.5626890000003</v>
      </c>
      <c r="F42" s="2">
        <v>10849.807844000001</v>
      </c>
      <c r="G42" s="2">
        <v>8335.7431407000004</v>
      </c>
      <c r="H42" s="2">
        <v>6974.7849962999999</v>
      </c>
      <c r="I42" s="2">
        <v>6199.9172177999999</v>
      </c>
      <c r="J42" s="2">
        <v>14899.067263644267</v>
      </c>
      <c r="K42" s="2">
        <v>10946.254402664919</v>
      </c>
      <c r="L42" s="2">
        <v>14230.242338223277</v>
      </c>
      <c r="M42" s="2">
        <v>10642.3908153264</v>
      </c>
      <c r="N42" s="2">
        <v>12770.789665321972</v>
      </c>
      <c r="O42" s="2">
        <v>9811.6043974824588</v>
      </c>
      <c r="P42" s="2">
        <v>8209.6856856178238</v>
      </c>
      <c r="Q42" s="2">
        <v>7297.6258998649218</v>
      </c>
    </row>
    <row r="43" spans="1:17" x14ac:dyDescent="0.25">
      <c r="A43" t="s">
        <v>45</v>
      </c>
      <c r="B43" s="2">
        <v>7754.1390910999999</v>
      </c>
      <c r="C43" s="2">
        <v>6040.3458586999996</v>
      </c>
      <c r="D43" s="2">
        <v>7754.1390910999999</v>
      </c>
      <c r="E43" s="2">
        <v>6040.3458586999996</v>
      </c>
      <c r="F43" s="2">
        <v>6984.1967341999998</v>
      </c>
      <c r="G43" s="2">
        <v>5090.1152861999999</v>
      </c>
      <c r="H43" s="2">
        <v>4112.4135353000001</v>
      </c>
      <c r="I43" s="2">
        <v>4235.0576431</v>
      </c>
      <c r="J43" s="2">
        <v>9127.0260996236102</v>
      </c>
      <c r="K43" s="2">
        <v>7109.8020883305444</v>
      </c>
      <c r="L43" s="2">
        <v>9127.0260996236102</v>
      </c>
      <c r="M43" s="2">
        <v>7109.8020883305444</v>
      </c>
      <c r="N43" s="2">
        <v>8220.7637919616609</v>
      </c>
      <c r="O43" s="2">
        <v>5991.3311486201419</v>
      </c>
      <c r="P43" s="2">
        <v>4840.5251992718549</v>
      </c>
      <c r="Q43" s="2">
        <v>4984.8837102173757</v>
      </c>
    </row>
    <row r="44" spans="1:17" hidden="1" x14ac:dyDescent="0.25">
      <c r="A44" t="s">
        <v>46</v>
      </c>
      <c r="B44" s="2">
        <v>6410.5601131000003</v>
      </c>
      <c r="C44" s="2">
        <v>4833.5760874999996</v>
      </c>
      <c r="D44" s="2">
        <v>6410.5601131000003</v>
      </c>
      <c r="E44" s="2">
        <v>4833.5760874999996</v>
      </c>
      <c r="F44" s="2">
        <v>5870.8455203000003</v>
      </c>
      <c r="G44" s="2">
        <v>4687.3504653</v>
      </c>
      <c r="H44" s="2">
        <v>5486.6421772000003</v>
      </c>
      <c r="I44" s="2">
        <v>4750.6460829999996</v>
      </c>
      <c r="J44" s="2">
        <v>7545.5635729600599</v>
      </c>
      <c r="K44" s="2">
        <v>5689.3711328656045</v>
      </c>
      <c r="L44" s="2">
        <v>7545.5635729600599</v>
      </c>
      <c r="M44" s="2">
        <v>5689.3711328656045</v>
      </c>
      <c r="N44" s="2">
        <v>6910.2913503496547</v>
      </c>
      <c r="O44" s="2">
        <v>5517.2559496617178</v>
      </c>
      <c r="P44" s="2">
        <v>6458.0639787693372</v>
      </c>
      <c r="Q44" s="2">
        <v>5591.7581926512412</v>
      </c>
    </row>
    <row r="45" spans="1:17" x14ac:dyDescent="0.25">
      <c r="A45" t="s">
        <v>47</v>
      </c>
      <c r="B45" s="2">
        <v>8751.4338769999995</v>
      </c>
      <c r="C45" s="2">
        <v>6458.2333630000003</v>
      </c>
      <c r="D45" s="2">
        <v>7113.0459053000004</v>
      </c>
      <c r="E45" s="2">
        <v>6004.7437977</v>
      </c>
      <c r="F45" s="2">
        <v>7113.0459053000004</v>
      </c>
      <c r="G45" s="2">
        <v>6004.7437977</v>
      </c>
      <c r="H45" s="2">
        <v>2933.1760070999999</v>
      </c>
      <c r="I45" s="2">
        <v>3454.9022183000002</v>
      </c>
      <c r="J45" s="2">
        <v>10300.894072971581</v>
      </c>
      <c r="K45" s="2">
        <v>7601.6774743202504</v>
      </c>
      <c r="L45" s="2">
        <v>8372.4259860141719</v>
      </c>
      <c r="M45" s="2">
        <v>7067.8966058353508</v>
      </c>
      <c r="N45" s="2">
        <v>8372.4259860141719</v>
      </c>
      <c r="O45" s="2">
        <v>7067.8966058353508</v>
      </c>
      <c r="P45" s="2">
        <v>3452.5011296636048</v>
      </c>
      <c r="Q45" s="2">
        <v>4066.6000890110872</v>
      </c>
    </row>
    <row r="46" spans="1:17" x14ac:dyDescent="0.25">
      <c r="A46" t="s">
        <v>48</v>
      </c>
      <c r="B46" s="2">
        <v>8562.3777556000005</v>
      </c>
      <c r="C46" s="2">
        <v>7463.3425246999996</v>
      </c>
      <c r="D46" s="2">
        <v>7799.3093724</v>
      </c>
      <c r="E46" s="2">
        <v>7095.4406075999996</v>
      </c>
      <c r="F46" s="2">
        <v>7255.3421899000004</v>
      </c>
      <c r="G46" s="2">
        <v>6704.8022373000003</v>
      </c>
      <c r="H46" s="2">
        <v>6832.0077842000001</v>
      </c>
      <c r="I46" s="2">
        <v>5987.3384849000004</v>
      </c>
      <c r="J46" s="2">
        <v>10078.365158537754</v>
      </c>
      <c r="K46" s="2">
        <v>8784.7433755156508</v>
      </c>
      <c r="L46" s="2">
        <v>9180.1938764082224</v>
      </c>
      <c r="M46" s="2">
        <v>8351.7036324799192</v>
      </c>
      <c r="N46" s="2">
        <v>8539.9161339423081</v>
      </c>
      <c r="O46" s="2">
        <v>7891.9018982893676</v>
      </c>
      <c r="P46" s="2">
        <v>8041.6294609411352</v>
      </c>
      <c r="Q46" s="2">
        <v>7047.4096449578956</v>
      </c>
    </row>
    <row r="47" spans="1:17" x14ac:dyDescent="0.25">
      <c r="A47" t="s">
        <v>49</v>
      </c>
      <c r="B47" s="2">
        <v>9441.7012481000002</v>
      </c>
      <c r="C47" s="2">
        <v>7635.9588506999999</v>
      </c>
      <c r="D47" s="2">
        <v>8079.9780202000002</v>
      </c>
      <c r="E47" s="2">
        <v>6898.7414681999999</v>
      </c>
      <c r="F47" s="2">
        <v>7368.6555128</v>
      </c>
      <c r="G47" s="2">
        <v>6819.5121749</v>
      </c>
      <c r="H47" s="2">
        <v>6896.9702497999997</v>
      </c>
      <c r="I47" s="2">
        <v>6365.8374099000002</v>
      </c>
      <c r="J47" s="2">
        <v>11113.37476718293</v>
      </c>
      <c r="K47" s="2">
        <v>8987.9217934049339</v>
      </c>
      <c r="L47" s="2">
        <v>9510.5555121386024</v>
      </c>
      <c r="M47" s="2">
        <v>8120.1784872658136</v>
      </c>
      <c r="N47" s="2">
        <v>8673.2918244468037</v>
      </c>
      <c r="O47" s="2">
        <v>8026.9214771312108</v>
      </c>
      <c r="P47" s="2">
        <v>8118.0936708374511</v>
      </c>
      <c r="Q47" s="2">
        <v>7492.9226189409837</v>
      </c>
    </row>
    <row r="48" spans="1:17" hidden="1" x14ac:dyDescent="0.25">
      <c r="A48" t="s">
        <v>50</v>
      </c>
      <c r="B48" s="2">
        <v>12109.916031000001</v>
      </c>
      <c r="C48" s="2">
        <v>9300.0716976000003</v>
      </c>
      <c r="D48" s="2">
        <v>11624.115976999999</v>
      </c>
      <c r="E48" s="2">
        <v>8861.6786284999998</v>
      </c>
      <c r="F48" s="2">
        <v>11327.829195</v>
      </c>
      <c r="G48" s="2">
        <v>8795.4667525999994</v>
      </c>
      <c r="H48" s="2">
        <v>9217.4348907999993</v>
      </c>
      <c r="I48" s="2">
        <v>8348.0541030000004</v>
      </c>
      <c r="J48" s="2">
        <v>14254.002717857873</v>
      </c>
      <c r="K48" s="2">
        <v>10946.66940006163</v>
      </c>
      <c r="L48" s="2">
        <v>13682.190719135062</v>
      </c>
      <c r="M48" s="2">
        <v>10430.65789490791</v>
      </c>
      <c r="N48" s="2">
        <v>13333.445724943338</v>
      </c>
      <c r="O48" s="2">
        <v>10352.723063929967</v>
      </c>
      <c r="P48" s="2">
        <v>10849.401568830843</v>
      </c>
      <c r="Q48" s="2">
        <v>9826.0950421437792</v>
      </c>
    </row>
    <row r="49" spans="1:17" hidden="1" x14ac:dyDescent="0.25">
      <c r="A49" t="s">
        <v>51</v>
      </c>
      <c r="B49" s="2">
        <v>12921.255862</v>
      </c>
      <c r="C49" s="2">
        <v>9040.7349092000004</v>
      </c>
      <c r="D49" s="2">
        <v>10371.817516999999</v>
      </c>
      <c r="E49" s="2">
        <v>7919.7033650000003</v>
      </c>
      <c r="F49" s="2">
        <v>10371.817516999999</v>
      </c>
      <c r="G49" s="2">
        <v>7919.7033650000003</v>
      </c>
      <c r="H49" s="2">
        <v>9149.9383985999993</v>
      </c>
      <c r="I49" s="2">
        <v>7128.6710221000003</v>
      </c>
      <c r="J49" s="2">
        <v>15208.992011472765</v>
      </c>
      <c r="K49" s="2">
        <v>10641.416475331904</v>
      </c>
      <c r="L49" s="2">
        <v>12208.170122566547</v>
      </c>
      <c r="M49" s="2">
        <v>9321.9038844166316</v>
      </c>
      <c r="N49" s="2">
        <v>12208.170122566547</v>
      </c>
      <c r="O49" s="2">
        <v>9321.9038844166316</v>
      </c>
      <c r="P49" s="2">
        <v>10769.95467747323</v>
      </c>
      <c r="Q49" s="2">
        <v>8390.8175633598712</v>
      </c>
    </row>
    <row r="50" spans="1:17" hidden="1" x14ac:dyDescent="0.25">
      <c r="A50" t="s">
        <v>52</v>
      </c>
      <c r="B50" s="2">
        <v>14925.720988999999</v>
      </c>
      <c r="C50" s="2">
        <v>11549.624239000001</v>
      </c>
      <c r="D50" s="2">
        <v>12915.899686999999</v>
      </c>
      <c r="E50" s="2">
        <v>10458.325358</v>
      </c>
      <c r="F50" s="2">
        <v>11495.779685</v>
      </c>
      <c r="G50" s="2">
        <v>9739.3553384000006</v>
      </c>
      <c r="H50" s="2">
        <v>7154.1696803000004</v>
      </c>
      <c r="I50" s="2">
        <v>7924.1207013000003</v>
      </c>
      <c r="J50" s="2">
        <v>17568.352001663377</v>
      </c>
      <c r="K50" s="2">
        <v>13594.510058658818</v>
      </c>
      <c r="L50" s="2">
        <v>15202.687514165607</v>
      </c>
      <c r="M50" s="2">
        <v>12309.994362930682</v>
      </c>
      <c r="N50" s="2">
        <v>13531.132210530626</v>
      </c>
      <c r="O50" s="2">
        <v>11463.729154550831</v>
      </c>
      <c r="P50" s="2">
        <v>8420.8308138526172</v>
      </c>
      <c r="Q50" s="2">
        <v>9327.1033196121116</v>
      </c>
    </row>
    <row r="51" spans="1:17" x14ac:dyDescent="0.25">
      <c r="A51" t="s">
        <v>53</v>
      </c>
      <c r="B51" s="2">
        <v>7612.6117806000002</v>
      </c>
      <c r="C51" s="2">
        <v>6343.7896521000002</v>
      </c>
      <c r="D51" s="2">
        <v>7105.1084726999998</v>
      </c>
      <c r="E51" s="2">
        <v>5582.5822443999996</v>
      </c>
      <c r="F51" s="2">
        <v>6597.5395486999996</v>
      </c>
      <c r="G51" s="2">
        <v>5582.5822443999996</v>
      </c>
      <c r="H51" s="2">
        <v>6343.7896521000002</v>
      </c>
      <c r="I51" s="2">
        <v>5075.0389961000001</v>
      </c>
      <c r="J51" s="2">
        <v>8960.4410743142707</v>
      </c>
      <c r="K51" s="2">
        <v>7466.9712581884087</v>
      </c>
      <c r="L51" s="2">
        <v>8363.0832138955557</v>
      </c>
      <c r="M51" s="2">
        <v>6570.9904412749011</v>
      </c>
      <c r="N51" s="2">
        <v>7765.6481199051668</v>
      </c>
      <c r="O51" s="2">
        <v>6570.9904412749011</v>
      </c>
      <c r="P51" s="2">
        <v>7466.9712581884087</v>
      </c>
      <c r="Q51" s="2">
        <v>5973.5855689224381</v>
      </c>
    </row>
    <row r="52" spans="1:17" hidden="1" x14ac:dyDescent="0.25">
      <c r="A52" t="s">
        <v>54</v>
      </c>
      <c r="B52" s="2">
        <v>12549.116298999999</v>
      </c>
      <c r="C52" s="2">
        <v>9584.9728051999991</v>
      </c>
      <c r="D52" s="2">
        <v>11204.884437000001</v>
      </c>
      <c r="E52" s="2">
        <v>8789.0407063999992</v>
      </c>
      <c r="F52" s="2">
        <v>11204.884437000001</v>
      </c>
      <c r="G52" s="2">
        <v>8832.8701450000008</v>
      </c>
      <c r="H52" s="2">
        <v>9184.6633409000005</v>
      </c>
      <c r="I52" s="2">
        <v>8026.5845237000003</v>
      </c>
      <c r="J52" s="2">
        <v>14770.964338213462</v>
      </c>
      <c r="K52" s="2">
        <v>11282.012861705414</v>
      </c>
      <c r="L52" s="2">
        <v>13188.733333033082</v>
      </c>
      <c r="M52" s="2">
        <v>10345.159272425104</v>
      </c>
      <c r="N52" s="2">
        <v>13188.733333033082</v>
      </c>
      <c r="O52" s="2">
        <v>10396.748807424961</v>
      </c>
      <c r="P52" s="2">
        <v>10810.827745515535</v>
      </c>
      <c r="Q52" s="2">
        <v>9447.708582211204</v>
      </c>
    </row>
    <row r="53" spans="1:17" hidden="1" x14ac:dyDescent="0.25">
      <c r="A53" s="6" t="s">
        <v>55</v>
      </c>
      <c r="B53" s="7">
        <v>7786.3675052999997</v>
      </c>
      <c r="C53" s="7">
        <v>7514.8130633000001</v>
      </c>
      <c r="D53" s="7">
        <v>7041.1352514</v>
      </c>
      <c r="E53" s="7">
        <v>6902.7182522000003</v>
      </c>
      <c r="F53" s="7">
        <v>6426.1033156000003</v>
      </c>
      <c r="G53" s="7">
        <v>6684.3927206999997</v>
      </c>
      <c r="H53" s="7">
        <v>6603.9131613999998</v>
      </c>
      <c r="I53" s="7">
        <v>6045.1747567000002</v>
      </c>
      <c r="J53" s="7">
        <v>9164.9606238947181</v>
      </c>
      <c r="K53" s="7">
        <v>8845.3268837097548</v>
      </c>
      <c r="L53" s="7">
        <v>8287.7833961308388</v>
      </c>
      <c r="M53" s="7">
        <v>8124.8593694287638</v>
      </c>
      <c r="N53" s="7">
        <v>7563.8587329027105</v>
      </c>
      <c r="O53" s="7">
        <v>7867.8788328658038</v>
      </c>
      <c r="P53" s="7">
        <v>7773.1501944460488</v>
      </c>
      <c r="Q53" s="7">
        <v>7115.4859531104539</v>
      </c>
    </row>
    <row r="54" spans="1:17" x14ac:dyDescent="0.25">
      <c r="A54" s="9" t="s">
        <v>74</v>
      </c>
      <c r="B54" s="10">
        <f>AVERAGE(B3:B53)</f>
        <v>10924.816238944682</v>
      </c>
      <c r="C54" s="10">
        <f t="shared" ref="C54:Q54" si="0">AVERAGE(C3:C53)</f>
        <v>7800.7129290425537</v>
      </c>
      <c r="D54" s="10">
        <f t="shared" si="0"/>
        <v>9845.7196498148933</v>
      </c>
      <c r="E54" s="10">
        <f t="shared" si="0"/>
        <v>7371.2281265595748</v>
      </c>
      <c r="F54" s="10">
        <f t="shared" si="0"/>
        <v>8866.3842136978728</v>
      </c>
      <c r="G54" s="10">
        <f t="shared" si="0"/>
        <v>7155.113045312768</v>
      </c>
      <c r="H54" s="10">
        <f t="shared" si="0"/>
        <v>6873.490039604254</v>
      </c>
      <c r="I54" s="10">
        <f t="shared" si="0"/>
        <v>6248.435076034043</v>
      </c>
      <c r="J54" s="10">
        <f t="shared" si="0"/>
        <v>12859.078457966501</v>
      </c>
      <c r="K54" s="10">
        <f t="shared" si="0"/>
        <v>9181.8459357739866</v>
      </c>
      <c r="L54" s="10">
        <f t="shared" si="0"/>
        <v>11588.92549613651</v>
      </c>
      <c r="M54" s="10">
        <f t="shared" si="0"/>
        <v>8676.3199250072976</v>
      </c>
      <c r="N54" s="10">
        <f t="shared" si="0"/>
        <v>10436.19661408878</v>
      </c>
      <c r="O54" s="10">
        <f t="shared" si="0"/>
        <v>8421.9412036704689</v>
      </c>
      <c r="P54" s="10">
        <f t="shared" si="0"/>
        <v>8090.4562389106522</v>
      </c>
      <c r="Q54" s="10">
        <f t="shared" si="0"/>
        <v>7354.7339492818082</v>
      </c>
    </row>
    <row r="55" spans="1:17" x14ac:dyDescent="0.25">
      <c r="A55" s="11" t="s">
        <v>75</v>
      </c>
      <c r="B55" s="12" t="str" cm="1">
        <f t="array" ref="B55">INDEX($A$3:$A$53,MATCH(MIN(ABS(B3:B53-B54)),ABS(B3:B53-B54),0))</f>
        <v>Arizona</v>
      </c>
      <c r="C55" s="12" t="str" cm="1">
        <f t="array" ref="C55">INDEX($A$3:$A$53,MATCH(MIN(ABS(C3:C53-C54)),ABS(C3:C53-C54),0))</f>
        <v>Delaware</v>
      </c>
      <c r="D55" s="12" t="str" cm="1">
        <f t="array" ref="D55">INDEX($A$3:$A$53,MATCH(MIN(ABS(D3:D53-D54)),ABS(D3:D53-D54),0))</f>
        <v>Maine</v>
      </c>
      <c r="E55" s="12" t="str" cm="1">
        <f t="array" ref="E55">INDEX($A$3:$A$53,MATCH(MIN(ABS(E3:E53-E54)),ABS(E3:E53-E54),0))</f>
        <v>North Carolina</v>
      </c>
      <c r="F55" s="12" t="str" cm="1">
        <f t="array" ref="F55">INDEX($A$3:$A$53,MATCH(MIN(ABS(F3:F53-F54)),ABS(F3:F53-F54),0))</f>
        <v>Michigan</v>
      </c>
      <c r="G55" s="12" t="str" cm="1">
        <f t="array" ref="G55">INDEX($A$3:$A$53,MATCH(MIN(ABS(G3:G53-G54)),ABS(G3:G53-G54),0))</f>
        <v>North Carolina</v>
      </c>
      <c r="H55" s="12" t="str" cm="1">
        <f t="array" ref="H55">INDEX($A$3:$A$53,MATCH(MIN(ABS(H3:H53-H54)),ABS(H3:H53-H54),0))</f>
        <v>Utah</v>
      </c>
      <c r="I55" s="12" t="str" cm="1">
        <f t="array" ref="I55">INDEX($A$3:$A$53,MATCH(MIN(ABS(I3:I53-I54)),ABS(I3:I53-I54),0))</f>
        <v>Rhode Island</v>
      </c>
      <c r="J55" s="12" t="str" cm="1">
        <f t="array" ref="J55">INDEX($A$3:$A$53,MATCH(MIN(ABS(J3:J53-J54)),ABS(J3:J53-J54),0))</f>
        <v>Arizona</v>
      </c>
      <c r="K55" s="12" t="str" cm="1">
        <f t="array" ref="K55">INDEX($A$3:$A$53,MATCH(MIN(ABS(K3:K53-K54)),ABS(K3:K53-K54),0))</f>
        <v>Delaware</v>
      </c>
      <c r="L55" s="12" t="str" cm="1">
        <f t="array" ref="L55">INDEX($A$3:$A$53,MATCH(MIN(ABS(L3:L53-L54)),ABS(L3:L53-L54),0))</f>
        <v>Maine</v>
      </c>
      <c r="M55" s="12" t="str" cm="1">
        <f t="array" ref="M55">INDEX($A$3:$A$53,MATCH(MIN(ABS(M3:M53-M54)),ABS(M3:M53-M54),0))</f>
        <v>North Carolina</v>
      </c>
      <c r="N55" s="12" t="str" cm="1">
        <f t="array" ref="N55">INDEX($A$3:$A$53,MATCH(MIN(ABS(N3:N53-N54)),ABS(N3:N53-N54),0))</f>
        <v>Michigan</v>
      </c>
      <c r="O55" s="12" t="str" cm="1">
        <f t="array" ref="O55">INDEX($A$3:$A$53,MATCH(MIN(ABS(O3:O53-O54)),ABS(O3:O53-O54),0))</f>
        <v>North Carolina</v>
      </c>
      <c r="P55" s="12" t="str" cm="1">
        <f t="array" ref="P55">INDEX($A$3:$A$53,MATCH(MIN(ABS(P3:P53-P54)),ABS(P3:P53-P54),0))</f>
        <v>Utah</v>
      </c>
      <c r="Q55" s="12" t="str" cm="1">
        <f t="array" ref="Q55">INDEX($A$3:$A$53,MATCH(MIN(ABS(Q3:Q53-Q54)),ABS(Q3:Q53-Q54),0))</f>
        <v>Rhode Island</v>
      </c>
    </row>
    <row r="56" spans="1:17" x14ac:dyDescent="0.25">
      <c r="A56" s="17" t="s">
        <v>76</v>
      </c>
      <c r="B56" s="18">
        <f>B54-(INDEX(B3:B51,MATCH(B55,$A$3:$A$51,0)))</f>
        <v>-17.002170055317038</v>
      </c>
      <c r="C56" s="18">
        <f t="shared" ref="C56:Q56" si="1">C54-(INDEX(C3:C51,MATCH(C55,$A$3:$A$51,0)))</f>
        <v>-131.27819345744592</v>
      </c>
      <c r="D56" s="18">
        <f t="shared" si="1"/>
        <v>70.707983514892476</v>
      </c>
      <c r="E56" s="18">
        <f t="shared" si="1"/>
        <v>-73.79725954042533</v>
      </c>
      <c r="F56" s="18">
        <f t="shared" si="1"/>
        <v>-11.409685102127696</v>
      </c>
      <c r="G56" s="18">
        <f t="shared" si="1"/>
        <v>-49.754860387231929</v>
      </c>
      <c r="H56" s="18">
        <f t="shared" si="1"/>
        <v>-23.480210195745713</v>
      </c>
      <c r="I56" s="18">
        <f t="shared" si="1"/>
        <v>48.51785823404316</v>
      </c>
      <c r="J56" s="18">
        <f t="shared" si="1"/>
        <v>-20.012440842496289</v>
      </c>
      <c r="K56" s="18">
        <f t="shared" si="1"/>
        <v>-154.52128004420047</v>
      </c>
      <c r="L56" s="18">
        <f t="shared" si="1"/>
        <v>83.226984119088229</v>
      </c>
      <c r="M56" s="18">
        <f t="shared" si="1"/>
        <v>-86.863223111284242</v>
      </c>
      <c r="N56" s="18">
        <f t="shared" si="1"/>
        <v>-13.429794396532088</v>
      </c>
      <c r="O56" s="18">
        <f t="shared" si="1"/>
        <v>-58.564065462618601</v>
      </c>
      <c r="P56" s="18">
        <f t="shared" si="1"/>
        <v>-27.637431926798854</v>
      </c>
      <c r="Q56" s="18">
        <f t="shared" si="1"/>
        <v>57.108049416886388</v>
      </c>
    </row>
    <row r="57" spans="1:17" x14ac:dyDescent="0.25">
      <c r="A57" s="15" t="s">
        <v>77</v>
      </c>
      <c r="B57" s="16" t="str" cm="1">
        <f t="array" ref="B57">INDEX($A$59:$A$71,MATCH(MIN(ABS(B59:B71-B54)),ABS(B59:B71-B54),0))</f>
        <v>North Carolina</v>
      </c>
      <c r="C57" s="16" t="str" cm="1">
        <f t="array" ref="C57">INDEX($A$59:$A$71,MATCH(MIN(ABS(C59:C71-C54)),ABS(C59:C71-C54),0))</f>
        <v>Utah</v>
      </c>
      <c r="D57" s="16" t="str" cm="1">
        <f t="array" ref="D57">INDEX($A$59:$A$71,MATCH(MIN(ABS(D59:D71-D54)),ABS(D59:D71-D54),0))</f>
        <v>Missouri</v>
      </c>
      <c r="E57" s="16" t="str" cm="1">
        <f t="array" ref="E57">INDEX($A$59:$A$71,MATCH(MIN(ABS(E59:E71-E54)),ABS(E59:E71-E54),0))</f>
        <v>North Carolina</v>
      </c>
      <c r="F57" s="16" t="str" cm="1">
        <f t="array" ref="F57">INDEX($A$59:$A$71,MATCH(MIN(ABS(F59:F71-F54)),ABS(F59:F71-F54),0))</f>
        <v>Missouri</v>
      </c>
      <c r="G57" s="16" t="str" cm="1">
        <f t="array" ref="G57">INDEX($A$59:$A$71,MATCH(MIN(ABS(G59:G71-G54)),ABS(G59:G71-G54),0))</f>
        <v>North Carolina</v>
      </c>
      <c r="H57" s="16" t="str" cm="1">
        <f t="array" ref="H57">INDEX($A$59:$A$71,MATCH(MIN(ABS(H59:H71-H54)),ABS(H59:H71-H54),0))</f>
        <v>Utah</v>
      </c>
      <c r="I57" s="16" t="str" cm="1">
        <f t="array" ref="I57">INDEX($A$59:$A$71,MATCH(MIN(ABS(I59:I71-I54)),ABS(I59:I71-I54),0))</f>
        <v>Utah</v>
      </c>
      <c r="J57" s="16" t="str" cm="1">
        <f t="array" ref="J57">INDEX($A$59:$A$71,MATCH(MIN(ABS(J59:J71-J54)),ABS(J59:J71-J54),0))</f>
        <v>North Carolina</v>
      </c>
      <c r="K57" s="16" t="str" cm="1">
        <f t="array" ref="K57">INDEX($A$59:$A$71,MATCH(MIN(ABS(K59:K71-K54)),ABS(K59:K71-K54),0))</f>
        <v>Utah</v>
      </c>
      <c r="L57" s="16" t="str" cm="1">
        <f t="array" ref="L57">INDEX($A$59:$A$71,MATCH(MIN(ABS(L59:L71-L54)),ABS(L59:L71-L54),0))</f>
        <v>Missouri</v>
      </c>
      <c r="M57" s="16" t="str" cm="1">
        <f t="array" ref="M57">INDEX($A$59:$A$71,MATCH(MIN(ABS(M59:M71-M54)),ABS(M59:M71-M54),0))</f>
        <v>North Carolina</v>
      </c>
      <c r="N57" s="16" t="str" cm="1">
        <f t="array" ref="N57">INDEX($A$59:$A$71,MATCH(MIN(ABS(N59:N71-N54)),ABS(N59:N71-N54),0))</f>
        <v>Missouri</v>
      </c>
      <c r="O57" s="16" t="str" cm="1">
        <f t="array" ref="O57">INDEX($A$59:$A$71,MATCH(MIN(ABS(O59:O71-O54)),ABS(O59:O71-O54),0))</f>
        <v>North Carolina</v>
      </c>
      <c r="P57" s="16" t="str" cm="1">
        <f t="array" ref="P57">INDEX($A$59:$A$71,MATCH(MIN(ABS(P59:P71-P54)),ABS(P59:P71-P54),0))</f>
        <v>Utah</v>
      </c>
      <c r="Q57" s="16" t="str" cm="1">
        <f t="array" ref="Q57">INDEX($A$59:$A$71,MATCH(MIN(ABS(Q59:Q71-Q54)),ABS(Q59:Q71-Q54),0))</f>
        <v>Utah</v>
      </c>
    </row>
    <row r="58" spans="1:17" x14ac:dyDescent="0.25">
      <c r="A58" s="13" t="s">
        <v>78</v>
      </c>
      <c r="B58" s="14">
        <f>B54-(INDEX(B59:B71,MATCH(B57,$A$59:$A$71,0)))</f>
        <v>665.3071829446817</v>
      </c>
      <c r="C58" s="14">
        <f t="shared" ref="C58:Q58" si="2">C54-(INDEX(C59:C71,MATCH(C57,$A$59:$A$71,0)))</f>
        <v>164.75407834255384</v>
      </c>
      <c r="D58" s="14">
        <f t="shared" si="2"/>
        <v>825.90592141489287</v>
      </c>
      <c r="E58" s="14">
        <f t="shared" si="2"/>
        <v>-73.79725954042533</v>
      </c>
      <c r="F58" s="14">
        <f t="shared" si="2"/>
        <v>-153.42951470212756</v>
      </c>
      <c r="G58" s="14">
        <f t="shared" si="2"/>
        <v>-49.754860387231929</v>
      </c>
      <c r="H58" s="14">
        <f t="shared" si="2"/>
        <v>-23.480210195745713</v>
      </c>
      <c r="I58" s="14">
        <f t="shared" si="2"/>
        <v>-117.40233386595719</v>
      </c>
      <c r="J58" s="14">
        <f t="shared" si="2"/>
        <v>783.10125104317012</v>
      </c>
      <c r="K58" s="14">
        <f t="shared" si="2"/>
        <v>193.92414236905279</v>
      </c>
      <c r="L58" s="14">
        <f t="shared" si="2"/>
        <v>972.13434167558444</v>
      </c>
      <c r="M58" s="14">
        <f t="shared" si="2"/>
        <v>-86.863223111284242</v>
      </c>
      <c r="N58" s="14">
        <f t="shared" si="2"/>
        <v>-180.59454037214527</v>
      </c>
      <c r="O58" s="14">
        <f t="shared" si="2"/>
        <v>-58.564065462618601</v>
      </c>
      <c r="P58" s="14">
        <f t="shared" si="2"/>
        <v>-27.637431926798854</v>
      </c>
      <c r="Q58" s="14">
        <f t="shared" si="2"/>
        <v>-138.1886696591755</v>
      </c>
    </row>
    <row r="59" spans="1:17" x14ac:dyDescent="0.25">
      <c r="A59" t="s">
        <v>9</v>
      </c>
      <c r="B59" s="8">
        <f>INDEX(B$3:B$51,MATCH(Table2[[#This Row],[State]],$A$3:$A$51,0))</f>
        <v>6728.1922146999996</v>
      </c>
      <c r="C59" s="8">
        <f>INDEX(C$3:C$51,MATCH(Table2[[#This Row],[State]],$A$3:$A$51,0))</f>
        <v>5382.4377467000004</v>
      </c>
      <c r="D59" s="8">
        <f>INDEX(D$3:D$51,MATCH(Table2[[#This Row],[State]],$A$3:$A$51,0))</f>
        <v>6728.1922146999996</v>
      </c>
      <c r="E59" s="8">
        <f>INDEX(E$3:E$51,MATCH(Table2[[#This Row],[State]],$A$3:$A$51,0))</f>
        <v>5423.3803909999997</v>
      </c>
      <c r="F59" s="8">
        <f>INDEX(F$3:F$51,MATCH(Table2[[#This Row],[State]],$A$3:$A$51,0))</f>
        <v>6101.3884256000001</v>
      </c>
      <c r="G59" s="8">
        <f>INDEX(G$3:G$51,MATCH(Table2[[#This Row],[State]],$A$3:$A$51,0))</f>
        <v>5357.3491588999996</v>
      </c>
      <c r="H59" s="8">
        <f>INDEX(H$3:H$51,MATCH(Table2[[#This Row],[State]],$A$3:$A$51,0))</f>
        <v>5561.4150779000001</v>
      </c>
      <c r="I59" s="8">
        <f>INDEX(I$3:I$51,MATCH(Table2[[#This Row],[State]],$A$3:$A$51,0))</f>
        <v>5062.5030880000004</v>
      </c>
      <c r="J59" s="8">
        <f>INDEX(J$3:J$51,MATCH(Table2[[#This Row],[State]],$A$3:$A$51,0))</f>
        <v>7919.4331215098055</v>
      </c>
      <c r="K59" s="8">
        <f>INDEX(K$3:K$51,MATCH(Table2[[#This Row],[State]],$A$3:$A$51,0))</f>
        <v>6335.4099296613531</v>
      </c>
      <c r="L59" s="8">
        <f>INDEX(L$3:L$51,MATCH(Table2[[#This Row],[State]],$A$3:$A$51,0))</f>
        <v>7919.4331215098055</v>
      </c>
      <c r="M59" s="8">
        <f>INDEX(M$3:M$51,MATCH(Table2[[#This Row],[State]],$A$3:$A$51,0))</f>
        <v>6383.6015572196729</v>
      </c>
      <c r="N59" s="8">
        <f>INDEX(N$3:N$51,MATCH(Table2[[#This Row],[State]],$A$3:$A$51,0))</f>
        <v>7181.6523730286599</v>
      </c>
      <c r="O59" s="8">
        <f>INDEX(O$3:O$51,MATCH(Table2[[#This Row],[State]],$A$3:$A$51,0))</f>
        <v>6305.8793534151609</v>
      </c>
      <c r="P59" s="8">
        <f>INDEX(P$3:P$51,MATCH(Table2[[#This Row],[State]],$A$3:$A$51,0))</f>
        <v>6546.0755824065172</v>
      </c>
      <c r="Q59" s="8">
        <f>INDEX(Q$3:Q$51,MATCH(Table2[[#This Row],[State]],$A$3:$A$51,0))</f>
        <v>5958.8301513232745</v>
      </c>
    </row>
    <row r="60" spans="1:17" x14ac:dyDescent="0.25">
      <c r="A60" t="s">
        <v>12</v>
      </c>
      <c r="B60" s="8">
        <f>INDEX(B$3:B$51,MATCH(Table2[[#This Row],[State]],$A$3:$A$51,0))</f>
        <v>6343.6015981</v>
      </c>
      <c r="C60" s="8">
        <f>INDEX(C$3:C$51,MATCH(Table2[[#This Row],[State]],$A$3:$A$51,0))</f>
        <v>5219.3007991000004</v>
      </c>
      <c r="D60" s="8">
        <f>INDEX(D$3:D$51,MATCH(Table2[[#This Row],[State]],$A$3:$A$51,0))</f>
        <v>6085.0031293000002</v>
      </c>
      <c r="E60" s="8">
        <f>INDEX(E$3:E$51,MATCH(Table2[[#This Row],[State]],$A$3:$A$51,0))</f>
        <v>4912.5804793999996</v>
      </c>
      <c r="F60" s="8">
        <f>INDEX(F$3:F$51,MATCH(Table2[[#This Row],[State]],$A$3:$A$51,0))</f>
        <v>5501.3078385999997</v>
      </c>
      <c r="G60" s="8">
        <f>INDEX(G$3:G$51,MATCH(Table2[[#This Row],[State]],$A$3:$A$51,0))</f>
        <v>4665.0359725999997</v>
      </c>
      <c r="H60" s="8">
        <f>INDEX(H$3:H$51,MATCH(Table2[[#This Row],[State]],$A$3:$A$51,0))</f>
        <v>4852.3903348000003</v>
      </c>
      <c r="I60" s="8">
        <f>INDEX(I$3:I$51,MATCH(Table2[[#This Row],[State]],$A$3:$A$51,0))</f>
        <v>4454.4625327000003</v>
      </c>
      <c r="J60" s="8">
        <f>INDEX(J$3:J$51,MATCH(Table2[[#This Row],[State]],$A$3:$A$51,0))</f>
        <v>7466.7499088231243</v>
      </c>
      <c r="K60" s="8">
        <f>INDEX(K$3:K$51,MATCH(Table2[[#This Row],[State]],$A$3:$A$51,0))</f>
        <v>6143.3892345119575</v>
      </c>
      <c r="L60" s="8">
        <f>INDEX(L$3:L$51,MATCH(Table2[[#This Row],[State]],$A$3:$A$51,0))</f>
        <v>7162.3660247670186</v>
      </c>
      <c r="M60" s="8">
        <f>INDEX(M$3:M$51,MATCH(Table2[[#This Row],[State]],$A$3:$A$51,0))</f>
        <v>5782.3634223234794</v>
      </c>
      <c r="N60" s="8">
        <f>INDEX(N$3:N$51,MATCH(Table2[[#This Row],[State]],$A$3:$A$51,0))</f>
        <v>6475.3262270722689</v>
      </c>
      <c r="O60" s="8">
        <f>INDEX(O$3:O$51,MATCH(Table2[[#This Row],[State]],$A$3:$A$51,0))</f>
        <v>5490.9906280212372</v>
      </c>
      <c r="P60" s="8">
        <f>INDEX(P$3:P$51,MATCH(Table2[[#This Row],[State]],$A$3:$A$51,0))</f>
        <v>5711.5164831275015</v>
      </c>
      <c r="Q60" s="8">
        <f>INDEX(Q$3:Q$51,MATCH(Table2[[#This Row],[State]],$A$3:$A$51,0))</f>
        <v>5243.134707554098</v>
      </c>
    </row>
    <row r="61" spans="1:17" x14ac:dyDescent="0.25">
      <c r="A61" t="s">
        <v>16</v>
      </c>
      <c r="B61" s="8">
        <f>INDEX(B$3:B$51,MATCH(Table2[[#This Row],[State]],$A$3:$A$51,0))</f>
        <v>9215.3965738999996</v>
      </c>
      <c r="C61" s="8">
        <f>INDEX(C$3:C$51,MATCH(Table2[[#This Row],[State]],$A$3:$A$51,0))</f>
        <v>7624.0534930000003</v>
      </c>
      <c r="D61" s="8">
        <f>INDEX(D$3:D$51,MATCH(Table2[[#This Row],[State]],$A$3:$A$51,0))</f>
        <v>7802.7539954000003</v>
      </c>
      <c r="E61" s="8">
        <f>INDEX(E$3:E$51,MATCH(Table2[[#This Row],[State]],$A$3:$A$51,0))</f>
        <v>6797.5977845999996</v>
      </c>
      <c r="F61" s="8">
        <f>INDEX(F$3:F$51,MATCH(Table2[[#This Row],[State]],$A$3:$A$51,0))</f>
        <v>6769.8541519999999</v>
      </c>
      <c r="G61" s="8">
        <f>INDEX(G$3:G$51,MATCH(Table2[[#This Row],[State]],$A$3:$A$51,0))</f>
        <v>6298.1900883999997</v>
      </c>
      <c r="H61" s="8">
        <f>INDEX(H$3:H$51,MATCH(Table2[[#This Row],[State]],$A$3:$A$51,0))</f>
        <v>5792.7744105000002</v>
      </c>
      <c r="I61" s="8">
        <f>INDEX(I$3:I$51,MATCH(Table2[[#This Row],[State]],$A$3:$A$51,0))</f>
        <v>5013.1094032999999</v>
      </c>
      <c r="J61" s="8">
        <f>INDEX(J$3:J$51,MATCH(Table2[[#This Row],[State]],$A$3:$A$51,0))</f>
        <v>10847.002363538413</v>
      </c>
      <c r="K61" s="8">
        <f>INDEX(K$3:K$51,MATCH(Table2[[#This Row],[State]],$A$3:$A$51,0))</f>
        <v>8973.9085665106704</v>
      </c>
      <c r="L61" s="8">
        <f>INDEX(L$3:L$51,MATCH(Table2[[#This Row],[State]],$A$3:$A$51,0))</f>
        <v>9184.2483773212189</v>
      </c>
      <c r="M61" s="8">
        <f>INDEX(M$3:M$51,MATCH(Table2[[#This Row],[State]],$A$3:$A$51,0))</f>
        <v>8001.1270968814406</v>
      </c>
      <c r="N61" s="8">
        <f>INDEX(N$3:N$51,MATCH(Table2[[#This Row],[State]],$A$3:$A$51,0))</f>
        <v>7968.4713944412815</v>
      </c>
      <c r="O61" s="8">
        <f>INDEX(O$3:O$51,MATCH(Table2[[#This Row],[State]],$A$3:$A$51,0))</f>
        <v>7413.2981936313072</v>
      </c>
      <c r="P61" s="8">
        <f>INDEX(P$3:P$51,MATCH(Table2[[#This Row],[State]],$A$3:$A$51,0))</f>
        <v>6818.3975825954703</v>
      </c>
      <c r="Q61" s="8">
        <f>INDEX(Q$3:Q$51,MATCH(Table2[[#This Row],[State]],$A$3:$A$51,0))</f>
        <v>5900.691208480358</v>
      </c>
    </row>
    <row r="62" spans="1:17" x14ac:dyDescent="0.25">
      <c r="A62" t="s">
        <v>17</v>
      </c>
      <c r="B62" s="8">
        <f>INDEX(B$3:B$51,MATCH(Table2[[#This Row],[State]],$A$3:$A$51,0))</f>
        <v>7861.1192942999996</v>
      </c>
      <c r="C62" s="8">
        <f>INDEX(C$3:C$51,MATCH(Table2[[#This Row],[State]],$A$3:$A$51,0))</f>
        <v>6511.0180879</v>
      </c>
      <c r="D62" s="8">
        <f>INDEX(D$3:D$51,MATCH(Table2[[#This Row],[State]],$A$3:$A$51,0))</f>
        <v>7365.5196575999998</v>
      </c>
      <c r="E62" s="8">
        <f>INDEX(E$3:E$51,MATCH(Table2[[#This Row],[State]],$A$3:$A$51,0))</f>
        <v>6240.5513675000002</v>
      </c>
      <c r="F62" s="8">
        <f>INDEX(F$3:F$51,MATCH(Table2[[#This Row],[State]],$A$3:$A$51,0))</f>
        <v>7095.0529372999999</v>
      </c>
      <c r="G62" s="8">
        <f>INDEX(G$3:G$51,MATCH(Table2[[#This Row],[State]],$A$3:$A$51,0))</f>
        <v>6105.3204937999999</v>
      </c>
      <c r="H62" s="8">
        <f>INDEX(H$3:H$51,MATCH(Table2[[#This Row],[State]],$A$3:$A$51,0))</f>
        <v>6105.3204937999999</v>
      </c>
      <c r="I62" s="8">
        <f>INDEX(I$3:I$51,MATCH(Table2[[#This Row],[State]],$A$3:$A$51,0))</f>
        <v>5793.2206174000003</v>
      </c>
      <c r="J62" s="8">
        <f>INDEX(J$3:J$51,MATCH(Table2[[#This Row],[State]],$A$3:$A$51,0))</f>
        <v>9252.9473779599939</v>
      </c>
      <c r="K62" s="8">
        <f>INDEX(K$3:K$51,MATCH(Table2[[#This Row],[State]],$A$3:$A$51,0))</f>
        <v>7663.8078483261415</v>
      </c>
      <c r="L62" s="8">
        <f>INDEX(L$3:L$51,MATCH(Table2[[#This Row],[State]],$A$3:$A$51,0))</f>
        <v>8669.6007593370887</v>
      </c>
      <c r="M62" s="8">
        <f>INDEX(M$3:M$51,MATCH(Table2[[#This Row],[State]],$A$3:$A$51,0))</f>
        <v>7345.4544131906096</v>
      </c>
      <c r="N62" s="8">
        <f>INDEX(N$3:N$51,MATCH(Table2[[#This Row],[State]],$A$3:$A$51,0))</f>
        <v>8351.2473243192617</v>
      </c>
      <c r="O62" s="8">
        <f>INDEX(O$3:O$51,MATCH(Table2[[#This Row],[State]],$A$3:$A$51,0))</f>
        <v>7186.2806223630178</v>
      </c>
      <c r="P62" s="8">
        <f>INDEX(P$3:P$51,MATCH(Table2[[#This Row],[State]],$A$3:$A$51,0))</f>
        <v>7186.2806223630178</v>
      </c>
      <c r="Q62" s="8">
        <f>INDEX(Q$3:Q$51,MATCH(Table2[[#This Row],[State]],$A$3:$A$51,0))</f>
        <v>6818.9227913870964</v>
      </c>
    </row>
    <row r="63" spans="1:17" x14ac:dyDescent="0.25">
      <c r="A63" t="s">
        <v>24</v>
      </c>
      <c r="B63" s="8">
        <f>INDEX(B$3:B$51,MATCH(Table2[[#This Row],[State]],$A$3:$A$51,0))</f>
        <v>6692.7148341000002</v>
      </c>
      <c r="C63" s="8">
        <f>INDEX(C$3:C$51,MATCH(Table2[[#This Row],[State]],$A$3:$A$51,0))</f>
        <v>5137.0992985000003</v>
      </c>
      <c r="D63" s="8">
        <f>INDEX(D$3:D$51,MATCH(Table2[[#This Row],[State]],$A$3:$A$51,0))</f>
        <v>6559.2593039000003</v>
      </c>
      <c r="E63" s="8">
        <f>INDEX(E$3:E$51,MATCH(Table2[[#This Row],[State]],$A$3:$A$51,0))</f>
        <v>4897.8324118999999</v>
      </c>
      <c r="F63" s="8">
        <f>INDEX(F$3:F$51,MATCH(Table2[[#This Row],[State]],$A$3:$A$51,0))</f>
        <v>6194.3194286999997</v>
      </c>
      <c r="G63" s="8">
        <f>INDEX(G$3:G$51,MATCH(Table2[[#This Row],[State]],$A$3:$A$51,0))</f>
        <v>4874.6161154000001</v>
      </c>
      <c r="H63" s="8">
        <f>INDEX(H$3:H$51,MATCH(Table2[[#This Row],[State]],$A$3:$A$51,0))</f>
        <v>5957.4767211999997</v>
      </c>
      <c r="I63" s="8">
        <f>INDEX(I$3:I$51,MATCH(Table2[[#This Row],[State]],$A$3:$A$51,0))</f>
        <v>4411.2958620999998</v>
      </c>
      <c r="J63" s="8">
        <f>INDEX(J$3:J$51,MATCH(Table2[[#This Row],[State]],$A$3:$A$51,0))</f>
        <v>7877.6743943476731</v>
      </c>
      <c r="K63" s="8">
        <f>INDEX(K$3:K$51,MATCH(Table2[[#This Row],[State]],$A$3:$A$51,0))</f>
        <v>6046.6337813804093</v>
      </c>
      <c r="L63" s="8">
        <f>INDEX(L$3:L$51,MATCH(Table2[[#This Row],[State]],$A$3:$A$51,0))</f>
        <v>7720.5902754062736</v>
      </c>
      <c r="M63" s="8">
        <f>INDEX(M$3:M$51,MATCH(Table2[[#This Row],[State]],$A$3:$A$51,0))</f>
        <v>5765.0041777432516</v>
      </c>
      <c r="N63" s="8">
        <f>INDEX(N$3:N$51,MATCH(Table2[[#This Row],[State]],$A$3:$A$51,0))</f>
        <v>7291.0370101615463</v>
      </c>
      <c r="O63" s="8">
        <f>INDEX(O$3:O$51,MATCH(Table2[[#This Row],[State]],$A$3:$A$51,0))</f>
        <v>5737.6773859998193</v>
      </c>
      <c r="P63" s="8">
        <f>INDEX(P$3:P$51,MATCH(Table2[[#This Row],[State]],$A$3:$A$51,0))</f>
        <v>7012.2607917494815</v>
      </c>
      <c r="Q63" s="8">
        <f>INDEX(Q$3:Q$51,MATCH(Table2[[#This Row],[State]],$A$3:$A$51,0))</f>
        <v>5192.3252850545368</v>
      </c>
    </row>
    <row r="64" spans="1:17" x14ac:dyDescent="0.25">
      <c r="A64" t="s">
        <v>30</v>
      </c>
      <c r="B64" s="8">
        <f>INDEX(B$3:B$51,MATCH(Table2[[#This Row],[State]],$A$3:$A$51,0))</f>
        <v>4130.5317897000004</v>
      </c>
      <c r="C64" s="8">
        <f>INDEX(C$3:C$51,MATCH(Table2[[#This Row],[State]],$A$3:$A$51,0))</f>
        <v>3597.5095403999999</v>
      </c>
      <c r="D64" s="8">
        <f>INDEX(D$3:D$51,MATCH(Table2[[#This Row],[State]],$A$3:$A$51,0))</f>
        <v>3910.5192950999999</v>
      </c>
      <c r="E64" s="8">
        <f>INDEX(E$3:E$51,MATCH(Table2[[#This Row],[State]],$A$3:$A$51,0))</f>
        <v>3596.2469064000002</v>
      </c>
      <c r="F64" s="8">
        <f>INDEX(F$3:F$51,MATCH(Table2[[#This Row],[State]],$A$3:$A$51,0))</f>
        <v>3910.5192950999999</v>
      </c>
      <c r="G64" s="8">
        <f>INDEX(G$3:G$51,MATCH(Table2[[#This Row],[State]],$A$3:$A$51,0))</f>
        <v>3106.7784842999999</v>
      </c>
      <c r="H64" s="8">
        <f>INDEX(H$3:H$51,MATCH(Table2[[#This Row],[State]],$A$3:$A$51,0))</f>
        <v>3801.1554750999999</v>
      </c>
      <c r="I64" s="8">
        <f>INDEX(I$3:I$51,MATCH(Table2[[#This Row],[State]],$A$3:$A$51,0))</f>
        <v>2522.1869879999999</v>
      </c>
      <c r="J64" s="8">
        <f>INDEX(J$3:J$51,MATCH(Table2[[#This Row],[State]],$A$3:$A$51,0))</f>
        <v>4861.8513295934299</v>
      </c>
      <c r="K64" s="8">
        <f>INDEX(K$3:K$51,MATCH(Table2[[#This Row],[State]],$A$3:$A$51,0))</f>
        <v>4234.4563442977706</v>
      </c>
      <c r="L64" s="8">
        <f>INDEX(L$3:L$51,MATCH(Table2[[#This Row],[State]],$A$3:$A$51,0))</f>
        <v>4602.8851494842411</v>
      </c>
      <c r="M64" s="8">
        <f>INDEX(M$3:M$51,MATCH(Table2[[#This Row],[State]],$A$3:$A$51,0))</f>
        <v>4232.9701582316084</v>
      </c>
      <c r="N64" s="8">
        <f>INDEX(N$3:N$51,MATCH(Table2[[#This Row],[State]],$A$3:$A$51,0))</f>
        <v>4602.8851494842411</v>
      </c>
      <c r="O64" s="8">
        <f>INDEX(O$3:O$51,MATCH(Table2[[#This Row],[State]],$A$3:$A$51,0))</f>
        <v>3656.8402989444776</v>
      </c>
      <c r="P64" s="8">
        <f>INDEX(P$3:P$51,MATCH(Table2[[#This Row],[State]],$A$3:$A$51,0))</f>
        <v>4474.1582298652465</v>
      </c>
      <c r="Q64" s="8">
        <f>INDEX(Q$3:Q$51,MATCH(Table2[[#This Row],[State]],$A$3:$A$51,0))</f>
        <v>2968.7456205201297</v>
      </c>
    </row>
    <row r="65" spans="1:20" x14ac:dyDescent="0.25">
      <c r="A65" t="s">
        <v>31</v>
      </c>
      <c r="B65" s="8">
        <f>INDEX(B$3:B$51,MATCH(Table2[[#This Row],[State]],$A$3:$A$51,0))</f>
        <v>11643.496267</v>
      </c>
      <c r="C65" s="8">
        <f>INDEX(C$3:C$51,MATCH(Table2[[#This Row],[State]],$A$3:$A$51,0))</f>
        <v>6953.0436637000003</v>
      </c>
      <c r="D65" s="8">
        <f>INDEX(D$3:D$51,MATCH(Table2[[#This Row],[State]],$A$3:$A$51,0))</f>
        <v>9019.8137284000004</v>
      </c>
      <c r="E65" s="8">
        <f>INDEX(E$3:E$51,MATCH(Table2[[#This Row],[State]],$A$3:$A$51,0))</f>
        <v>6226.7815518999996</v>
      </c>
      <c r="F65" s="8">
        <f>INDEX(F$3:F$51,MATCH(Table2[[#This Row],[State]],$A$3:$A$51,0))</f>
        <v>9019.8137284000004</v>
      </c>
      <c r="G65" s="8">
        <f>INDEX(G$3:G$51,MATCH(Table2[[#This Row],[State]],$A$3:$A$51,0))</f>
        <v>6226.7815518999996</v>
      </c>
      <c r="H65" s="8">
        <f>INDEX(H$3:H$51,MATCH(Table2[[#This Row],[State]],$A$3:$A$51,0))</f>
        <v>7599.7812540000004</v>
      </c>
      <c r="I65" s="8">
        <f>INDEX(I$3:I$51,MATCH(Table2[[#This Row],[State]],$A$3:$A$51,0))</f>
        <v>6815.9177345999997</v>
      </c>
      <c r="J65" s="8">
        <f>INDEX(J$3:J$51,MATCH(Table2[[#This Row],[State]],$A$3:$A$51,0))</f>
        <v>13705.002331174792</v>
      </c>
      <c r="K65" s="8">
        <f>INDEX(K$3:K$51,MATCH(Table2[[#This Row],[State]],$A$3:$A$51,0))</f>
        <v>8184.095003306159</v>
      </c>
      <c r="L65" s="8">
        <f>INDEX(L$3:L$51,MATCH(Table2[[#This Row],[State]],$A$3:$A$51,0))</f>
        <v>10616.791154460925</v>
      </c>
      <c r="M65" s="8">
        <f>INDEX(M$3:M$51,MATCH(Table2[[#This Row],[State]],$A$3:$A$51,0))</f>
        <v>7329.2466221139111</v>
      </c>
      <c r="N65" s="8">
        <f>INDEX(N$3:N$51,MATCH(Table2[[#This Row],[State]],$A$3:$A$51,0))</f>
        <v>10616.791154460925</v>
      </c>
      <c r="O65" s="8">
        <f>INDEX(O$3:O$51,MATCH(Table2[[#This Row],[State]],$A$3:$A$51,0))</f>
        <v>7329.2466221139111</v>
      </c>
      <c r="P65" s="8">
        <f>INDEX(P$3:P$51,MATCH(Table2[[#This Row],[State]],$A$3:$A$51,0))</f>
        <v>8945.3388753758336</v>
      </c>
      <c r="Q65" s="8">
        <f>INDEX(Q$3:Q$51,MATCH(Table2[[#This Row],[State]],$A$3:$A$51,0))</f>
        <v>8022.6906334429286</v>
      </c>
    </row>
    <row r="66" spans="1:20" x14ac:dyDescent="0.25">
      <c r="A66" t="s">
        <v>38</v>
      </c>
      <c r="B66" s="8">
        <f>INDEX(B$3:B$51,MATCH(Table2[[#This Row],[State]],$A$3:$A$51,0))</f>
        <v>10259.509056000001</v>
      </c>
      <c r="C66" s="8">
        <f>INDEX(C$3:C$51,MATCH(Table2[[#This Row],[State]],$A$3:$A$51,0))</f>
        <v>8087.0297166</v>
      </c>
      <c r="D66" s="8">
        <f>INDEX(D$3:D$51,MATCH(Table2[[#This Row],[State]],$A$3:$A$51,0))</f>
        <v>8838.5964605999998</v>
      </c>
      <c r="E66" s="8">
        <f>INDEX(E$3:E$51,MATCH(Table2[[#This Row],[State]],$A$3:$A$51,0))</f>
        <v>7445.0253861000001</v>
      </c>
      <c r="F66" s="8">
        <f>INDEX(F$3:F$51,MATCH(Table2[[#This Row],[State]],$A$3:$A$51,0))</f>
        <v>7049.6537939</v>
      </c>
      <c r="G66" s="8">
        <f>INDEX(G$3:G$51,MATCH(Table2[[#This Row],[State]],$A$3:$A$51,0))</f>
        <v>7204.8679056999999</v>
      </c>
      <c r="H66" s="8">
        <f>INDEX(H$3:H$51,MATCH(Table2[[#This Row],[State]],$A$3:$A$51,0))</f>
        <v>5439.0243265999998</v>
      </c>
      <c r="I66" s="8">
        <f>INDEX(I$3:I$51,MATCH(Table2[[#This Row],[State]],$A$3:$A$51,0))</f>
        <v>6411.1520049999999</v>
      </c>
      <c r="J66" s="8">
        <f>INDEX(J$3:J$51,MATCH(Table2[[#This Row],[State]],$A$3:$A$51,0))</f>
        <v>12075.977206923331</v>
      </c>
      <c r="K66" s="8">
        <f>INDEX(K$3:K$51,MATCH(Table2[[#This Row],[State]],$A$3:$A$51,0))</f>
        <v>9518.8557265574127</v>
      </c>
      <c r="L66" s="8">
        <f>INDEX(L$3:L$51,MATCH(Table2[[#This Row],[State]],$A$3:$A$51,0))</f>
        <v>10403.488979521675</v>
      </c>
      <c r="M66" s="8">
        <f>INDEX(M$3:M$51,MATCH(Table2[[#This Row],[State]],$A$3:$A$51,0))</f>
        <v>8763.1831481185818</v>
      </c>
      <c r="N66" s="8">
        <f>INDEX(N$3:N$51,MATCH(Table2[[#This Row],[State]],$A$3:$A$51,0))</f>
        <v>8297.8101649074652</v>
      </c>
      <c r="O66" s="8">
        <f>INDEX(O$3:O$51,MATCH(Table2[[#This Row],[State]],$A$3:$A$51,0))</f>
        <v>8480.5052691330875</v>
      </c>
      <c r="P66" s="8">
        <f>INDEX(P$3:P$51,MATCH(Table2[[#This Row],[State]],$A$3:$A$51,0))</f>
        <v>6402.0152852743986</v>
      </c>
      <c r="Q66" s="8">
        <f>INDEX(Q$3:Q$51,MATCH(Table2[[#This Row],[State]],$A$3:$A$51,0))</f>
        <v>7546.2602605943657</v>
      </c>
    </row>
    <row r="67" spans="1:20" x14ac:dyDescent="0.25">
      <c r="A67" t="s">
        <v>45</v>
      </c>
      <c r="B67" s="8">
        <f>INDEX(B$3:B$51,MATCH(Table2[[#This Row],[State]],$A$3:$A$51,0))</f>
        <v>7754.1390910999999</v>
      </c>
      <c r="C67" s="8">
        <f>INDEX(C$3:C$51,MATCH(Table2[[#This Row],[State]],$A$3:$A$51,0))</f>
        <v>6040.3458586999996</v>
      </c>
      <c r="D67" s="8">
        <f>INDEX(D$3:D$51,MATCH(Table2[[#This Row],[State]],$A$3:$A$51,0))</f>
        <v>7754.1390910999999</v>
      </c>
      <c r="E67" s="8">
        <f>INDEX(E$3:E$51,MATCH(Table2[[#This Row],[State]],$A$3:$A$51,0))</f>
        <v>6040.3458586999996</v>
      </c>
      <c r="F67" s="8">
        <f>INDEX(F$3:F$51,MATCH(Table2[[#This Row],[State]],$A$3:$A$51,0))</f>
        <v>6984.1967341999998</v>
      </c>
      <c r="G67" s="8">
        <f>INDEX(G$3:G$51,MATCH(Table2[[#This Row],[State]],$A$3:$A$51,0))</f>
        <v>5090.1152861999999</v>
      </c>
      <c r="H67" s="8">
        <f>INDEX(H$3:H$51,MATCH(Table2[[#This Row],[State]],$A$3:$A$51,0))</f>
        <v>4112.4135353000001</v>
      </c>
      <c r="I67" s="8">
        <f>INDEX(I$3:I$51,MATCH(Table2[[#This Row],[State]],$A$3:$A$51,0))</f>
        <v>4235.0576431</v>
      </c>
      <c r="J67" s="8">
        <f>INDEX(J$3:J$51,MATCH(Table2[[#This Row],[State]],$A$3:$A$51,0))</f>
        <v>9127.0260996236102</v>
      </c>
      <c r="K67" s="8">
        <f>INDEX(K$3:K$51,MATCH(Table2[[#This Row],[State]],$A$3:$A$51,0))</f>
        <v>7109.8020883305444</v>
      </c>
      <c r="L67" s="8">
        <f>INDEX(L$3:L$51,MATCH(Table2[[#This Row],[State]],$A$3:$A$51,0))</f>
        <v>9127.0260996236102</v>
      </c>
      <c r="M67" s="8">
        <f>INDEX(M$3:M$51,MATCH(Table2[[#This Row],[State]],$A$3:$A$51,0))</f>
        <v>7109.8020883305444</v>
      </c>
      <c r="N67" s="8">
        <f>INDEX(N$3:N$51,MATCH(Table2[[#This Row],[State]],$A$3:$A$51,0))</f>
        <v>8220.7637919616609</v>
      </c>
      <c r="O67" s="8">
        <f>INDEX(O$3:O$51,MATCH(Table2[[#This Row],[State]],$A$3:$A$51,0))</f>
        <v>5991.3311486201419</v>
      </c>
      <c r="P67" s="8">
        <f>INDEX(P$3:P$51,MATCH(Table2[[#This Row],[State]],$A$3:$A$51,0))</f>
        <v>4840.5251992718549</v>
      </c>
      <c r="Q67" s="8">
        <f>INDEX(Q$3:Q$51,MATCH(Table2[[#This Row],[State]],$A$3:$A$51,0))</f>
        <v>4984.8837102173757</v>
      </c>
    </row>
    <row r="68" spans="1:20" x14ac:dyDescent="0.25">
      <c r="A68" t="s">
        <v>47</v>
      </c>
      <c r="B68" s="8">
        <f>INDEX(B$3:B$51,MATCH(Table2[[#This Row],[State]],$A$3:$A$51,0))</f>
        <v>8751.4338769999995</v>
      </c>
      <c r="C68" s="8">
        <f>INDEX(C$3:C$51,MATCH(Table2[[#This Row],[State]],$A$3:$A$51,0))</f>
        <v>6458.2333630000003</v>
      </c>
      <c r="D68" s="8">
        <f>INDEX(D$3:D$51,MATCH(Table2[[#This Row],[State]],$A$3:$A$51,0))</f>
        <v>7113.0459053000004</v>
      </c>
      <c r="E68" s="8">
        <f>INDEX(E$3:E$51,MATCH(Table2[[#This Row],[State]],$A$3:$A$51,0))</f>
        <v>6004.7437977</v>
      </c>
      <c r="F68" s="8">
        <f>INDEX(F$3:F$51,MATCH(Table2[[#This Row],[State]],$A$3:$A$51,0))</f>
        <v>7113.0459053000004</v>
      </c>
      <c r="G68" s="8">
        <f>INDEX(G$3:G$51,MATCH(Table2[[#This Row],[State]],$A$3:$A$51,0))</f>
        <v>6004.7437977</v>
      </c>
      <c r="H68" s="8">
        <f>INDEX(H$3:H$51,MATCH(Table2[[#This Row],[State]],$A$3:$A$51,0))</f>
        <v>2933.1760070999999</v>
      </c>
      <c r="I68" s="8">
        <f>INDEX(I$3:I$51,MATCH(Table2[[#This Row],[State]],$A$3:$A$51,0))</f>
        <v>3454.9022183000002</v>
      </c>
      <c r="J68" s="8">
        <f>INDEX(J$3:J$51,MATCH(Table2[[#This Row],[State]],$A$3:$A$51,0))</f>
        <v>10300.894072971581</v>
      </c>
      <c r="K68" s="8">
        <f>INDEX(K$3:K$51,MATCH(Table2[[#This Row],[State]],$A$3:$A$51,0))</f>
        <v>7601.6774743202504</v>
      </c>
      <c r="L68" s="8">
        <f>INDEX(L$3:L$51,MATCH(Table2[[#This Row],[State]],$A$3:$A$51,0))</f>
        <v>8372.4259860141719</v>
      </c>
      <c r="M68" s="8">
        <f>INDEX(M$3:M$51,MATCH(Table2[[#This Row],[State]],$A$3:$A$51,0))</f>
        <v>7067.8966058353508</v>
      </c>
      <c r="N68" s="8">
        <f>INDEX(N$3:N$51,MATCH(Table2[[#This Row],[State]],$A$3:$A$51,0))</f>
        <v>8372.4259860141719</v>
      </c>
      <c r="O68" s="8">
        <f>INDEX(O$3:O$51,MATCH(Table2[[#This Row],[State]],$A$3:$A$51,0))</f>
        <v>7067.8966058353508</v>
      </c>
      <c r="P68" s="8">
        <f>INDEX(P$3:P$51,MATCH(Table2[[#This Row],[State]],$A$3:$A$51,0))</f>
        <v>3452.5011296636048</v>
      </c>
      <c r="Q68" s="8">
        <f>INDEX(Q$3:Q$51,MATCH(Table2[[#This Row],[State]],$A$3:$A$51,0))</f>
        <v>4066.6000890110872</v>
      </c>
    </row>
    <row r="69" spans="1:20" x14ac:dyDescent="0.25">
      <c r="A69" t="s">
        <v>48</v>
      </c>
      <c r="B69" s="8">
        <f>INDEX(B$3:B$51,MATCH(Table2[[#This Row],[State]],$A$3:$A$51,0))</f>
        <v>8562.3777556000005</v>
      </c>
      <c r="C69" s="8">
        <f>INDEX(C$3:C$51,MATCH(Table2[[#This Row],[State]],$A$3:$A$51,0))</f>
        <v>7463.3425246999996</v>
      </c>
      <c r="D69" s="8">
        <f>INDEX(D$3:D$51,MATCH(Table2[[#This Row],[State]],$A$3:$A$51,0))</f>
        <v>7799.3093724</v>
      </c>
      <c r="E69" s="8">
        <f>INDEX(E$3:E$51,MATCH(Table2[[#This Row],[State]],$A$3:$A$51,0))</f>
        <v>7095.4406075999996</v>
      </c>
      <c r="F69" s="8">
        <f>INDEX(F$3:F$51,MATCH(Table2[[#This Row],[State]],$A$3:$A$51,0))</f>
        <v>7255.3421899000004</v>
      </c>
      <c r="G69" s="8">
        <f>INDEX(G$3:G$51,MATCH(Table2[[#This Row],[State]],$A$3:$A$51,0))</f>
        <v>6704.8022373000003</v>
      </c>
      <c r="H69" s="8">
        <f>INDEX(H$3:H$51,MATCH(Table2[[#This Row],[State]],$A$3:$A$51,0))</f>
        <v>6832.0077842000001</v>
      </c>
      <c r="I69" s="8">
        <f>INDEX(I$3:I$51,MATCH(Table2[[#This Row],[State]],$A$3:$A$51,0))</f>
        <v>5987.3384849000004</v>
      </c>
      <c r="J69" s="8">
        <f>INDEX(J$3:J$51,MATCH(Table2[[#This Row],[State]],$A$3:$A$51,0))</f>
        <v>10078.365158537754</v>
      </c>
      <c r="K69" s="8">
        <f>INDEX(K$3:K$51,MATCH(Table2[[#This Row],[State]],$A$3:$A$51,0))</f>
        <v>8784.7433755156508</v>
      </c>
      <c r="L69" s="8">
        <f>INDEX(L$3:L$51,MATCH(Table2[[#This Row],[State]],$A$3:$A$51,0))</f>
        <v>9180.1938764082224</v>
      </c>
      <c r="M69" s="8">
        <f>INDEX(M$3:M$51,MATCH(Table2[[#This Row],[State]],$A$3:$A$51,0))</f>
        <v>8351.7036324799192</v>
      </c>
      <c r="N69" s="8">
        <f>INDEX(N$3:N$51,MATCH(Table2[[#This Row],[State]],$A$3:$A$51,0))</f>
        <v>8539.9161339423081</v>
      </c>
      <c r="O69" s="8">
        <f>INDEX(O$3:O$51,MATCH(Table2[[#This Row],[State]],$A$3:$A$51,0))</f>
        <v>7891.9018982893676</v>
      </c>
      <c r="P69" s="8">
        <f>INDEX(P$3:P$51,MATCH(Table2[[#This Row],[State]],$A$3:$A$51,0))</f>
        <v>8041.6294609411352</v>
      </c>
      <c r="Q69" s="8">
        <f>INDEX(Q$3:Q$51,MATCH(Table2[[#This Row],[State]],$A$3:$A$51,0))</f>
        <v>7047.4096449578956</v>
      </c>
    </row>
    <row r="70" spans="1:20" x14ac:dyDescent="0.25">
      <c r="A70" t="s">
        <v>49</v>
      </c>
      <c r="B70" s="8">
        <f>INDEX(B$3:B$51,MATCH(Table2[[#This Row],[State]],$A$3:$A$51,0))</f>
        <v>9441.7012481000002</v>
      </c>
      <c r="C70" s="8">
        <f>INDEX(C$3:C$51,MATCH(Table2[[#This Row],[State]],$A$3:$A$51,0))</f>
        <v>7635.9588506999999</v>
      </c>
      <c r="D70" s="8">
        <f>INDEX(D$3:D$51,MATCH(Table2[[#This Row],[State]],$A$3:$A$51,0))</f>
        <v>8079.9780202000002</v>
      </c>
      <c r="E70" s="8">
        <f>INDEX(E$3:E$51,MATCH(Table2[[#This Row],[State]],$A$3:$A$51,0))</f>
        <v>6898.7414681999999</v>
      </c>
      <c r="F70" s="8">
        <f>INDEX(F$3:F$51,MATCH(Table2[[#This Row],[State]],$A$3:$A$51,0))</f>
        <v>7368.6555128</v>
      </c>
      <c r="G70" s="8">
        <f>INDEX(G$3:G$51,MATCH(Table2[[#This Row],[State]],$A$3:$A$51,0))</f>
        <v>6819.5121749</v>
      </c>
      <c r="H70" s="8">
        <f>INDEX(H$3:H$51,MATCH(Table2[[#This Row],[State]],$A$3:$A$51,0))</f>
        <v>6896.9702497999997</v>
      </c>
      <c r="I70" s="8">
        <f>INDEX(I$3:I$51,MATCH(Table2[[#This Row],[State]],$A$3:$A$51,0))</f>
        <v>6365.8374099000002</v>
      </c>
      <c r="J70" s="8">
        <f>INDEX(J$3:J$51,MATCH(Table2[[#This Row],[State]],$A$3:$A$51,0))</f>
        <v>11113.37476718293</v>
      </c>
      <c r="K70" s="8">
        <f>INDEX(K$3:K$51,MATCH(Table2[[#This Row],[State]],$A$3:$A$51,0))</f>
        <v>8987.9217934049339</v>
      </c>
      <c r="L70" s="8">
        <f>INDEX(L$3:L$51,MATCH(Table2[[#This Row],[State]],$A$3:$A$51,0))</f>
        <v>9510.5555121386024</v>
      </c>
      <c r="M70" s="8">
        <f>INDEX(M$3:M$51,MATCH(Table2[[#This Row],[State]],$A$3:$A$51,0))</f>
        <v>8120.1784872658136</v>
      </c>
      <c r="N70" s="8">
        <f>INDEX(N$3:N$51,MATCH(Table2[[#This Row],[State]],$A$3:$A$51,0))</f>
        <v>8673.2918244468037</v>
      </c>
      <c r="O70" s="8">
        <f>INDEX(O$3:O$51,MATCH(Table2[[#This Row],[State]],$A$3:$A$51,0))</f>
        <v>8026.9214771312108</v>
      </c>
      <c r="P70" s="8">
        <f>INDEX(P$3:P$51,MATCH(Table2[[#This Row],[State]],$A$3:$A$51,0))</f>
        <v>8118.0936708374511</v>
      </c>
      <c r="Q70" s="8">
        <f>INDEX(Q$3:Q$51,MATCH(Table2[[#This Row],[State]],$A$3:$A$51,0))</f>
        <v>7492.9226189409837</v>
      </c>
    </row>
    <row r="71" spans="1:20" x14ac:dyDescent="0.25">
      <c r="A71" t="s">
        <v>53</v>
      </c>
      <c r="B71" s="8">
        <f>INDEX(B$3:B$51,MATCH(Table2[[#This Row],[State]],$A$3:$A$51,0))</f>
        <v>7612.6117806000002</v>
      </c>
      <c r="C71" s="8">
        <f>INDEX(C$3:C$51,MATCH(Table2[[#This Row],[State]],$A$3:$A$51,0))</f>
        <v>6343.7896521000002</v>
      </c>
      <c r="D71" s="8">
        <f>INDEX(D$3:D$51,MATCH(Table2[[#This Row],[State]],$A$3:$A$51,0))</f>
        <v>7105.1084726999998</v>
      </c>
      <c r="E71" s="8">
        <f>INDEX(E$3:E$51,MATCH(Table2[[#This Row],[State]],$A$3:$A$51,0))</f>
        <v>5582.5822443999996</v>
      </c>
      <c r="F71" s="8">
        <f>INDEX(F$3:F$51,MATCH(Table2[[#This Row],[State]],$A$3:$A$51,0))</f>
        <v>6597.5395486999996</v>
      </c>
      <c r="G71" s="8">
        <f>INDEX(G$3:G$51,MATCH(Table2[[#This Row],[State]],$A$3:$A$51,0))</f>
        <v>5582.5822443999996</v>
      </c>
      <c r="H71" s="8">
        <f>INDEX(H$3:H$51,MATCH(Table2[[#This Row],[State]],$A$3:$A$51,0))</f>
        <v>6343.7896521000002</v>
      </c>
      <c r="I71" s="8">
        <f>INDEX(I$3:I$51,MATCH(Table2[[#This Row],[State]],$A$3:$A$51,0))</f>
        <v>5075.0389961000001</v>
      </c>
      <c r="J71" s="8">
        <f>INDEX(J$3:J$51,MATCH(Table2[[#This Row],[State]],$A$3:$A$51,0))</f>
        <v>8960.4410743142707</v>
      </c>
      <c r="K71" s="8">
        <f>INDEX(K$3:K$51,MATCH(Table2[[#This Row],[State]],$A$3:$A$51,0))</f>
        <v>7466.9712581884087</v>
      </c>
      <c r="L71" s="8">
        <f>INDEX(L$3:L$51,MATCH(Table2[[#This Row],[State]],$A$3:$A$51,0))</f>
        <v>8363.0832138955557</v>
      </c>
      <c r="M71" s="8">
        <f>INDEX(M$3:M$51,MATCH(Table2[[#This Row],[State]],$A$3:$A$51,0))</f>
        <v>6570.9904412749011</v>
      </c>
      <c r="N71" s="8">
        <f>INDEX(N$3:N$51,MATCH(Table2[[#This Row],[State]],$A$3:$A$51,0))</f>
        <v>7765.6481199051668</v>
      </c>
      <c r="O71" s="8">
        <f>INDEX(O$3:O$51,MATCH(Table2[[#This Row],[State]],$A$3:$A$51,0))</f>
        <v>6570.9904412749011</v>
      </c>
      <c r="P71" s="8">
        <f>INDEX(P$3:P$51,MATCH(Table2[[#This Row],[State]],$A$3:$A$51,0))</f>
        <v>7466.9712581884087</v>
      </c>
      <c r="Q71" s="8">
        <f>INDEX(Q$3:Q$51,MATCH(Table2[[#This Row],[State]],$A$3:$A$51,0))</f>
        <v>5973.5855689224381</v>
      </c>
    </row>
    <row r="72" spans="1:20" x14ac:dyDescent="0.25">
      <c r="A72" t="s">
        <v>56</v>
      </c>
    </row>
    <row r="73" spans="1:20" x14ac:dyDescent="0.25">
      <c r="A73" s="5" t="s">
        <v>70</v>
      </c>
    </row>
    <row r="74" spans="1:20" x14ac:dyDescent="0.25">
      <c r="A74" s="5" t="s">
        <v>72</v>
      </c>
    </row>
    <row r="75" spans="1:20" x14ac:dyDescent="0.25">
      <c r="A75" t="s">
        <v>71</v>
      </c>
    </row>
    <row r="76" spans="1:20" x14ac:dyDescent="0.25">
      <c r="A76" t="s">
        <v>73</v>
      </c>
      <c r="E76" s="2" t="s">
        <v>11</v>
      </c>
      <c r="F76" s="2" t="s">
        <v>15</v>
      </c>
      <c r="G76" s="2" t="s">
        <v>25</v>
      </c>
      <c r="H76" s="2" t="s">
        <v>38</v>
      </c>
      <c r="I76" s="2" t="s">
        <v>28</v>
      </c>
      <c r="J76" s="2" t="s">
        <v>38</v>
      </c>
      <c r="K76" s="2" t="s">
        <v>49</v>
      </c>
      <c r="L76" s="2" t="s">
        <v>44</v>
      </c>
      <c r="M76" s="2" t="s">
        <v>11</v>
      </c>
      <c r="N76" s="2" t="s">
        <v>15</v>
      </c>
      <c r="O76" s="2" t="s">
        <v>25</v>
      </c>
      <c r="P76" s="2" t="s">
        <v>38</v>
      </c>
      <c r="Q76" s="2" t="s">
        <v>28</v>
      </c>
      <c r="R76" t="s">
        <v>38</v>
      </c>
      <c r="S76" t="s">
        <v>49</v>
      </c>
      <c r="T76" t="s">
        <v>44</v>
      </c>
    </row>
    <row r="77" spans="1:20" x14ac:dyDescent="0.25">
      <c r="E77" s="2" t="s">
        <v>11</v>
      </c>
      <c r="F77" s="2" t="s">
        <v>11</v>
      </c>
    </row>
    <row r="78" spans="1:20" x14ac:dyDescent="0.25">
      <c r="E78" s="2" t="s">
        <v>15</v>
      </c>
      <c r="F78" s="2" t="s">
        <v>15</v>
      </c>
    </row>
    <row r="79" spans="1:20" x14ac:dyDescent="0.25">
      <c r="E79" s="2" t="s">
        <v>25</v>
      </c>
      <c r="F79" s="2" t="s">
        <v>25</v>
      </c>
    </row>
    <row r="80" spans="1:20" x14ac:dyDescent="0.25">
      <c r="E80" s="2" t="s">
        <v>38</v>
      </c>
      <c r="F80" s="2" t="s">
        <v>38</v>
      </c>
    </row>
    <row r="81" spans="5:6" x14ac:dyDescent="0.25">
      <c r="E81" s="2" t="s">
        <v>28</v>
      </c>
      <c r="F81" s="2" t="s">
        <v>28</v>
      </c>
    </row>
    <row r="82" spans="5:6" x14ac:dyDescent="0.25">
      <c r="E82" s="2" t="s">
        <v>38</v>
      </c>
      <c r="F82" t="s">
        <v>38</v>
      </c>
    </row>
    <row r="83" spans="5:6" x14ac:dyDescent="0.25">
      <c r="E83" s="2" t="s">
        <v>49</v>
      </c>
      <c r="F83" t="s">
        <v>49</v>
      </c>
    </row>
    <row r="84" spans="5:6" x14ac:dyDescent="0.25">
      <c r="E84" s="2" t="s">
        <v>44</v>
      </c>
      <c r="F84" t="s">
        <v>44</v>
      </c>
    </row>
    <row r="85" spans="5:6" x14ac:dyDescent="0.25">
      <c r="E85" s="2" t="s">
        <v>11</v>
      </c>
    </row>
    <row r="86" spans="5:6" x14ac:dyDescent="0.25">
      <c r="E86" s="2" t="s">
        <v>15</v>
      </c>
    </row>
    <row r="87" spans="5:6" x14ac:dyDescent="0.25">
      <c r="E87" s="2" t="s">
        <v>25</v>
      </c>
    </row>
    <row r="88" spans="5:6" x14ac:dyDescent="0.25">
      <c r="E88" s="2" t="s">
        <v>38</v>
      </c>
    </row>
    <row r="89" spans="5:6" x14ac:dyDescent="0.25">
      <c r="E89" s="2" t="s">
        <v>28</v>
      </c>
    </row>
    <row r="90" spans="5:6" x14ac:dyDescent="0.25">
      <c r="E90" t="s">
        <v>38</v>
      </c>
    </row>
    <row r="91" spans="5:6" x14ac:dyDescent="0.25">
      <c r="E91" t="s">
        <v>49</v>
      </c>
    </row>
    <row r="92" spans="5:6" x14ac:dyDescent="0.25">
      <c r="E92" t="s">
        <v>44</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ColumnTitle</vt:lpstr>
      <vt:lpstr>Title</vt:lpstr>
    </vt:vector>
  </TitlesOfParts>
  <Company>Department of Labor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NDCP State-Level Estimates 2018 and 2023</dc:title>
  <dc:creator>Landivar, Liana C - WB</dc:creator>
  <cp:lastModifiedBy>Raymond Packer</cp:lastModifiedBy>
  <dcterms:created xsi:type="dcterms:W3CDTF">2023-08-03T20:40:49Z</dcterms:created>
  <dcterms:modified xsi:type="dcterms:W3CDTF">2024-02-05T17:42:21Z</dcterms:modified>
</cp:coreProperties>
</file>