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ocuments\Just Saying That\Consulting\GCO\Program Sources\Child Care\Florida\2023\"/>
    </mc:Choice>
  </mc:AlternateContent>
  <xr:revisionPtr revIDLastSave="0" documentId="13_ncr:1_{8908E0CC-707D-4C8F-A503-4299E3A084B3}" xr6:coauthVersionLast="47" xr6:coauthVersionMax="47" xr10:uidLastSave="{00000000-0000-0000-0000-000000000000}"/>
  <bookViews>
    <workbookView xWindow="710" yWindow="380" windowWidth="18420" windowHeight="9290" xr2:uid="{A380800E-8906-42F4-A7D0-0DCA65CE8283}"/>
  </bookViews>
  <sheets>
    <sheet name="Flagler&amp;Volusia" sheetId="3" r:id="rId1"/>
    <sheet name="Flagler" sheetId="1" r:id="rId2"/>
    <sheet name="Volusia" sheetId="2" r:id="rId3"/>
  </sheets>
  <externalReferences>
    <externalReference r:id="rId4"/>
  </externalReferences>
  <calcPr calcId="191029" iterate="1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13" i="3" l="1"/>
  <c r="H112" i="3"/>
  <c r="H111" i="3"/>
  <c r="H110" i="3"/>
  <c r="H109" i="3"/>
  <c r="H108" i="3"/>
  <c r="H107" i="3"/>
  <c r="H106" i="3"/>
  <c r="H105" i="3"/>
  <c r="H104" i="3"/>
  <c r="H103" i="3"/>
  <c r="H102" i="3"/>
  <c r="H101" i="3"/>
  <c r="H100" i="3"/>
  <c r="H99" i="3"/>
  <c r="H98" i="3"/>
  <c r="H97" i="3"/>
  <c r="H96" i="3"/>
  <c r="H95" i="3"/>
  <c r="H94" i="3"/>
  <c r="H93" i="3"/>
  <c r="H92" i="3"/>
  <c r="H91" i="3"/>
  <c r="H90" i="3"/>
  <c r="H89" i="3"/>
  <c r="H88" i="3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H2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L28" i="2"/>
  <c r="J28" i="2"/>
  <c r="I28" i="2"/>
  <c r="H28" i="2"/>
  <c r="G28" i="2"/>
  <c r="K27" i="2"/>
  <c r="L27" i="2" s="1"/>
  <c r="J27" i="2"/>
  <c r="I27" i="2"/>
  <c r="H27" i="2"/>
  <c r="G27" i="2"/>
  <c r="L26" i="2"/>
  <c r="J26" i="2"/>
  <c r="I26" i="2"/>
  <c r="H26" i="2"/>
  <c r="G26" i="2"/>
  <c r="L25" i="2"/>
  <c r="J25" i="2"/>
  <c r="I25" i="2"/>
  <c r="H25" i="2"/>
  <c r="G25" i="2"/>
  <c r="L24" i="2"/>
  <c r="J24" i="2"/>
  <c r="I24" i="2"/>
  <c r="H24" i="2"/>
  <c r="G24" i="2"/>
  <c r="L23" i="2"/>
  <c r="J23" i="2"/>
  <c r="I23" i="2"/>
  <c r="H23" i="2"/>
  <c r="G23" i="2"/>
  <c r="L22" i="2"/>
  <c r="J22" i="2"/>
  <c r="I22" i="2"/>
  <c r="H22" i="2"/>
  <c r="G22" i="2"/>
  <c r="L21" i="2"/>
  <c r="J21" i="2"/>
  <c r="I21" i="2"/>
  <c r="H21" i="2"/>
  <c r="G21" i="2"/>
  <c r="L16" i="2"/>
  <c r="J16" i="2"/>
  <c r="I16" i="2"/>
  <c r="H16" i="2"/>
  <c r="G16" i="2"/>
  <c r="K15" i="2"/>
  <c r="L15" i="2" s="1"/>
  <c r="J15" i="2"/>
  <c r="I15" i="2"/>
  <c r="H15" i="2"/>
  <c r="G15" i="2"/>
  <c r="L14" i="2"/>
  <c r="J14" i="2"/>
  <c r="I14" i="2"/>
  <c r="H14" i="2"/>
  <c r="G14" i="2"/>
  <c r="K13" i="2"/>
  <c r="L13" i="2" s="1"/>
  <c r="J13" i="2"/>
  <c r="I13" i="2"/>
  <c r="H13" i="2"/>
  <c r="G13" i="2"/>
  <c r="L12" i="2"/>
  <c r="J12" i="2"/>
  <c r="I12" i="2"/>
  <c r="H12" i="2"/>
  <c r="G12" i="2"/>
  <c r="L11" i="2"/>
  <c r="J11" i="2"/>
  <c r="I11" i="2"/>
  <c r="H11" i="2"/>
  <c r="G11" i="2"/>
  <c r="K10" i="2"/>
  <c r="L10" i="2" s="1"/>
  <c r="J10" i="2"/>
  <c r="I10" i="2"/>
  <c r="H10" i="2"/>
  <c r="G10" i="2"/>
  <c r="L9" i="2"/>
  <c r="J9" i="2"/>
  <c r="I9" i="2"/>
  <c r="H9" i="2"/>
  <c r="G9" i="2"/>
  <c r="L28" i="1"/>
  <c r="I28" i="1"/>
  <c r="J28" i="1" s="1"/>
  <c r="G28" i="1"/>
  <c r="H28" i="1" s="1"/>
  <c r="L27" i="1"/>
  <c r="J27" i="1"/>
  <c r="H27" i="1"/>
  <c r="L26" i="1"/>
  <c r="J26" i="1"/>
  <c r="H26" i="1"/>
  <c r="L25" i="1"/>
  <c r="J25" i="1"/>
  <c r="H25" i="1"/>
  <c r="L24" i="1"/>
  <c r="J24" i="1"/>
  <c r="H24" i="1"/>
  <c r="L23" i="1"/>
  <c r="J23" i="1"/>
  <c r="H23" i="1"/>
  <c r="L22" i="1"/>
  <c r="J22" i="1"/>
  <c r="H22" i="1"/>
  <c r="L21" i="1"/>
  <c r="J21" i="1"/>
  <c r="H21" i="1"/>
  <c r="L16" i="1"/>
  <c r="J16" i="1"/>
  <c r="H16" i="1"/>
  <c r="L15" i="1"/>
  <c r="J15" i="1"/>
  <c r="H15" i="1"/>
  <c r="L14" i="1"/>
  <c r="J14" i="1"/>
  <c r="H14" i="1"/>
  <c r="L13" i="1"/>
  <c r="J13" i="1"/>
  <c r="H13" i="1"/>
  <c r="L12" i="1"/>
  <c r="J12" i="1"/>
  <c r="H12" i="1"/>
  <c r="L11" i="1"/>
  <c r="J11" i="1"/>
  <c r="H11" i="1"/>
  <c r="L10" i="1"/>
  <c r="J10" i="1"/>
  <c r="H10" i="1"/>
  <c r="L9" i="1"/>
  <c r="J9" i="1"/>
  <c r="H9" i="1"/>
</calcChain>
</file>

<file path=xl/sharedStrings.xml><?xml version="1.0" encoding="utf-8"?>
<sst xmlns="http://schemas.openxmlformats.org/spreadsheetml/2006/main" count="802" uniqueCount="66">
  <si>
    <t>Step 3: Complete the payment rate template using the proposed provider payment rates.</t>
  </si>
  <si>
    <r>
      <t xml:space="preserve">EARLY LEARNING COALITION OF Flagler/Volusia - </t>
    </r>
    <r>
      <rPr>
        <b/>
        <sz val="12"/>
        <color rgb="FFFF0000"/>
        <rFont val="Arial"/>
        <family val="2"/>
      </rPr>
      <t>FLAGLER RATES</t>
    </r>
  </si>
  <si>
    <r>
      <t xml:space="preserve">DAILY PAYMENT-RATE SCHEDULE </t>
    </r>
    <r>
      <rPr>
        <b/>
        <sz val="9"/>
        <color theme="1"/>
        <rFont val="Arial"/>
        <family val="2"/>
      </rPr>
      <t>(Effective 7/1/2022)</t>
    </r>
  </si>
  <si>
    <r>
      <t xml:space="preserve">Full-Time Daily Rates </t>
    </r>
    <r>
      <rPr>
        <b/>
        <i/>
        <sz val="10"/>
        <color rgb="FFFFFFFF"/>
        <rFont val="Arial"/>
        <family val="2"/>
      </rPr>
      <t>(Completed by COALITION)</t>
    </r>
  </si>
  <si>
    <t>CARE CODE</t>
  </si>
  <si>
    <t>Description</t>
  </si>
  <si>
    <t>Licensed or Exempt Centers and Public/Non-Public Schools</t>
  </si>
  <si>
    <t>Gold Seal Differential</t>
  </si>
  <si>
    <t>Licensed Family Child Care Homes</t>
  </si>
  <si>
    <t>Gold Seal</t>
  </si>
  <si>
    <t>Registered</t>
  </si>
  <si>
    <t xml:space="preserve">Gold Seal Differential </t>
  </si>
  <si>
    <t xml:space="preserve">Informal </t>
  </si>
  <si>
    <t>Differential</t>
  </si>
  <si>
    <t xml:space="preserve">Family Child Care Homes         </t>
  </si>
  <si>
    <t xml:space="preserve">Providers </t>
  </si>
  <si>
    <t>(INF)</t>
  </si>
  <si>
    <t>&lt;12 MTH</t>
  </si>
  <si>
    <t>(TOD)</t>
  </si>
  <si>
    <t>12&lt;24 MTH</t>
  </si>
  <si>
    <t>(2YR)</t>
  </si>
  <si>
    <t>24 &lt;36 MTH</t>
  </si>
  <si>
    <t>(PR3)</t>
  </si>
  <si>
    <t>36 &lt;48 MTH</t>
  </si>
  <si>
    <t>(PR4)</t>
  </si>
  <si>
    <t>48 &lt;60 MTH</t>
  </si>
  <si>
    <t>(PR5)</t>
  </si>
  <si>
    <t>60 &lt;72 MTH</t>
  </si>
  <si>
    <t>(SCH)</t>
  </si>
  <si>
    <t>In School</t>
  </si>
  <si>
    <t>(SPCR)</t>
  </si>
  <si>
    <t>Special Needs</t>
  </si>
  <si>
    <r>
      <t xml:space="preserve">Part-Time Daily Rates </t>
    </r>
    <r>
      <rPr>
        <b/>
        <i/>
        <sz val="10"/>
        <color rgb="FFFFFFFF"/>
        <rFont val="Arial"/>
        <family val="2"/>
      </rPr>
      <t>(Completed by COALITION)</t>
    </r>
  </si>
  <si>
    <t xml:space="preserve">Licensed or Exempt Centers and Public/Non-Public Schools </t>
  </si>
  <si>
    <t>Licensed Family Child Care</t>
  </si>
  <si>
    <t>Gold</t>
  </si>
  <si>
    <t xml:space="preserve">Informal Providers </t>
  </si>
  <si>
    <t xml:space="preserve"> Homes</t>
  </si>
  <si>
    <t>Seal Differential</t>
  </si>
  <si>
    <t>Family Child Care Homes</t>
  </si>
  <si>
    <r>
      <t xml:space="preserve">EARLY LEARNING COALITION OF Flagler/Volusia - </t>
    </r>
    <r>
      <rPr>
        <b/>
        <sz val="12"/>
        <color rgb="FFFF0000"/>
        <rFont val="Arial"/>
        <family val="2"/>
      </rPr>
      <t>VOLUSIA RATES</t>
    </r>
  </si>
  <si>
    <t>Zone Name</t>
  </si>
  <si>
    <t>Setting</t>
  </si>
  <si>
    <t>Age Group</t>
  </si>
  <si>
    <t>Rate Category</t>
  </si>
  <si>
    <t>Duration</t>
  </si>
  <si>
    <t>Special Needs Rate</t>
  </si>
  <si>
    <t>Licensed or Exempt Center</t>
  </si>
  <si>
    <t>INF</t>
  </si>
  <si>
    <t>Regular</t>
  </si>
  <si>
    <t>Full Rate</t>
  </si>
  <si>
    <t>NA</t>
  </si>
  <si>
    <t>Licensed Family Homes</t>
  </si>
  <si>
    <t>Registered Family Homes</t>
  </si>
  <si>
    <t>Informal</t>
  </si>
  <si>
    <t>TOD</t>
  </si>
  <si>
    <t>2YR</t>
  </si>
  <si>
    <t>PR3</t>
  </si>
  <si>
    <t>PR4</t>
  </si>
  <si>
    <t>PR5</t>
  </si>
  <si>
    <t>SCH</t>
  </si>
  <si>
    <t>SPCR</t>
  </si>
  <si>
    <t>PT Rate</t>
  </si>
  <si>
    <t>Early Learning Coalition 8: Flagler &amp; Volusia</t>
  </si>
  <si>
    <t>Rate Flagler</t>
  </si>
  <si>
    <t>Rate Volusia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</si>
</sst>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2"/>
      <color theme="1"/>
      <name val="Arial"/>
      <family val="2"/>
    </font>
    <font>
      <b/>
      <sz val="12"/>
      <color rgb="FFFF0000"/>
      <name val="Arial"/>
      <family val="2"/>
    </font>
    <font>
      <b/>
      <sz val="9"/>
      <color theme="1"/>
      <name val="Arial"/>
      <family val="2"/>
    </font>
    <font>
      <sz val="10"/>
      <color theme="1"/>
      <name val="Times New Roman"/>
      <family val="1"/>
    </font>
    <font>
      <b/>
      <sz val="10"/>
      <color rgb="FFFFFFFF"/>
      <name val="Arial"/>
      <family val="2"/>
    </font>
    <font>
      <b/>
      <i/>
      <sz val="10"/>
      <color rgb="FFFFFFFF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sz val="8"/>
      <color theme="1"/>
      <name val="Arial"/>
      <family val="2"/>
    </font>
    <font>
      <sz val="10"/>
      <color theme="1"/>
      <name val="Arial"/>
      <family val="2"/>
    </font>
    <font>
      <sz val="10"/>
      <color rgb="FFFFFFFF"/>
      <name val="Arial"/>
      <family val="2"/>
    </font>
    <font>
      <sz val="10"/>
      <color rgb="FFFF0000"/>
      <name val="Arial"/>
      <family val="2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C6D9F1"/>
        <bgColor indexed="64"/>
      </patternFill>
    </fill>
    <fill>
      <patternFill patternType="solid">
        <fgColor rgb="FFFFFFFF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1">
    <xf numFmtId="0" fontId="0" fillId="0" borderId="0" xfId="0"/>
    <xf numFmtId="0" fontId="2" fillId="0" borderId="0" xfId="0" applyFont="1"/>
    <xf numFmtId="0" fontId="3" fillId="0" borderId="0" xfId="0" applyFont="1"/>
    <xf numFmtId="0" fontId="7" fillId="0" borderId="0" xfId="0" applyFont="1"/>
    <xf numFmtId="0" fontId="11" fillId="4" borderId="8" xfId="0" applyFont="1" applyFill="1" applyBorder="1" applyAlignment="1">
      <alignment horizontal="center" vertical="center" wrapText="1"/>
    </xf>
    <xf numFmtId="0" fontId="11" fillId="4" borderId="5" xfId="0" applyFont="1" applyFill="1" applyBorder="1" applyAlignment="1">
      <alignment horizontal="center" vertical="center" wrapText="1"/>
    </xf>
    <xf numFmtId="0" fontId="11" fillId="4" borderId="11" xfId="0" applyFont="1" applyFill="1" applyBorder="1" applyAlignment="1">
      <alignment horizontal="center" vertical="center" wrapText="1"/>
    </xf>
    <xf numFmtId="0" fontId="11" fillId="4" borderId="9" xfId="0" applyFont="1" applyFill="1" applyBorder="1" applyAlignment="1">
      <alignment horizontal="center" vertical="center" wrapText="1"/>
    </xf>
    <xf numFmtId="43" fontId="13" fillId="0" borderId="10" xfId="1" applyFont="1" applyBorder="1" applyAlignment="1">
      <alignment vertical="center"/>
    </xf>
    <xf numFmtId="0" fontId="14" fillId="5" borderId="10" xfId="0" applyFont="1" applyFill="1" applyBorder="1" applyAlignment="1">
      <alignment vertical="center"/>
    </xf>
    <xf numFmtId="0" fontId="13" fillId="5" borderId="10" xfId="0" applyFont="1" applyFill="1" applyBorder="1" applyAlignment="1">
      <alignment vertical="center"/>
    </xf>
    <xf numFmtId="0" fontId="15" fillId="5" borderId="10" xfId="0" applyFont="1" applyFill="1" applyBorder="1" applyAlignment="1">
      <alignment vertical="center"/>
    </xf>
    <xf numFmtId="0" fontId="7" fillId="5" borderId="0" xfId="0" applyFont="1" applyFill="1"/>
    <xf numFmtId="0" fontId="13" fillId="5" borderId="4" xfId="0" applyFont="1" applyFill="1" applyBorder="1" applyAlignment="1">
      <alignment vertical="center"/>
    </xf>
    <xf numFmtId="0" fontId="6" fillId="4" borderId="5" xfId="0" applyFont="1" applyFill="1" applyBorder="1" applyAlignment="1">
      <alignment horizontal="center" vertical="center" wrapText="1"/>
    </xf>
    <xf numFmtId="0" fontId="6" fillId="4" borderId="9" xfId="0" applyFont="1" applyFill="1" applyBorder="1" applyAlignment="1">
      <alignment horizontal="center" vertical="center" wrapText="1"/>
    </xf>
    <xf numFmtId="43" fontId="13" fillId="0" borderId="10" xfId="0" applyNumberFormat="1" applyFont="1" applyBorder="1" applyAlignment="1">
      <alignment vertical="center"/>
    </xf>
    <xf numFmtId="0" fontId="12" fillId="5" borderId="10" xfId="0" applyFont="1" applyFill="1" applyBorder="1" applyAlignment="1">
      <alignment vertical="center"/>
    </xf>
    <xf numFmtId="43" fontId="0" fillId="0" borderId="0" xfId="0" applyNumberFormat="1"/>
    <xf numFmtId="0" fontId="2" fillId="0" borderId="0" xfId="0" applyFont="1" applyAlignment="1">
      <alignment horizontal="center" vertical="center" wrapText="1"/>
    </xf>
    <xf numFmtId="2" fontId="2" fillId="0" borderId="0" xfId="0" applyNumberFormat="1" applyFont="1" applyAlignment="1">
      <alignment horizontal="center" vertical="center" wrapText="1"/>
    </xf>
    <xf numFmtId="0" fontId="16" fillId="0" borderId="12" xfId="0" applyFont="1" applyBorder="1"/>
    <xf numFmtId="0" fontId="11" fillId="4" borderId="8" xfId="0" applyFont="1" applyFill="1" applyBorder="1" applyAlignment="1">
      <alignment horizontal="center" vertical="center" wrapText="1"/>
    </xf>
    <xf numFmtId="0" fontId="11" fillId="4" borderId="1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left"/>
    </xf>
    <xf numFmtId="0" fontId="2" fillId="2" borderId="3" xfId="0" applyFont="1" applyFill="1" applyBorder="1" applyAlignment="1">
      <alignment horizontal="left"/>
    </xf>
    <xf numFmtId="0" fontId="4" fillId="0" borderId="0" xfId="0" applyFont="1" applyAlignment="1">
      <alignment horizontal="center" vertical="center"/>
    </xf>
    <xf numFmtId="0" fontId="7" fillId="0" borderId="4" xfId="0" applyFont="1" applyBorder="1"/>
    <xf numFmtId="0" fontId="8" fillId="3" borderId="1" xfId="0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 wrapText="1"/>
    </xf>
    <xf numFmtId="0" fontId="6" fillId="4" borderId="8" xfId="0" applyFont="1" applyFill="1" applyBorder="1" applyAlignment="1">
      <alignment horizontal="center" vertical="center" wrapText="1"/>
    </xf>
    <xf numFmtId="0" fontId="6" fillId="4" borderId="11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vertical="center"/>
    </xf>
    <xf numFmtId="0" fontId="11" fillId="0" borderId="2" xfId="0" applyFont="1" applyBorder="1" applyAlignment="1">
      <alignment vertical="center"/>
    </xf>
    <xf numFmtId="0" fontId="11" fillId="0" borderId="3" xfId="0" applyFont="1" applyBorder="1" applyAlignment="1">
      <alignment vertical="center"/>
    </xf>
    <xf numFmtId="0" fontId="12" fillId="0" borderId="1" xfId="0" applyFont="1" applyBorder="1" applyAlignment="1">
      <alignment vertical="center"/>
    </xf>
    <xf numFmtId="0" fontId="12" fillId="0" borderId="3" xfId="0" applyFont="1" applyBorder="1" applyAlignment="1">
      <alignment vertical="center"/>
    </xf>
    <xf numFmtId="0" fontId="7" fillId="5" borderId="6" xfId="0" applyFont="1" applyFill="1" applyBorder="1"/>
    <xf numFmtId="0" fontId="7" fillId="0" borderId="10" xfId="0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microsoft.com/office/2019/04/relationships/externalLinkLongPath" Target="https://oelmyflorida-my.sharepoint.com/personal/cindy_campbell_oel_myflorida_com/Documents/Desktop/Coalition%20Plans/Flagler-Volusia/II.I%20Provider%20Payment%20Rate/Flagler_Volusia%20OEL%2032%20Rate%20Increase%20Workbook%20-%20052422%20updated2_APP%206.21.22.xlsx?BE98FD42" TargetMode="External"/><Relationship Id="rId1" Type="http://schemas.openxmlformats.org/officeDocument/2006/relationships/externalLinkPath" Target="file:///\\BE98FD42\Flagler_Volusia%20OEL%2032%20Rate%20Increase%20Workbook%20-%20052422%20updated2_APP%206.21.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tions"/>
      <sheetName val="1. Rate Increase Checklist"/>
      <sheetName val="2. Fiscal Impact Summary"/>
      <sheetName val="3. Proposed Provider Rates - FL"/>
      <sheetName val="3. Proposed Provider Rates -VO"/>
      <sheetName val="4. Rate Summary Analysis - FL"/>
      <sheetName val="4. Rate Summary Analysis - VO"/>
      <sheetName val="4. Rate Summary Analysis"/>
      <sheetName val="5. Fiscal Impact Calc - FL"/>
      <sheetName val="5. Fiscal Impact Calc -VO"/>
      <sheetName val="4. Rate Summary Analysis - VO "/>
      <sheetName val="5. Fiscal Impact Calc - VO"/>
      <sheetName val="Sheet2"/>
    </sheetNames>
    <sheetDataSet>
      <sheetData sheetId="0"/>
      <sheetData sheetId="1"/>
      <sheetData sheetId="2"/>
      <sheetData sheetId="3">
        <row r="9">
          <cell r="G9">
            <v>44</v>
          </cell>
          <cell r="H9">
            <v>8.8000000000000007</v>
          </cell>
          <cell r="I9">
            <v>44</v>
          </cell>
          <cell r="J9">
            <v>8.8000000000000007</v>
          </cell>
        </row>
        <row r="10">
          <cell r="G10">
            <v>35.700000000000003</v>
          </cell>
          <cell r="H10">
            <v>7.1400000000000006</v>
          </cell>
          <cell r="I10">
            <v>35.700000000000003</v>
          </cell>
          <cell r="J10">
            <v>7.1400000000000006</v>
          </cell>
          <cell r="K10">
            <v>25.5</v>
          </cell>
        </row>
        <row r="11">
          <cell r="G11">
            <v>36.950000000000003</v>
          </cell>
          <cell r="H11">
            <v>7.3900000000000006</v>
          </cell>
          <cell r="I11">
            <v>36.950000000000003</v>
          </cell>
          <cell r="J11">
            <v>7.3900000000000006</v>
          </cell>
        </row>
        <row r="12">
          <cell r="G12">
            <v>32.4</v>
          </cell>
          <cell r="H12">
            <v>6.48</v>
          </cell>
          <cell r="I12">
            <v>32.4</v>
          </cell>
          <cell r="J12">
            <v>6.48</v>
          </cell>
        </row>
        <row r="13">
          <cell r="G13">
            <v>30</v>
          </cell>
          <cell r="H13">
            <v>6</v>
          </cell>
          <cell r="I13">
            <v>30</v>
          </cell>
          <cell r="J13">
            <v>6</v>
          </cell>
          <cell r="K13">
            <v>20.25</v>
          </cell>
        </row>
        <row r="14">
          <cell r="G14">
            <v>30</v>
          </cell>
          <cell r="H14">
            <v>6</v>
          </cell>
          <cell r="I14">
            <v>30</v>
          </cell>
          <cell r="J14">
            <v>6</v>
          </cell>
        </row>
        <row r="15">
          <cell r="G15">
            <v>27</v>
          </cell>
          <cell r="H15">
            <v>5.4</v>
          </cell>
          <cell r="I15">
            <v>27</v>
          </cell>
          <cell r="J15">
            <v>5.4</v>
          </cell>
          <cell r="K15">
            <v>6.5</v>
          </cell>
        </row>
        <row r="16">
          <cell r="G16">
            <v>44</v>
          </cell>
          <cell r="H16">
            <v>8.8000000000000007</v>
          </cell>
          <cell r="I16">
            <v>44</v>
          </cell>
          <cell r="J16">
            <v>8.8000000000000007</v>
          </cell>
        </row>
        <row r="21">
          <cell r="G21">
            <v>35</v>
          </cell>
          <cell r="H21">
            <v>7</v>
          </cell>
          <cell r="I21">
            <v>35</v>
          </cell>
          <cell r="J21">
            <v>7</v>
          </cell>
        </row>
        <row r="22">
          <cell r="G22">
            <v>30</v>
          </cell>
          <cell r="H22">
            <v>6</v>
          </cell>
          <cell r="I22">
            <v>30</v>
          </cell>
          <cell r="J22">
            <v>6</v>
          </cell>
        </row>
        <row r="23">
          <cell r="G23">
            <v>31</v>
          </cell>
          <cell r="H23">
            <v>6.2</v>
          </cell>
          <cell r="I23">
            <v>31</v>
          </cell>
          <cell r="J23">
            <v>6.2</v>
          </cell>
        </row>
        <row r="24">
          <cell r="G24">
            <v>27</v>
          </cell>
          <cell r="H24">
            <v>5.4</v>
          </cell>
          <cell r="I24">
            <v>27</v>
          </cell>
          <cell r="J24">
            <v>5.4</v>
          </cell>
        </row>
        <row r="25">
          <cell r="G25">
            <v>26</v>
          </cell>
          <cell r="H25">
            <v>5.2</v>
          </cell>
          <cell r="I25">
            <v>26</v>
          </cell>
          <cell r="J25">
            <v>5.2</v>
          </cell>
        </row>
        <row r="26">
          <cell r="G26">
            <v>25</v>
          </cell>
          <cell r="H26">
            <v>5</v>
          </cell>
          <cell r="I26">
            <v>25</v>
          </cell>
          <cell r="J26">
            <v>5</v>
          </cell>
        </row>
        <row r="27">
          <cell r="G27">
            <v>19.600000000000001</v>
          </cell>
          <cell r="H27">
            <v>3.9200000000000004</v>
          </cell>
          <cell r="I27">
            <v>19.600000000000001</v>
          </cell>
          <cell r="J27">
            <v>3.9200000000000004</v>
          </cell>
          <cell r="K27">
            <v>3.25</v>
          </cell>
        </row>
        <row r="28">
          <cell r="G28">
            <v>35</v>
          </cell>
          <cell r="H28">
            <v>7</v>
          </cell>
          <cell r="I28">
            <v>35</v>
          </cell>
          <cell r="J28">
            <v>7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99039-F5F7-4528-A021-8B23CF5A82AC}">
  <dimension ref="A1:H113"/>
  <sheetViews>
    <sheetView tabSelected="1" workbookViewId="0">
      <selection activeCell="H2" sqref="H2:H113"/>
    </sheetView>
  </sheetViews>
  <sheetFormatPr defaultRowHeight="14.5" x14ac:dyDescent="0.35"/>
  <cols>
    <col min="1" max="1" width="29.81640625" bestFit="1" customWidth="1"/>
    <col min="2" max="2" width="23.1796875" bestFit="1" customWidth="1"/>
    <col min="3" max="3" width="8.36328125" customWidth="1"/>
    <col min="4" max="4" width="18.54296875" bestFit="1" customWidth="1"/>
    <col min="5" max="5" width="9.08984375" customWidth="1"/>
    <col min="6" max="6" width="7.90625" customWidth="1"/>
    <col min="7" max="7" width="7.6328125" bestFit="1" customWidth="1"/>
  </cols>
  <sheetData>
    <row r="1" spans="1:8" ht="43.5" x14ac:dyDescent="0.35">
      <c r="A1" s="19" t="s">
        <v>41</v>
      </c>
      <c r="B1" s="19" t="s">
        <v>42</v>
      </c>
      <c r="C1" s="19" t="s">
        <v>43</v>
      </c>
      <c r="D1" s="19" t="s">
        <v>44</v>
      </c>
      <c r="E1" s="19" t="s">
        <v>45</v>
      </c>
      <c r="F1" s="20" t="s">
        <v>46</v>
      </c>
      <c r="G1" s="19" t="s">
        <v>64</v>
      </c>
      <c r="H1" s="19" t="s">
        <v>65</v>
      </c>
    </row>
    <row r="2" spans="1:8" x14ac:dyDescent="0.35">
      <c r="A2" s="21" t="s">
        <v>63</v>
      </c>
      <c r="B2" t="s">
        <v>47</v>
      </c>
      <c r="C2" t="s">
        <v>48</v>
      </c>
      <c r="D2" t="s">
        <v>49</v>
      </c>
      <c r="E2" t="s">
        <v>50</v>
      </c>
      <c r="F2" t="s">
        <v>51</v>
      </c>
      <c r="G2" s="18">
        <f>Flagler!$G$9*5</f>
        <v>220</v>
      </c>
      <c r="H2" s="18">
        <f>Volusia!$G$9*5</f>
        <v>220</v>
      </c>
    </row>
    <row r="3" spans="1:8" x14ac:dyDescent="0.35">
      <c r="A3" s="21" t="s">
        <v>63</v>
      </c>
      <c r="B3" t="s">
        <v>47</v>
      </c>
      <c r="C3" t="s">
        <v>48</v>
      </c>
      <c r="D3" t="s">
        <v>7</v>
      </c>
      <c r="E3" t="s">
        <v>50</v>
      </c>
      <c r="F3" t="s">
        <v>51</v>
      </c>
      <c r="G3" s="18">
        <f>(Flagler!$G$9+Flagler!$H$9)*5</f>
        <v>264</v>
      </c>
      <c r="H3" s="18">
        <f>(Volusia!$G$9+Volusia!$H$9)*5</f>
        <v>264</v>
      </c>
    </row>
    <row r="4" spans="1:8" x14ac:dyDescent="0.35">
      <c r="A4" s="21" t="s">
        <v>63</v>
      </c>
      <c r="B4" t="s">
        <v>52</v>
      </c>
      <c r="C4" t="s">
        <v>48</v>
      </c>
      <c r="D4" t="s">
        <v>49</v>
      </c>
      <c r="E4" t="s">
        <v>50</v>
      </c>
      <c r="F4" t="s">
        <v>51</v>
      </c>
      <c r="G4" s="18">
        <f>Flagler!$I$9*5</f>
        <v>220</v>
      </c>
      <c r="H4" s="18">
        <f>Volusia!$I$9*5</f>
        <v>220</v>
      </c>
    </row>
    <row r="5" spans="1:8" x14ac:dyDescent="0.35">
      <c r="A5" s="21" t="s">
        <v>63</v>
      </c>
      <c r="B5" t="s">
        <v>52</v>
      </c>
      <c r="C5" t="s">
        <v>48</v>
      </c>
      <c r="D5" t="s">
        <v>7</v>
      </c>
      <c r="E5" t="s">
        <v>50</v>
      </c>
      <c r="F5" t="s">
        <v>51</v>
      </c>
      <c r="G5" s="18">
        <f>(Flagler!$I$9+Flagler!$J$9)*5</f>
        <v>264</v>
      </c>
      <c r="H5" s="18">
        <f>(Volusia!$I$9+Volusia!$J$9)*5</f>
        <v>264</v>
      </c>
    </row>
    <row r="6" spans="1:8" x14ac:dyDescent="0.35">
      <c r="A6" s="21" t="s">
        <v>63</v>
      </c>
      <c r="B6" t="s">
        <v>53</v>
      </c>
      <c r="C6" t="s">
        <v>48</v>
      </c>
      <c r="D6" t="s">
        <v>49</v>
      </c>
      <c r="E6" t="s">
        <v>50</v>
      </c>
      <c r="F6" t="s">
        <v>51</v>
      </c>
      <c r="G6" s="18">
        <f>Flagler!$K$9*5</f>
        <v>175</v>
      </c>
      <c r="H6" s="18">
        <f>Volusia!$K$9*5</f>
        <v>155</v>
      </c>
    </row>
    <row r="7" spans="1:8" x14ac:dyDescent="0.35">
      <c r="A7" s="21" t="s">
        <v>63</v>
      </c>
      <c r="B7" t="s">
        <v>53</v>
      </c>
      <c r="C7" t="s">
        <v>48</v>
      </c>
      <c r="D7" t="s">
        <v>7</v>
      </c>
      <c r="E7" t="s">
        <v>50</v>
      </c>
      <c r="F7" t="s">
        <v>51</v>
      </c>
      <c r="G7" s="18">
        <f>(Flagler!$K$9+Flagler!$L$9)*5</f>
        <v>210</v>
      </c>
      <c r="H7" s="18">
        <f>(Volusia!$K$9+Volusia!$L$9)*5</f>
        <v>186</v>
      </c>
    </row>
    <row r="8" spans="1:8" x14ac:dyDescent="0.35">
      <c r="A8" s="21" t="s">
        <v>63</v>
      </c>
      <c r="B8" t="s">
        <v>54</v>
      </c>
      <c r="C8" t="s">
        <v>48</v>
      </c>
      <c r="D8" t="s">
        <v>49</v>
      </c>
      <c r="E8" t="s">
        <v>50</v>
      </c>
      <c r="F8" t="s">
        <v>51</v>
      </c>
      <c r="G8" s="18">
        <f>Flagler!$M$9*5</f>
        <v>0</v>
      </c>
      <c r="H8" s="18">
        <f>Volusia!$M$9*5</f>
        <v>0</v>
      </c>
    </row>
    <row r="9" spans="1:8" x14ac:dyDescent="0.35">
      <c r="A9" s="21" t="s">
        <v>63</v>
      </c>
      <c r="B9" t="s">
        <v>47</v>
      </c>
      <c r="C9" t="s">
        <v>55</v>
      </c>
      <c r="D9" t="s">
        <v>49</v>
      </c>
      <c r="E9" t="s">
        <v>50</v>
      </c>
      <c r="F9" t="s">
        <v>51</v>
      </c>
      <c r="G9" s="18">
        <f>Flagler!$G$10*5</f>
        <v>178.5</v>
      </c>
      <c r="H9" s="18">
        <f>Volusia!$G$10*5</f>
        <v>178.5</v>
      </c>
    </row>
    <row r="10" spans="1:8" x14ac:dyDescent="0.35">
      <c r="A10" s="21" t="s">
        <v>63</v>
      </c>
      <c r="B10" t="s">
        <v>47</v>
      </c>
      <c r="C10" t="s">
        <v>55</v>
      </c>
      <c r="D10" t="s">
        <v>7</v>
      </c>
      <c r="E10" t="s">
        <v>50</v>
      </c>
      <c r="F10" t="s">
        <v>51</v>
      </c>
      <c r="G10" s="18">
        <f>(Flagler!$G$10+Flagler!$H$10)*5</f>
        <v>214.20000000000002</v>
      </c>
      <c r="H10" s="18">
        <f>(Volusia!$G$10+Volusia!$H$10)*5</f>
        <v>214.20000000000002</v>
      </c>
    </row>
    <row r="11" spans="1:8" x14ac:dyDescent="0.35">
      <c r="A11" s="21" t="s">
        <v>63</v>
      </c>
      <c r="B11" t="s">
        <v>52</v>
      </c>
      <c r="C11" t="s">
        <v>55</v>
      </c>
      <c r="D11" t="s">
        <v>49</v>
      </c>
      <c r="E11" t="s">
        <v>50</v>
      </c>
      <c r="F11" t="s">
        <v>51</v>
      </c>
      <c r="G11" s="18">
        <f>Flagler!$I$10*5</f>
        <v>178.5</v>
      </c>
      <c r="H11" s="18">
        <f>Volusia!$I$10*5</f>
        <v>178.5</v>
      </c>
    </row>
    <row r="12" spans="1:8" x14ac:dyDescent="0.35">
      <c r="A12" s="21" t="s">
        <v>63</v>
      </c>
      <c r="B12" t="s">
        <v>52</v>
      </c>
      <c r="C12" t="s">
        <v>55</v>
      </c>
      <c r="D12" t="s">
        <v>7</v>
      </c>
      <c r="E12" t="s">
        <v>50</v>
      </c>
      <c r="F12" t="s">
        <v>51</v>
      </c>
      <c r="G12" s="18">
        <f>(Flagler!$I$10+Flagler!$J$10)*5</f>
        <v>214.20000000000002</v>
      </c>
      <c r="H12" s="18">
        <f>(Volusia!$I$10+Volusia!$J$10)*5</f>
        <v>214.20000000000002</v>
      </c>
    </row>
    <row r="13" spans="1:8" x14ac:dyDescent="0.35">
      <c r="A13" s="21" t="s">
        <v>63</v>
      </c>
      <c r="B13" t="s">
        <v>53</v>
      </c>
      <c r="C13" t="s">
        <v>55</v>
      </c>
      <c r="D13" t="s">
        <v>49</v>
      </c>
      <c r="E13" t="s">
        <v>50</v>
      </c>
      <c r="F13" t="s">
        <v>51</v>
      </c>
      <c r="G13" s="18">
        <f>Flagler!$K$10*5</f>
        <v>127.5</v>
      </c>
      <c r="H13" s="18">
        <f>Volusia!$K$10*5</f>
        <v>127.5</v>
      </c>
    </row>
    <row r="14" spans="1:8" x14ac:dyDescent="0.35">
      <c r="A14" s="21" t="s">
        <v>63</v>
      </c>
      <c r="B14" t="s">
        <v>53</v>
      </c>
      <c r="C14" t="s">
        <v>55</v>
      </c>
      <c r="D14" t="s">
        <v>7</v>
      </c>
      <c r="E14" t="s">
        <v>50</v>
      </c>
      <c r="F14" t="s">
        <v>51</v>
      </c>
      <c r="G14" s="18">
        <f>(Flagler!$K$10+Flagler!$L$10)*5</f>
        <v>153</v>
      </c>
      <c r="H14" s="18">
        <f>(Volusia!$K$10+Volusia!$L$10)*5</f>
        <v>153</v>
      </c>
    </row>
    <row r="15" spans="1:8" x14ac:dyDescent="0.35">
      <c r="A15" s="21" t="s">
        <v>63</v>
      </c>
      <c r="B15" t="s">
        <v>54</v>
      </c>
      <c r="C15" t="s">
        <v>55</v>
      </c>
      <c r="D15" t="s">
        <v>49</v>
      </c>
      <c r="E15" t="s">
        <v>50</v>
      </c>
      <c r="F15" t="s">
        <v>51</v>
      </c>
      <c r="G15" s="18">
        <f>Flagler!$M$10*5</f>
        <v>0</v>
      </c>
      <c r="H15" s="18">
        <f>Volusia!$M$10*5</f>
        <v>0</v>
      </c>
    </row>
    <row r="16" spans="1:8" x14ac:dyDescent="0.35">
      <c r="A16" s="21" t="s">
        <v>63</v>
      </c>
      <c r="B16" t="s">
        <v>47</v>
      </c>
      <c r="C16" t="s">
        <v>56</v>
      </c>
      <c r="D16" t="s">
        <v>49</v>
      </c>
      <c r="E16" t="s">
        <v>50</v>
      </c>
      <c r="F16" t="s">
        <v>51</v>
      </c>
      <c r="G16" s="18">
        <f>Flagler!$G$11*5</f>
        <v>184.75</v>
      </c>
      <c r="H16" s="18">
        <f>Volusia!$G$11*5</f>
        <v>184.75</v>
      </c>
    </row>
    <row r="17" spans="1:8" x14ac:dyDescent="0.35">
      <c r="A17" s="21" t="s">
        <v>63</v>
      </c>
      <c r="B17" t="s">
        <v>47</v>
      </c>
      <c r="C17" t="s">
        <v>56</v>
      </c>
      <c r="D17" t="s">
        <v>7</v>
      </c>
      <c r="E17" t="s">
        <v>50</v>
      </c>
      <c r="F17" t="s">
        <v>51</v>
      </c>
      <c r="G17" s="18">
        <f>(Flagler!$G$11+Flagler!$H$11)*5</f>
        <v>221.70000000000002</v>
      </c>
      <c r="H17" s="18">
        <f>(Volusia!$G$11+Volusia!$H$11)*5</f>
        <v>221.70000000000002</v>
      </c>
    </row>
    <row r="18" spans="1:8" x14ac:dyDescent="0.35">
      <c r="A18" s="21" t="s">
        <v>63</v>
      </c>
      <c r="B18" t="s">
        <v>52</v>
      </c>
      <c r="C18" t="s">
        <v>56</v>
      </c>
      <c r="D18" t="s">
        <v>49</v>
      </c>
      <c r="E18" t="s">
        <v>50</v>
      </c>
      <c r="F18" t="s">
        <v>51</v>
      </c>
      <c r="G18" s="18">
        <f>Flagler!$I$11*5</f>
        <v>184.75</v>
      </c>
      <c r="H18" s="18">
        <f>Volusia!$I$11*5</f>
        <v>184.75</v>
      </c>
    </row>
    <row r="19" spans="1:8" x14ac:dyDescent="0.35">
      <c r="A19" s="21" t="s">
        <v>63</v>
      </c>
      <c r="B19" t="s">
        <v>52</v>
      </c>
      <c r="C19" t="s">
        <v>56</v>
      </c>
      <c r="D19" t="s">
        <v>7</v>
      </c>
      <c r="E19" t="s">
        <v>50</v>
      </c>
      <c r="F19" t="s">
        <v>51</v>
      </c>
      <c r="G19" s="18">
        <f>(Flagler!$I$11+Flagler!$J$11)*5</f>
        <v>221.70000000000002</v>
      </c>
      <c r="H19" s="18">
        <f>(Volusia!$I$11+Volusia!$J$11)*5</f>
        <v>221.70000000000002</v>
      </c>
    </row>
    <row r="20" spans="1:8" x14ac:dyDescent="0.35">
      <c r="A20" s="21" t="s">
        <v>63</v>
      </c>
      <c r="B20" t="s">
        <v>53</v>
      </c>
      <c r="C20" t="s">
        <v>56</v>
      </c>
      <c r="D20" t="s">
        <v>49</v>
      </c>
      <c r="E20" t="s">
        <v>50</v>
      </c>
      <c r="F20" t="s">
        <v>51</v>
      </c>
      <c r="G20" s="18">
        <f>Flagler!$K$11*5</f>
        <v>114.75</v>
      </c>
      <c r="H20" s="18">
        <f>Volusia!$K$11*5</f>
        <v>119</v>
      </c>
    </row>
    <row r="21" spans="1:8" x14ac:dyDescent="0.35">
      <c r="A21" s="21" t="s">
        <v>63</v>
      </c>
      <c r="B21" t="s">
        <v>53</v>
      </c>
      <c r="C21" t="s">
        <v>56</v>
      </c>
      <c r="D21" t="s">
        <v>7</v>
      </c>
      <c r="E21" t="s">
        <v>50</v>
      </c>
      <c r="F21" t="s">
        <v>51</v>
      </c>
      <c r="G21" s="18">
        <f>(Flagler!$K$11+Flagler!$L$11)*5</f>
        <v>137.69999999999999</v>
      </c>
      <c r="H21" s="18">
        <f>(Volusia!$K$11+Volusia!$L$11)*5</f>
        <v>142.80000000000001</v>
      </c>
    </row>
    <row r="22" spans="1:8" x14ac:dyDescent="0.35">
      <c r="A22" s="21" t="s">
        <v>63</v>
      </c>
      <c r="B22" t="s">
        <v>54</v>
      </c>
      <c r="C22" t="s">
        <v>56</v>
      </c>
      <c r="D22" t="s">
        <v>49</v>
      </c>
      <c r="E22" t="s">
        <v>50</v>
      </c>
      <c r="F22" t="s">
        <v>51</v>
      </c>
      <c r="G22" s="18">
        <f>Flagler!$M$11*5</f>
        <v>0</v>
      </c>
      <c r="H22" s="18">
        <f>Volusia!$M$11*5</f>
        <v>0</v>
      </c>
    </row>
    <row r="23" spans="1:8" x14ac:dyDescent="0.35">
      <c r="A23" s="21" t="s">
        <v>63</v>
      </c>
      <c r="B23" t="s">
        <v>47</v>
      </c>
      <c r="C23" t="s">
        <v>57</v>
      </c>
      <c r="D23" t="s">
        <v>49</v>
      </c>
      <c r="E23" t="s">
        <v>50</v>
      </c>
      <c r="F23" t="s">
        <v>51</v>
      </c>
      <c r="G23" s="18">
        <f>Flagler!$G$12*5</f>
        <v>162</v>
      </c>
      <c r="H23" s="18">
        <f>Volusia!$G$12*5</f>
        <v>162</v>
      </c>
    </row>
    <row r="24" spans="1:8" x14ac:dyDescent="0.35">
      <c r="A24" s="21" t="s">
        <v>63</v>
      </c>
      <c r="B24" t="s">
        <v>47</v>
      </c>
      <c r="C24" t="s">
        <v>57</v>
      </c>
      <c r="D24" t="s">
        <v>7</v>
      </c>
      <c r="E24" t="s">
        <v>50</v>
      </c>
      <c r="F24" t="s">
        <v>51</v>
      </c>
      <c r="G24" s="18">
        <f>(Flagler!$G$12+Flagler!$H$12)*5</f>
        <v>194.39999999999998</v>
      </c>
      <c r="H24" s="18">
        <f>(Volusia!$G$12+Volusia!$H$12)*5</f>
        <v>194.39999999999998</v>
      </c>
    </row>
    <row r="25" spans="1:8" x14ac:dyDescent="0.35">
      <c r="A25" s="21" t="s">
        <v>63</v>
      </c>
      <c r="B25" t="s">
        <v>52</v>
      </c>
      <c r="C25" t="s">
        <v>57</v>
      </c>
      <c r="D25" t="s">
        <v>49</v>
      </c>
      <c r="E25" t="s">
        <v>50</v>
      </c>
      <c r="F25" t="s">
        <v>51</v>
      </c>
      <c r="G25" s="18">
        <f>Flagler!$I$12*5</f>
        <v>162</v>
      </c>
      <c r="H25" s="18">
        <f>Volusia!$I$12*5</f>
        <v>162</v>
      </c>
    </row>
    <row r="26" spans="1:8" x14ac:dyDescent="0.35">
      <c r="A26" s="21" t="s">
        <v>63</v>
      </c>
      <c r="B26" t="s">
        <v>52</v>
      </c>
      <c r="C26" t="s">
        <v>57</v>
      </c>
      <c r="D26" t="s">
        <v>7</v>
      </c>
      <c r="E26" t="s">
        <v>50</v>
      </c>
      <c r="F26" t="s">
        <v>51</v>
      </c>
      <c r="G26" s="18">
        <f>(Flagler!$I$12+Flagler!$J$12)*5</f>
        <v>194.39999999999998</v>
      </c>
      <c r="H26" s="18">
        <f>(Volusia!$I$12+Volusia!$J$12)*5</f>
        <v>194.39999999999998</v>
      </c>
    </row>
    <row r="27" spans="1:8" x14ac:dyDescent="0.35">
      <c r="A27" s="21" t="s">
        <v>63</v>
      </c>
      <c r="B27" t="s">
        <v>53</v>
      </c>
      <c r="C27" t="s">
        <v>57</v>
      </c>
      <c r="D27" t="s">
        <v>49</v>
      </c>
      <c r="E27" t="s">
        <v>50</v>
      </c>
      <c r="F27" t="s">
        <v>51</v>
      </c>
      <c r="G27" s="18">
        <f>Flagler!$K$12*5</f>
        <v>120</v>
      </c>
      <c r="H27" s="18">
        <f>Volusia!$K$12*5</f>
        <v>101.25</v>
      </c>
    </row>
    <row r="28" spans="1:8" x14ac:dyDescent="0.35">
      <c r="A28" s="21" t="s">
        <v>63</v>
      </c>
      <c r="B28" t="s">
        <v>53</v>
      </c>
      <c r="C28" t="s">
        <v>57</v>
      </c>
      <c r="D28" t="s">
        <v>7</v>
      </c>
      <c r="E28" t="s">
        <v>50</v>
      </c>
      <c r="F28" t="s">
        <v>51</v>
      </c>
      <c r="G28" s="18">
        <f>(Flagler!$K$12+Flagler!$L$12)*5</f>
        <v>144</v>
      </c>
      <c r="H28" s="18">
        <f>(Volusia!$K$12+Volusia!$L$12)*5</f>
        <v>121.5</v>
      </c>
    </row>
    <row r="29" spans="1:8" x14ac:dyDescent="0.35">
      <c r="A29" s="21" t="s">
        <v>63</v>
      </c>
      <c r="B29" t="s">
        <v>54</v>
      </c>
      <c r="C29" t="s">
        <v>57</v>
      </c>
      <c r="D29" t="s">
        <v>49</v>
      </c>
      <c r="E29" t="s">
        <v>50</v>
      </c>
      <c r="F29" t="s">
        <v>51</v>
      </c>
      <c r="G29" s="18">
        <f>Flagler!$M$12*5</f>
        <v>0</v>
      </c>
      <c r="H29" s="18">
        <f>Volusia!$M$12*5</f>
        <v>0</v>
      </c>
    </row>
    <row r="30" spans="1:8" x14ac:dyDescent="0.35">
      <c r="A30" s="21" t="s">
        <v>63</v>
      </c>
      <c r="B30" t="s">
        <v>47</v>
      </c>
      <c r="C30" t="s">
        <v>58</v>
      </c>
      <c r="D30" t="s">
        <v>49</v>
      </c>
      <c r="E30" t="s">
        <v>50</v>
      </c>
      <c r="F30" t="s">
        <v>51</v>
      </c>
      <c r="G30" s="18">
        <f>Flagler!$G$13*5</f>
        <v>150</v>
      </c>
      <c r="H30" s="18">
        <f>Volusia!$G$13*5</f>
        <v>150</v>
      </c>
    </row>
    <row r="31" spans="1:8" x14ac:dyDescent="0.35">
      <c r="A31" s="21" t="s">
        <v>63</v>
      </c>
      <c r="B31" t="s">
        <v>47</v>
      </c>
      <c r="C31" t="s">
        <v>58</v>
      </c>
      <c r="D31" t="s">
        <v>7</v>
      </c>
      <c r="E31" t="s">
        <v>50</v>
      </c>
      <c r="F31" t="s">
        <v>51</v>
      </c>
      <c r="G31" s="18">
        <f>(Flagler!$G$13+Flagler!$H$13)*5</f>
        <v>180</v>
      </c>
      <c r="H31" s="18">
        <f>(Volusia!$G$13+Volusia!$H$13)*5</f>
        <v>180</v>
      </c>
    </row>
    <row r="32" spans="1:8" x14ac:dyDescent="0.35">
      <c r="A32" s="21" t="s">
        <v>63</v>
      </c>
      <c r="B32" t="s">
        <v>52</v>
      </c>
      <c r="C32" t="s">
        <v>58</v>
      </c>
      <c r="D32" t="s">
        <v>49</v>
      </c>
      <c r="E32" t="s">
        <v>50</v>
      </c>
      <c r="F32" t="s">
        <v>51</v>
      </c>
      <c r="G32" s="18">
        <f>Flagler!$I$13*5</f>
        <v>150</v>
      </c>
      <c r="H32" s="18">
        <f>Volusia!$I$13*5</f>
        <v>150</v>
      </c>
    </row>
    <row r="33" spans="1:8" x14ac:dyDescent="0.35">
      <c r="A33" s="21" t="s">
        <v>63</v>
      </c>
      <c r="B33" t="s">
        <v>52</v>
      </c>
      <c r="C33" t="s">
        <v>58</v>
      </c>
      <c r="D33" t="s">
        <v>7</v>
      </c>
      <c r="E33" t="s">
        <v>50</v>
      </c>
      <c r="F33" t="s">
        <v>51</v>
      </c>
      <c r="G33" s="18">
        <f>(Flagler!$I$13+Flagler!$J$13)*5</f>
        <v>180</v>
      </c>
      <c r="H33" s="18">
        <f>(Volusia!$I$13+Volusia!$J$13)*5</f>
        <v>180</v>
      </c>
    </row>
    <row r="34" spans="1:8" x14ac:dyDescent="0.35">
      <c r="A34" s="21" t="s">
        <v>63</v>
      </c>
      <c r="B34" t="s">
        <v>53</v>
      </c>
      <c r="C34" t="s">
        <v>58</v>
      </c>
      <c r="D34" t="s">
        <v>49</v>
      </c>
      <c r="E34" t="s">
        <v>50</v>
      </c>
      <c r="F34" t="s">
        <v>51</v>
      </c>
      <c r="G34" s="18">
        <f>Flagler!$K$13*5</f>
        <v>101.25</v>
      </c>
      <c r="H34" s="18">
        <f>Volusia!$K$13*5</f>
        <v>101.25</v>
      </c>
    </row>
    <row r="35" spans="1:8" x14ac:dyDescent="0.35">
      <c r="A35" s="21" t="s">
        <v>63</v>
      </c>
      <c r="B35" t="s">
        <v>53</v>
      </c>
      <c r="C35" t="s">
        <v>58</v>
      </c>
      <c r="D35" t="s">
        <v>7</v>
      </c>
      <c r="E35" t="s">
        <v>50</v>
      </c>
      <c r="F35" t="s">
        <v>51</v>
      </c>
      <c r="G35" s="18">
        <f>(Flagler!$K$13+Flagler!$L$13)*5</f>
        <v>121.5</v>
      </c>
      <c r="H35" s="18">
        <f>(Volusia!$K$13+Volusia!$L$13)*5</f>
        <v>121.5</v>
      </c>
    </row>
    <row r="36" spans="1:8" x14ac:dyDescent="0.35">
      <c r="A36" s="21" t="s">
        <v>63</v>
      </c>
      <c r="B36" t="s">
        <v>54</v>
      </c>
      <c r="C36" t="s">
        <v>58</v>
      </c>
      <c r="D36" t="s">
        <v>49</v>
      </c>
      <c r="E36" t="s">
        <v>50</v>
      </c>
      <c r="F36" t="s">
        <v>51</v>
      </c>
      <c r="G36" s="18">
        <f>Flagler!$M$13*5</f>
        <v>0</v>
      </c>
      <c r="H36" s="18">
        <f>Volusia!$M$13*5</f>
        <v>0</v>
      </c>
    </row>
    <row r="37" spans="1:8" x14ac:dyDescent="0.35">
      <c r="A37" s="21" t="s">
        <v>63</v>
      </c>
      <c r="B37" t="s">
        <v>47</v>
      </c>
      <c r="C37" t="s">
        <v>59</v>
      </c>
      <c r="D37" t="s">
        <v>49</v>
      </c>
      <c r="E37" t="s">
        <v>50</v>
      </c>
      <c r="F37" t="s">
        <v>51</v>
      </c>
      <c r="G37" s="18">
        <f>Flagler!$G$14*5</f>
        <v>150</v>
      </c>
      <c r="H37" s="18">
        <f>Volusia!$G$14*5</f>
        <v>150</v>
      </c>
    </row>
    <row r="38" spans="1:8" x14ac:dyDescent="0.35">
      <c r="A38" s="21" t="s">
        <v>63</v>
      </c>
      <c r="B38" t="s">
        <v>47</v>
      </c>
      <c r="C38" t="s">
        <v>59</v>
      </c>
      <c r="D38" t="s">
        <v>7</v>
      </c>
      <c r="E38" t="s">
        <v>50</v>
      </c>
      <c r="F38" t="s">
        <v>51</v>
      </c>
      <c r="G38" s="18">
        <f>(Flagler!$G$14+Flagler!$H$14)*5</f>
        <v>180</v>
      </c>
      <c r="H38" s="18">
        <f>(Volusia!$G$14+Volusia!$H$14)*5</f>
        <v>180</v>
      </c>
    </row>
    <row r="39" spans="1:8" x14ac:dyDescent="0.35">
      <c r="A39" s="21" t="s">
        <v>63</v>
      </c>
      <c r="B39" t="s">
        <v>52</v>
      </c>
      <c r="C39" t="s">
        <v>59</v>
      </c>
      <c r="D39" t="s">
        <v>49</v>
      </c>
      <c r="E39" t="s">
        <v>50</v>
      </c>
      <c r="F39" t="s">
        <v>51</v>
      </c>
      <c r="G39" s="18">
        <f>Flagler!$I$14*5</f>
        <v>150</v>
      </c>
      <c r="H39" s="18">
        <f>Volusia!$I$14*5</f>
        <v>150</v>
      </c>
    </row>
    <row r="40" spans="1:8" x14ac:dyDescent="0.35">
      <c r="A40" s="21" t="s">
        <v>63</v>
      </c>
      <c r="B40" t="s">
        <v>52</v>
      </c>
      <c r="C40" t="s">
        <v>59</v>
      </c>
      <c r="D40" t="s">
        <v>7</v>
      </c>
      <c r="E40" t="s">
        <v>50</v>
      </c>
      <c r="F40" t="s">
        <v>51</v>
      </c>
      <c r="G40" s="18">
        <f>(Flagler!$I$14+Flagler!$J$14)*5</f>
        <v>180</v>
      </c>
      <c r="H40" s="18">
        <f>(Volusia!$I$14+Volusia!$J$14)*5</f>
        <v>180</v>
      </c>
    </row>
    <row r="41" spans="1:8" x14ac:dyDescent="0.35">
      <c r="A41" s="21" t="s">
        <v>63</v>
      </c>
      <c r="B41" t="s">
        <v>53</v>
      </c>
      <c r="C41" t="s">
        <v>59</v>
      </c>
      <c r="D41" t="s">
        <v>49</v>
      </c>
      <c r="E41" t="s">
        <v>50</v>
      </c>
      <c r="F41" t="s">
        <v>51</v>
      </c>
      <c r="G41" s="18">
        <f>Flagler!$K$14*5</f>
        <v>101.25</v>
      </c>
      <c r="H41" s="18">
        <f>Volusia!$K$14*5</f>
        <v>97.5</v>
      </c>
    </row>
    <row r="42" spans="1:8" x14ac:dyDescent="0.35">
      <c r="A42" s="21" t="s">
        <v>63</v>
      </c>
      <c r="B42" t="s">
        <v>53</v>
      </c>
      <c r="C42" t="s">
        <v>59</v>
      </c>
      <c r="D42" t="s">
        <v>7</v>
      </c>
      <c r="E42" t="s">
        <v>50</v>
      </c>
      <c r="F42" t="s">
        <v>51</v>
      </c>
      <c r="G42" s="18">
        <f>(Flagler!$K$14+Flagler!$L$14)*5</f>
        <v>121.5</v>
      </c>
      <c r="H42" s="18">
        <f>(Volusia!$K$14+Volusia!$L$14)*5</f>
        <v>117</v>
      </c>
    </row>
    <row r="43" spans="1:8" x14ac:dyDescent="0.35">
      <c r="A43" s="21" t="s">
        <v>63</v>
      </c>
      <c r="B43" t="s">
        <v>54</v>
      </c>
      <c r="C43" t="s">
        <v>59</v>
      </c>
      <c r="D43" t="s">
        <v>49</v>
      </c>
      <c r="E43" t="s">
        <v>50</v>
      </c>
      <c r="F43" t="s">
        <v>51</v>
      </c>
      <c r="G43" s="18">
        <f>Flagler!$M$14*5</f>
        <v>0</v>
      </c>
      <c r="H43" s="18">
        <f>Volusia!$M$14*5</f>
        <v>0</v>
      </c>
    </row>
    <row r="44" spans="1:8" x14ac:dyDescent="0.35">
      <c r="A44" s="21" t="s">
        <v>63</v>
      </c>
      <c r="B44" t="s">
        <v>47</v>
      </c>
      <c r="C44" t="s">
        <v>60</v>
      </c>
      <c r="D44" t="s">
        <v>49</v>
      </c>
      <c r="E44" t="s">
        <v>50</v>
      </c>
      <c r="F44" t="s">
        <v>51</v>
      </c>
      <c r="G44" s="18">
        <f>Flagler!$G$15*5</f>
        <v>135</v>
      </c>
      <c r="H44" s="18">
        <f>Volusia!$G$15*5</f>
        <v>135</v>
      </c>
    </row>
    <row r="45" spans="1:8" x14ac:dyDescent="0.35">
      <c r="A45" s="21" t="s">
        <v>63</v>
      </c>
      <c r="B45" t="s">
        <v>47</v>
      </c>
      <c r="C45" t="s">
        <v>60</v>
      </c>
      <c r="D45" t="s">
        <v>7</v>
      </c>
      <c r="E45" t="s">
        <v>50</v>
      </c>
      <c r="F45" t="s">
        <v>51</v>
      </c>
      <c r="G45" s="18">
        <f>(Flagler!$G$15+Flagler!$H$15)*5</f>
        <v>162</v>
      </c>
      <c r="H45" s="18">
        <f>(Volusia!$G$15+Volusia!$H$15)*5</f>
        <v>162</v>
      </c>
    </row>
    <row r="46" spans="1:8" x14ac:dyDescent="0.35">
      <c r="A46" s="21" t="s">
        <v>63</v>
      </c>
      <c r="B46" t="s">
        <v>52</v>
      </c>
      <c r="C46" t="s">
        <v>60</v>
      </c>
      <c r="D46" t="s">
        <v>49</v>
      </c>
      <c r="E46" t="s">
        <v>50</v>
      </c>
      <c r="F46" t="s">
        <v>51</v>
      </c>
      <c r="G46" s="18">
        <f>Flagler!$I$15*5</f>
        <v>135</v>
      </c>
      <c r="H46" s="18">
        <f>Volusia!$I$15*5</f>
        <v>135</v>
      </c>
    </row>
    <row r="47" spans="1:8" x14ac:dyDescent="0.35">
      <c r="A47" s="21" t="s">
        <v>63</v>
      </c>
      <c r="B47" t="s">
        <v>52</v>
      </c>
      <c r="C47" t="s">
        <v>60</v>
      </c>
      <c r="D47" t="s">
        <v>7</v>
      </c>
      <c r="E47" t="s">
        <v>50</v>
      </c>
      <c r="F47" t="s">
        <v>51</v>
      </c>
      <c r="G47" s="18">
        <f>(Flagler!$I$15+Flagler!$J$15)*5</f>
        <v>162</v>
      </c>
      <c r="H47" s="18">
        <f>(Volusia!$I$15+Volusia!$J$15)*5</f>
        <v>162</v>
      </c>
    </row>
    <row r="48" spans="1:8" x14ac:dyDescent="0.35">
      <c r="A48" s="21" t="s">
        <v>63</v>
      </c>
      <c r="B48" t="s">
        <v>53</v>
      </c>
      <c r="C48" t="s">
        <v>60</v>
      </c>
      <c r="D48" t="s">
        <v>49</v>
      </c>
      <c r="E48" t="s">
        <v>50</v>
      </c>
      <c r="F48" t="s">
        <v>51</v>
      </c>
      <c r="G48" s="18">
        <f>Flagler!$K$15*5</f>
        <v>32.5</v>
      </c>
      <c r="H48" s="18">
        <f>Volusia!$K$15*5</f>
        <v>32.5</v>
      </c>
    </row>
    <row r="49" spans="1:8" x14ac:dyDescent="0.35">
      <c r="A49" s="21" t="s">
        <v>63</v>
      </c>
      <c r="B49" t="s">
        <v>53</v>
      </c>
      <c r="C49" t="s">
        <v>60</v>
      </c>
      <c r="D49" t="s">
        <v>7</v>
      </c>
      <c r="E49" t="s">
        <v>50</v>
      </c>
      <c r="F49" t="s">
        <v>51</v>
      </c>
      <c r="G49" s="18">
        <f>(Flagler!$K$15+Flagler!$L$15)*5</f>
        <v>39</v>
      </c>
      <c r="H49" s="18">
        <f>(Volusia!$K$15+Volusia!$L$15)*5</f>
        <v>39</v>
      </c>
    </row>
    <row r="50" spans="1:8" x14ac:dyDescent="0.35">
      <c r="A50" s="21" t="s">
        <v>63</v>
      </c>
      <c r="B50" t="s">
        <v>54</v>
      </c>
      <c r="C50" t="s">
        <v>60</v>
      </c>
      <c r="D50" t="s">
        <v>49</v>
      </c>
      <c r="E50" t="s">
        <v>50</v>
      </c>
      <c r="F50" t="s">
        <v>51</v>
      </c>
      <c r="G50" s="18">
        <f>Flagler!$M$15*5</f>
        <v>0</v>
      </c>
      <c r="H50" s="18">
        <f>Volusia!$M$15*5</f>
        <v>0</v>
      </c>
    </row>
    <row r="51" spans="1:8" x14ac:dyDescent="0.35">
      <c r="A51" s="21" t="s">
        <v>63</v>
      </c>
      <c r="B51" t="s">
        <v>47</v>
      </c>
      <c r="C51" t="s">
        <v>61</v>
      </c>
      <c r="D51" t="s">
        <v>49</v>
      </c>
      <c r="E51" t="s">
        <v>50</v>
      </c>
      <c r="F51" t="s">
        <v>51</v>
      </c>
      <c r="G51" s="18">
        <f>Flagler!$G$16*5</f>
        <v>220</v>
      </c>
      <c r="H51" s="18">
        <f>Volusia!$G$16*5</f>
        <v>220</v>
      </c>
    </row>
    <row r="52" spans="1:8" x14ac:dyDescent="0.35">
      <c r="A52" s="21" t="s">
        <v>63</v>
      </c>
      <c r="B52" t="s">
        <v>47</v>
      </c>
      <c r="C52" t="s">
        <v>61</v>
      </c>
      <c r="D52" t="s">
        <v>7</v>
      </c>
      <c r="E52" t="s">
        <v>50</v>
      </c>
      <c r="F52" t="s">
        <v>51</v>
      </c>
      <c r="G52" s="18">
        <f>(Flagler!$G$16+Flagler!$H$16)*5</f>
        <v>264</v>
      </c>
      <c r="H52" s="18">
        <f>(Volusia!$G$16+Volusia!$H$16)*5</f>
        <v>264</v>
      </c>
    </row>
    <row r="53" spans="1:8" x14ac:dyDescent="0.35">
      <c r="A53" s="21" t="s">
        <v>63</v>
      </c>
      <c r="B53" t="s">
        <v>52</v>
      </c>
      <c r="C53" t="s">
        <v>61</v>
      </c>
      <c r="D53" t="s">
        <v>49</v>
      </c>
      <c r="E53" t="s">
        <v>50</v>
      </c>
      <c r="F53" t="s">
        <v>51</v>
      </c>
      <c r="G53" s="18">
        <f>Flagler!$I$16*5</f>
        <v>220</v>
      </c>
      <c r="H53" s="18">
        <f>Volusia!$I$16*5</f>
        <v>220</v>
      </c>
    </row>
    <row r="54" spans="1:8" x14ac:dyDescent="0.35">
      <c r="A54" s="21" t="s">
        <v>63</v>
      </c>
      <c r="B54" t="s">
        <v>52</v>
      </c>
      <c r="C54" t="s">
        <v>61</v>
      </c>
      <c r="D54" t="s">
        <v>7</v>
      </c>
      <c r="E54" t="s">
        <v>50</v>
      </c>
      <c r="F54" t="s">
        <v>51</v>
      </c>
      <c r="G54" s="18">
        <f>(Flagler!$I$16+Flagler!$J$16)*5</f>
        <v>264</v>
      </c>
      <c r="H54" s="18">
        <f>(Volusia!$I$16+Volusia!$J$16)*5</f>
        <v>264</v>
      </c>
    </row>
    <row r="55" spans="1:8" x14ac:dyDescent="0.35">
      <c r="A55" s="21" t="s">
        <v>63</v>
      </c>
      <c r="B55" t="s">
        <v>53</v>
      </c>
      <c r="C55" t="s">
        <v>61</v>
      </c>
      <c r="D55" t="s">
        <v>49</v>
      </c>
      <c r="E55" t="s">
        <v>50</v>
      </c>
      <c r="F55" t="s">
        <v>51</v>
      </c>
      <c r="G55" s="18">
        <f>Flagler!$K$16*5</f>
        <v>183.4</v>
      </c>
      <c r="H55" s="18">
        <f>Volusia!$K$16*5</f>
        <v>162.45000000000002</v>
      </c>
    </row>
    <row r="56" spans="1:8" x14ac:dyDescent="0.35">
      <c r="A56" s="21" t="s">
        <v>63</v>
      </c>
      <c r="B56" t="s">
        <v>53</v>
      </c>
      <c r="C56" t="s">
        <v>61</v>
      </c>
      <c r="D56" t="s">
        <v>7</v>
      </c>
      <c r="E56" t="s">
        <v>50</v>
      </c>
      <c r="F56" t="s">
        <v>51</v>
      </c>
      <c r="G56" s="18">
        <f>(Flagler!$K$16+Flagler!$L$16)*5</f>
        <v>220.07999999999998</v>
      </c>
      <c r="H56" s="18">
        <f>(Volusia!$K$16+Volusia!$L$16)*5</f>
        <v>194.94</v>
      </c>
    </row>
    <row r="57" spans="1:8" x14ac:dyDescent="0.35">
      <c r="A57" s="21" t="s">
        <v>63</v>
      </c>
      <c r="B57" t="s">
        <v>54</v>
      </c>
      <c r="C57" t="s">
        <v>61</v>
      </c>
      <c r="D57" t="s">
        <v>49</v>
      </c>
      <c r="E57" t="s">
        <v>50</v>
      </c>
      <c r="F57" t="s">
        <v>51</v>
      </c>
      <c r="G57" s="18">
        <f>Flagler!$M$16*5</f>
        <v>0</v>
      </c>
      <c r="H57" s="18">
        <f>Volusia!$M$16*5</f>
        <v>0</v>
      </c>
    </row>
    <row r="58" spans="1:8" x14ac:dyDescent="0.35">
      <c r="A58" s="21" t="s">
        <v>63</v>
      </c>
      <c r="B58" t="s">
        <v>47</v>
      </c>
      <c r="C58" t="s">
        <v>48</v>
      </c>
      <c r="D58" t="s">
        <v>49</v>
      </c>
      <c r="E58" t="s">
        <v>62</v>
      </c>
      <c r="F58" t="s">
        <v>51</v>
      </c>
      <c r="G58" s="18">
        <f>Flagler!$G$21*5</f>
        <v>175</v>
      </c>
      <c r="H58" s="18">
        <f>Volusia!$G$21*5</f>
        <v>175</v>
      </c>
    </row>
    <row r="59" spans="1:8" x14ac:dyDescent="0.35">
      <c r="A59" s="21" t="s">
        <v>63</v>
      </c>
      <c r="B59" t="s">
        <v>47</v>
      </c>
      <c r="C59" t="s">
        <v>48</v>
      </c>
      <c r="D59" t="s">
        <v>7</v>
      </c>
      <c r="E59" t="s">
        <v>62</v>
      </c>
      <c r="F59" t="s">
        <v>51</v>
      </c>
      <c r="G59" s="18">
        <f>(Flagler!$G$21+Flagler!$H$21)*5</f>
        <v>210</v>
      </c>
      <c r="H59" s="18">
        <f>(Volusia!$G$21+Volusia!$H$21)*5</f>
        <v>210</v>
      </c>
    </row>
    <row r="60" spans="1:8" x14ac:dyDescent="0.35">
      <c r="A60" s="21" t="s">
        <v>63</v>
      </c>
      <c r="B60" t="s">
        <v>52</v>
      </c>
      <c r="C60" t="s">
        <v>48</v>
      </c>
      <c r="D60" t="s">
        <v>49</v>
      </c>
      <c r="E60" t="s">
        <v>62</v>
      </c>
      <c r="F60" t="s">
        <v>51</v>
      </c>
      <c r="G60" s="18">
        <f>Flagler!$I$21*5</f>
        <v>175</v>
      </c>
      <c r="H60" s="18">
        <f>Volusia!$I$21*5</f>
        <v>175</v>
      </c>
    </row>
    <row r="61" spans="1:8" x14ac:dyDescent="0.35">
      <c r="A61" s="21" t="s">
        <v>63</v>
      </c>
      <c r="B61" t="s">
        <v>52</v>
      </c>
      <c r="C61" t="s">
        <v>48</v>
      </c>
      <c r="D61" t="s">
        <v>7</v>
      </c>
      <c r="E61" t="s">
        <v>62</v>
      </c>
      <c r="F61" t="s">
        <v>51</v>
      </c>
      <c r="G61" s="18">
        <f>(Flagler!$I$21+Flagler!$J$21)*5</f>
        <v>210</v>
      </c>
      <c r="H61" s="18">
        <f>(Volusia!$I$21+Volusia!$J$21)*5</f>
        <v>210</v>
      </c>
    </row>
    <row r="62" spans="1:8" x14ac:dyDescent="0.35">
      <c r="A62" s="21" t="s">
        <v>63</v>
      </c>
      <c r="B62" t="s">
        <v>53</v>
      </c>
      <c r="C62" t="s">
        <v>48</v>
      </c>
      <c r="D62" t="s">
        <v>49</v>
      </c>
      <c r="E62" t="s">
        <v>62</v>
      </c>
      <c r="F62" t="s">
        <v>51</v>
      </c>
      <c r="G62" s="18">
        <f>Flagler!$K$21*5</f>
        <v>135</v>
      </c>
      <c r="H62" s="18">
        <f>Volusia!$K$21*5</f>
        <v>150</v>
      </c>
    </row>
    <row r="63" spans="1:8" x14ac:dyDescent="0.35">
      <c r="A63" s="21" t="s">
        <v>63</v>
      </c>
      <c r="B63" t="s">
        <v>53</v>
      </c>
      <c r="C63" t="s">
        <v>48</v>
      </c>
      <c r="D63" t="s">
        <v>7</v>
      </c>
      <c r="E63" t="s">
        <v>62</v>
      </c>
      <c r="F63" t="s">
        <v>51</v>
      </c>
      <c r="G63" s="18">
        <f>(Flagler!$K$21+Flagler!$L$21)*5</f>
        <v>162</v>
      </c>
      <c r="H63" s="18">
        <f>(Volusia!$K$21+Volusia!$L$21)*5</f>
        <v>180</v>
      </c>
    </row>
    <row r="64" spans="1:8" x14ac:dyDescent="0.35">
      <c r="A64" s="21" t="s">
        <v>63</v>
      </c>
      <c r="B64" t="s">
        <v>54</v>
      </c>
      <c r="C64" t="s">
        <v>48</v>
      </c>
      <c r="D64" t="s">
        <v>49</v>
      </c>
      <c r="E64" t="s">
        <v>62</v>
      </c>
      <c r="F64" t="s">
        <v>51</v>
      </c>
      <c r="G64" s="18">
        <f>Flagler!$M$21*5</f>
        <v>0</v>
      </c>
      <c r="H64" s="18">
        <f>Volusia!$M$21*5</f>
        <v>0</v>
      </c>
    </row>
    <row r="65" spans="1:8" x14ac:dyDescent="0.35">
      <c r="A65" s="21" t="s">
        <v>63</v>
      </c>
      <c r="B65" t="s">
        <v>47</v>
      </c>
      <c r="C65" t="s">
        <v>55</v>
      </c>
      <c r="D65" t="s">
        <v>49</v>
      </c>
      <c r="E65" t="s">
        <v>62</v>
      </c>
      <c r="F65" t="s">
        <v>51</v>
      </c>
      <c r="G65" s="18">
        <f>Flagler!$G$22*5</f>
        <v>150</v>
      </c>
      <c r="H65" s="18">
        <f>Volusia!$G$22*5</f>
        <v>150</v>
      </c>
    </row>
    <row r="66" spans="1:8" x14ac:dyDescent="0.35">
      <c r="A66" s="21" t="s">
        <v>63</v>
      </c>
      <c r="B66" t="s">
        <v>47</v>
      </c>
      <c r="C66" t="s">
        <v>55</v>
      </c>
      <c r="D66" t="s">
        <v>7</v>
      </c>
      <c r="E66" t="s">
        <v>62</v>
      </c>
      <c r="F66" t="s">
        <v>51</v>
      </c>
      <c r="G66" s="18">
        <f>(Flagler!$G$22+Flagler!$H$22)*5</f>
        <v>180</v>
      </c>
      <c r="H66" s="18">
        <f>(Volusia!$G$22+Volusia!$H$22)*5</f>
        <v>180</v>
      </c>
    </row>
    <row r="67" spans="1:8" x14ac:dyDescent="0.35">
      <c r="A67" s="21" t="s">
        <v>63</v>
      </c>
      <c r="B67" t="s">
        <v>52</v>
      </c>
      <c r="C67" t="s">
        <v>55</v>
      </c>
      <c r="D67" t="s">
        <v>49</v>
      </c>
      <c r="E67" t="s">
        <v>62</v>
      </c>
      <c r="F67" t="s">
        <v>51</v>
      </c>
      <c r="G67" s="18">
        <f>Flagler!$I$22*5</f>
        <v>150</v>
      </c>
      <c r="H67" s="18">
        <f>Volusia!$I$22*5</f>
        <v>150</v>
      </c>
    </row>
    <row r="68" spans="1:8" x14ac:dyDescent="0.35">
      <c r="A68" s="21" t="s">
        <v>63</v>
      </c>
      <c r="B68" t="s">
        <v>52</v>
      </c>
      <c r="C68" t="s">
        <v>55</v>
      </c>
      <c r="D68" t="s">
        <v>7</v>
      </c>
      <c r="E68" t="s">
        <v>62</v>
      </c>
      <c r="F68" t="s">
        <v>51</v>
      </c>
      <c r="G68" s="18">
        <f>(Flagler!$I$22+Flagler!$J$22)*5</f>
        <v>180</v>
      </c>
      <c r="H68" s="18">
        <f>(Volusia!$I$22+Volusia!$J$22)*5</f>
        <v>180</v>
      </c>
    </row>
    <row r="69" spans="1:8" x14ac:dyDescent="0.35">
      <c r="A69" s="21" t="s">
        <v>63</v>
      </c>
      <c r="B69" t="s">
        <v>53</v>
      </c>
      <c r="C69" t="s">
        <v>55</v>
      </c>
      <c r="D69" t="s">
        <v>49</v>
      </c>
      <c r="E69" t="s">
        <v>62</v>
      </c>
      <c r="F69" t="s">
        <v>51</v>
      </c>
      <c r="G69" s="18">
        <f>Flagler!$K$22*5</f>
        <v>106.25</v>
      </c>
      <c r="H69" s="18">
        <f>Volusia!$K$22*5</f>
        <v>110.5</v>
      </c>
    </row>
    <row r="70" spans="1:8" x14ac:dyDescent="0.35">
      <c r="A70" s="21" t="s">
        <v>63</v>
      </c>
      <c r="B70" t="s">
        <v>53</v>
      </c>
      <c r="C70" t="s">
        <v>55</v>
      </c>
      <c r="D70" t="s">
        <v>7</v>
      </c>
      <c r="E70" t="s">
        <v>62</v>
      </c>
      <c r="F70" t="s">
        <v>51</v>
      </c>
      <c r="G70" s="18">
        <f>(Flagler!$K$22+Flagler!$L$22)*5</f>
        <v>127.5</v>
      </c>
      <c r="H70" s="18">
        <f>(Volusia!$K$22+Volusia!$L$22)*5</f>
        <v>132.60000000000002</v>
      </c>
    </row>
    <row r="71" spans="1:8" x14ac:dyDescent="0.35">
      <c r="A71" s="21" t="s">
        <v>63</v>
      </c>
      <c r="B71" t="s">
        <v>54</v>
      </c>
      <c r="C71" t="s">
        <v>55</v>
      </c>
      <c r="D71" t="s">
        <v>49</v>
      </c>
      <c r="E71" t="s">
        <v>62</v>
      </c>
      <c r="F71" t="s">
        <v>51</v>
      </c>
      <c r="G71" s="18">
        <f>Flagler!$M$22*5</f>
        <v>0</v>
      </c>
      <c r="H71" s="18">
        <f>Volusia!$M$22*5</f>
        <v>0</v>
      </c>
    </row>
    <row r="72" spans="1:8" x14ac:dyDescent="0.35">
      <c r="A72" s="21" t="s">
        <v>63</v>
      </c>
      <c r="B72" t="s">
        <v>47</v>
      </c>
      <c r="C72" t="s">
        <v>56</v>
      </c>
      <c r="D72" t="s">
        <v>49</v>
      </c>
      <c r="E72" t="s">
        <v>62</v>
      </c>
      <c r="F72" t="s">
        <v>51</v>
      </c>
      <c r="G72" s="18">
        <f>Flagler!$G$23*5</f>
        <v>155</v>
      </c>
      <c r="H72" s="18">
        <f>Volusia!$G$23*5</f>
        <v>155</v>
      </c>
    </row>
    <row r="73" spans="1:8" x14ac:dyDescent="0.35">
      <c r="A73" s="21" t="s">
        <v>63</v>
      </c>
      <c r="B73" t="s">
        <v>47</v>
      </c>
      <c r="C73" t="s">
        <v>56</v>
      </c>
      <c r="D73" t="s">
        <v>7</v>
      </c>
      <c r="E73" t="s">
        <v>62</v>
      </c>
      <c r="F73" t="s">
        <v>51</v>
      </c>
      <c r="G73" s="18">
        <f>(Flagler!$G$23+Flagler!$H$23)*5</f>
        <v>186</v>
      </c>
      <c r="H73" s="18">
        <f>(Volusia!$G$23+Volusia!$H$23)*5</f>
        <v>186</v>
      </c>
    </row>
    <row r="74" spans="1:8" x14ac:dyDescent="0.35">
      <c r="A74" s="21" t="s">
        <v>63</v>
      </c>
      <c r="B74" t="s">
        <v>52</v>
      </c>
      <c r="C74" t="s">
        <v>56</v>
      </c>
      <c r="D74" t="s">
        <v>49</v>
      </c>
      <c r="E74" t="s">
        <v>62</v>
      </c>
      <c r="F74" t="s">
        <v>51</v>
      </c>
      <c r="G74" s="18">
        <f>Flagler!$I$23*5</f>
        <v>155</v>
      </c>
      <c r="H74" s="18">
        <f>Volusia!$I$23*5</f>
        <v>155</v>
      </c>
    </row>
    <row r="75" spans="1:8" x14ac:dyDescent="0.35">
      <c r="A75" s="21" t="s">
        <v>63</v>
      </c>
      <c r="B75" t="s">
        <v>52</v>
      </c>
      <c r="C75" t="s">
        <v>56</v>
      </c>
      <c r="D75" t="s">
        <v>7</v>
      </c>
      <c r="E75" t="s">
        <v>62</v>
      </c>
      <c r="F75" t="s">
        <v>51</v>
      </c>
      <c r="G75" s="18">
        <f>(Flagler!$I$23+Flagler!$J$23)*5</f>
        <v>186</v>
      </c>
      <c r="H75" s="18">
        <f>(Volusia!$I$23+Volusia!$J$23)*5</f>
        <v>186</v>
      </c>
    </row>
    <row r="76" spans="1:8" x14ac:dyDescent="0.35">
      <c r="A76" s="21" t="s">
        <v>63</v>
      </c>
      <c r="B76" t="s">
        <v>53</v>
      </c>
      <c r="C76" t="s">
        <v>56</v>
      </c>
      <c r="D76" t="s">
        <v>49</v>
      </c>
      <c r="E76" t="s">
        <v>62</v>
      </c>
      <c r="F76" t="s">
        <v>51</v>
      </c>
      <c r="G76" s="18">
        <f>Flagler!$K$23*5</f>
        <v>106.25</v>
      </c>
      <c r="H76" s="18">
        <f>Volusia!$K$23*5</f>
        <v>102</v>
      </c>
    </row>
    <row r="77" spans="1:8" x14ac:dyDescent="0.35">
      <c r="A77" s="21" t="s">
        <v>63</v>
      </c>
      <c r="B77" t="s">
        <v>53</v>
      </c>
      <c r="C77" t="s">
        <v>56</v>
      </c>
      <c r="D77" t="s">
        <v>7</v>
      </c>
      <c r="E77" t="s">
        <v>62</v>
      </c>
      <c r="F77" t="s">
        <v>51</v>
      </c>
      <c r="G77" s="18">
        <f>(Flagler!$K$23+Flagler!$L$23)*5</f>
        <v>127.5</v>
      </c>
      <c r="H77" s="18">
        <f>(Volusia!$K$23+Volusia!$L$23)*5</f>
        <v>122.39999999999998</v>
      </c>
    </row>
    <row r="78" spans="1:8" x14ac:dyDescent="0.35">
      <c r="A78" s="21" t="s">
        <v>63</v>
      </c>
      <c r="B78" t="s">
        <v>54</v>
      </c>
      <c r="C78" t="s">
        <v>56</v>
      </c>
      <c r="D78" t="s">
        <v>49</v>
      </c>
      <c r="E78" t="s">
        <v>62</v>
      </c>
      <c r="F78" t="s">
        <v>51</v>
      </c>
      <c r="G78" s="18">
        <f>Flagler!$M$23*5</f>
        <v>0</v>
      </c>
      <c r="H78" s="18">
        <f>Volusia!$M$23*5</f>
        <v>0</v>
      </c>
    </row>
    <row r="79" spans="1:8" x14ac:dyDescent="0.35">
      <c r="A79" s="21" t="s">
        <v>63</v>
      </c>
      <c r="B79" t="s">
        <v>47</v>
      </c>
      <c r="C79" t="s">
        <v>57</v>
      </c>
      <c r="D79" t="s">
        <v>49</v>
      </c>
      <c r="E79" t="s">
        <v>62</v>
      </c>
      <c r="F79" t="s">
        <v>51</v>
      </c>
      <c r="G79" s="18">
        <f>Flagler!$G$24*5</f>
        <v>135</v>
      </c>
      <c r="H79" s="18">
        <f>Volusia!$G$24*5</f>
        <v>135</v>
      </c>
    </row>
    <row r="80" spans="1:8" x14ac:dyDescent="0.35">
      <c r="A80" s="21" t="s">
        <v>63</v>
      </c>
      <c r="B80" t="s">
        <v>47</v>
      </c>
      <c r="C80" t="s">
        <v>57</v>
      </c>
      <c r="D80" t="s">
        <v>7</v>
      </c>
      <c r="E80" t="s">
        <v>62</v>
      </c>
      <c r="F80" t="s">
        <v>51</v>
      </c>
      <c r="G80" s="18">
        <f>(Flagler!$G$24+Flagler!$H$24)*5</f>
        <v>162</v>
      </c>
      <c r="H80" s="18">
        <f>(Volusia!$G$24+Volusia!$H$24)*5</f>
        <v>162</v>
      </c>
    </row>
    <row r="81" spans="1:8" x14ac:dyDescent="0.35">
      <c r="A81" s="21" t="s">
        <v>63</v>
      </c>
      <c r="B81" t="s">
        <v>52</v>
      </c>
      <c r="C81" t="s">
        <v>57</v>
      </c>
      <c r="D81" t="s">
        <v>49</v>
      </c>
      <c r="E81" t="s">
        <v>62</v>
      </c>
      <c r="F81" t="s">
        <v>51</v>
      </c>
      <c r="G81" s="18">
        <f>Flagler!$I$24*5</f>
        <v>135</v>
      </c>
      <c r="H81" s="18">
        <f>Volusia!$I$24*5</f>
        <v>135</v>
      </c>
    </row>
    <row r="82" spans="1:8" x14ac:dyDescent="0.35">
      <c r="A82" s="21" t="s">
        <v>63</v>
      </c>
      <c r="B82" t="s">
        <v>52</v>
      </c>
      <c r="C82" t="s">
        <v>57</v>
      </c>
      <c r="D82" t="s">
        <v>7</v>
      </c>
      <c r="E82" t="s">
        <v>62</v>
      </c>
      <c r="F82" t="s">
        <v>51</v>
      </c>
      <c r="G82" s="18">
        <f>(Flagler!$I$24+Flagler!$J$24)*5</f>
        <v>162</v>
      </c>
      <c r="H82" s="18">
        <f>(Volusia!$I$24+Volusia!$J$24)*5</f>
        <v>162</v>
      </c>
    </row>
    <row r="83" spans="1:8" x14ac:dyDescent="0.35">
      <c r="A83" s="21" t="s">
        <v>63</v>
      </c>
      <c r="B83" t="s">
        <v>53</v>
      </c>
      <c r="C83" t="s">
        <v>57</v>
      </c>
      <c r="D83" t="s">
        <v>49</v>
      </c>
      <c r="E83" t="s">
        <v>62</v>
      </c>
      <c r="F83" t="s">
        <v>51</v>
      </c>
      <c r="G83" s="18">
        <f>Flagler!$K$24*5</f>
        <v>86.25</v>
      </c>
      <c r="H83" s="18">
        <f>Volusia!$K$24*5</f>
        <v>86.25</v>
      </c>
    </row>
    <row r="84" spans="1:8" x14ac:dyDescent="0.35">
      <c r="A84" s="21" t="s">
        <v>63</v>
      </c>
      <c r="B84" t="s">
        <v>53</v>
      </c>
      <c r="C84" t="s">
        <v>57</v>
      </c>
      <c r="D84" t="s">
        <v>7</v>
      </c>
      <c r="E84" t="s">
        <v>62</v>
      </c>
      <c r="F84" t="s">
        <v>51</v>
      </c>
      <c r="G84" s="18">
        <f>(Flagler!$K$24+Flagler!$L$24)*5</f>
        <v>103.5</v>
      </c>
      <c r="H84" s="18">
        <f>(Volusia!$K$24+Volusia!$L$24)*5</f>
        <v>103.5</v>
      </c>
    </row>
    <row r="85" spans="1:8" x14ac:dyDescent="0.35">
      <c r="A85" s="21" t="s">
        <v>63</v>
      </c>
      <c r="B85" t="s">
        <v>54</v>
      </c>
      <c r="C85" t="s">
        <v>57</v>
      </c>
      <c r="D85" t="s">
        <v>49</v>
      </c>
      <c r="E85" t="s">
        <v>62</v>
      </c>
      <c r="F85" t="s">
        <v>51</v>
      </c>
      <c r="G85" s="18">
        <f>Flagler!$M$24*5</f>
        <v>0</v>
      </c>
      <c r="H85" s="18">
        <f>Volusia!$M$24*5</f>
        <v>0</v>
      </c>
    </row>
    <row r="86" spans="1:8" x14ac:dyDescent="0.35">
      <c r="A86" s="21" t="s">
        <v>63</v>
      </c>
      <c r="B86" t="s">
        <v>47</v>
      </c>
      <c r="C86" t="s">
        <v>58</v>
      </c>
      <c r="D86" t="s">
        <v>49</v>
      </c>
      <c r="E86" t="s">
        <v>62</v>
      </c>
      <c r="F86" t="s">
        <v>51</v>
      </c>
      <c r="G86" s="18">
        <f>Flagler!$G$25*5</f>
        <v>130</v>
      </c>
      <c r="H86" s="18">
        <f>Volusia!$G$25*5</f>
        <v>130</v>
      </c>
    </row>
    <row r="87" spans="1:8" x14ac:dyDescent="0.35">
      <c r="A87" s="21" t="s">
        <v>63</v>
      </c>
      <c r="B87" t="s">
        <v>47</v>
      </c>
      <c r="C87" t="s">
        <v>58</v>
      </c>
      <c r="D87" t="s">
        <v>7</v>
      </c>
      <c r="E87" t="s">
        <v>62</v>
      </c>
      <c r="F87" t="s">
        <v>51</v>
      </c>
      <c r="G87" s="18">
        <f>(Flagler!$G$25+Flagler!$H$25)*5</f>
        <v>156</v>
      </c>
      <c r="H87" s="18">
        <f>(Volusia!$G$25+Volusia!$H$25)*5</f>
        <v>156</v>
      </c>
    </row>
    <row r="88" spans="1:8" x14ac:dyDescent="0.35">
      <c r="A88" s="21" t="s">
        <v>63</v>
      </c>
      <c r="B88" t="s">
        <v>52</v>
      </c>
      <c r="C88" t="s">
        <v>58</v>
      </c>
      <c r="D88" t="s">
        <v>49</v>
      </c>
      <c r="E88" t="s">
        <v>62</v>
      </c>
      <c r="F88" t="s">
        <v>51</v>
      </c>
      <c r="G88" s="18">
        <f>Flagler!$I$25*5</f>
        <v>130</v>
      </c>
      <c r="H88" s="18">
        <f>Volusia!$I$25*5</f>
        <v>130</v>
      </c>
    </row>
    <row r="89" spans="1:8" x14ac:dyDescent="0.35">
      <c r="A89" s="21" t="s">
        <v>63</v>
      </c>
      <c r="B89" t="s">
        <v>52</v>
      </c>
      <c r="C89" t="s">
        <v>58</v>
      </c>
      <c r="D89" t="s">
        <v>7</v>
      </c>
      <c r="E89" t="s">
        <v>62</v>
      </c>
      <c r="F89" t="s">
        <v>51</v>
      </c>
      <c r="G89" s="18">
        <f>(Flagler!$I$25+Flagler!$J$25)*5</f>
        <v>156</v>
      </c>
      <c r="H89" s="18">
        <f>(Volusia!$I$25+Volusia!$J$25)*5</f>
        <v>156</v>
      </c>
    </row>
    <row r="90" spans="1:8" x14ac:dyDescent="0.35">
      <c r="A90" s="21" t="s">
        <v>63</v>
      </c>
      <c r="B90" t="s">
        <v>53</v>
      </c>
      <c r="C90" t="s">
        <v>58</v>
      </c>
      <c r="D90" t="s">
        <v>49</v>
      </c>
      <c r="E90" t="s">
        <v>62</v>
      </c>
      <c r="F90" t="s">
        <v>51</v>
      </c>
      <c r="G90" s="18">
        <f>Flagler!$K$25*5</f>
        <v>82.5</v>
      </c>
      <c r="H90" s="18">
        <f>Volusia!$K$25*5</f>
        <v>86.25</v>
      </c>
    </row>
    <row r="91" spans="1:8" x14ac:dyDescent="0.35">
      <c r="A91" s="21" t="s">
        <v>63</v>
      </c>
      <c r="B91" t="s">
        <v>53</v>
      </c>
      <c r="C91" t="s">
        <v>58</v>
      </c>
      <c r="D91" t="s">
        <v>7</v>
      </c>
      <c r="E91" t="s">
        <v>62</v>
      </c>
      <c r="F91" t="s">
        <v>51</v>
      </c>
      <c r="G91" s="18">
        <f>(Flagler!$K$25+Flagler!$L$25)*5</f>
        <v>99</v>
      </c>
      <c r="H91" s="18">
        <f>(Volusia!$K$25+Volusia!$L$25)*5</f>
        <v>103.5</v>
      </c>
    </row>
    <row r="92" spans="1:8" x14ac:dyDescent="0.35">
      <c r="A92" s="21" t="s">
        <v>63</v>
      </c>
      <c r="B92" t="s">
        <v>54</v>
      </c>
      <c r="C92" t="s">
        <v>58</v>
      </c>
      <c r="D92" t="s">
        <v>49</v>
      </c>
      <c r="E92" t="s">
        <v>62</v>
      </c>
      <c r="F92" t="s">
        <v>51</v>
      </c>
      <c r="G92" s="18">
        <f>Flagler!$M$25*5</f>
        <v>0</v>
      </c>
      <c r="H92" s="18">
        <f>Volusia!$M$25*5</f>
        <v>0</v>
      </c>
    </row>
    <row r="93" spans="1:8" x14ac:dyDescent="0.35">
      <c r="A93" s="21" t="s">
        <v>63</v>
      </c>
      <c r="B93" t="s">
        <v>47</v>
      </c>
      <c r="C93" t="s">
        <v>59</v>
      </c>
      <c r="D93" t="s">
        <v>49</v>
      </c>
      <c r="E93" t="s">
        <v>62</v>
      </c>
      <c r="F93" t="s">
        <v>51</v>
      </c>
      <c r="G93" s="18">
        <f>Flagler!$G$26*5</f>
        <v>125</v>
      </c>
      <c r="H93" s="18">
        <f>Volusia!$G$26*5</f>
        <v>125</v>
      </c>
    </row>
    <row r="94" spans="1:8" x14ac:dyDescent="0.35">
      <c r="A94" s="21" t="s">
        <v>63</v>
      </c>
      <c r="B94" t="s">
        <v>47</v>
      </c>
      <c r="C94" t="s">
        <v>59</v>
      </c>
      <c r="D94" t="s">
        <v>7</v>
      </c>
      <c r="E94" t="s">
        <v>62</v>
      </c>
      <c r="F94" t="s">
        <v>51</v>
      </c>
      <c r="G94" s="18">
        <f>(Flagler!$G$26+Flagler!$H$26)*5</f>
        <v>150</v>
      </c>
      <c r="H94" s="18">
        <f>(Volusia!$G$26+Volusia!$H$26)*5</f>
        <v>150</v>
      </c>
    </row>
    <row r="95" spans="1:8" x14ac:dyDescent="0.35">
      <c r="A95" s="21" t="s">
        <v>63</v>
      </c>
      <c r="B95" t="s">
        <v>52</v>
      </c>
      <c r="C95" t="s">
        <v>59</v>
      </c>
      <c r="D95" t="s">
        <v>49</v>
      </c>
      <c r="E95" t="s">
        <v>62</v>
      </c>
      <c r="F95" t="s">
        <v>51</v>
      </c>
      <c r="G95" s="18">
        <f>Flagler!$I$26*5</f>
        <v>125</v>
      </c>
      <c r="H95" s="18">
        <f>Volusia!$I$26*5</f>
        <v>125</v>
      </c>
    </row>
    <row r="96" spans="1:8" x14ac:dyDescent="0.35">
      <c r="A96" s="21" t="s">
        <v>63</v>
      </c>
      <c r="B96" t="s">
        <v>52</v>
      </c>
      <c r="C96" t="s">
        <v>59</v>
      </c>
      <c r="D96" t="s">
        <v>7</v>
      </c>
      <c r="E96" t="s">
        <v>62</v>
      </c>
      <c r="F96" t="s">
        <v>51</v>
      </c>
      <c r="G96" s="18">
        <f>(Flagler!$I$26+Flagler!$J$26)*5</f>
        <v>150</v>
      </c>
      <c r="H96" s="18">
        <f>(Volusia!$I$26+Volusia!$J$26)*5</f>
        <v>150</v>
      </c>
    </row>
    <row r="97" spans="1:8" x14ac:dyDescent="0.35">
      <c r="A97" s="21" t="s">
        <v>63</v>
      </c>
      <c r="B97" t="s">
        <v>53</v>
      </c>
      <c r="C97" t="s">
        <v>59</v>
      </c>
      <c r="D97" t="s">
        <v>49</v>
      </c>
      <c r="E97" t="s">
        <v>62</v>
      </c>
      <c r="F97" t="s">
        <v>51</v>
      </c>
      <c r="G97" s="18">
        <f>Flagler!$K$26*5</f>
        <v>82.5</v>
      </c>
      <c r="H97" s="18">
        <f>Volusia!$K$26*5</f>
        <v>86.25</v>
      </c>
    </row>
    <row r="98" spans="1:8" x14ac:dyDescent="0.35">
      <c r="A98" s="21" t="s">
        <v>63</v>
      </c>
      <c r="B98" t="s">
        <v>53</v>
      </c>
      <c r="C98" t="s">
        <v>59</v>
      </c>
      <c r="D98" t="s">
        <v>7</v>
      </c>
      <c r="E98" t="s">
        <v>62</v>
      </c>
      <c r="F98" t="s">
        <v>51</v>
      </c>
      <c r="G98" s="18">
        <f>(Flagler!$K$26+Flagler!$L$26)*5</f>
        <v>99</v>
      </c>
      <c r="H98" s="18">
        <f>(Volusia!$K$26+Volusia!$L$26)*5</f>
        <v>103.5</v>
      </c>
    </row>
    <row r="99" spans="1:8" x14ac:dyDescent="0.35">
      <c r="A99" s="21" t="s">
        <v>63</v>
      </c>
      <c r="B99" t="s">
        <v>54</v>
      </c>
      <c r="C99" t="s">
        <v>59</v>
      </c>
      <c r="D99" t="s">
        <v>49</v>
      </c>
      <c r="E99" t="s">
        <v>62</v>
      </c>
      <c r="F99" t="s">
        <v>51</v>
      </c>
      <c r="G99" s="18">
        <f>Flagler!$M$26*5</f>
        <v>0</v>
      </c>
      <c r="H99" s="18">
        <f>Volusia!$M$26*5</f>
        <v>0</v>
      </c>
    </row>
    <row r="100" spans="1:8" x14ac:dyDescent="0.35">
      <c r="A100" s="21" t="s">
        <v>63</v>
      </c>
      <c r="B100" t="s">
        <v>47</v>
      </c>
      <c r="C100" t="s">
        <v>60</v>
      </c>
      <c r="D100" t="s">
        <v>49</v>
      </c>
      <c r="E100" t="s">
        <v>62</v>
      </c>
      <c r="F100" t="s">
        <v>51</v>
      </c>
      <c r="G100" s="18">
        <f>Flagler!$G$27*5</f>
        <v>98</v>
      </c>
      <c r="H100" s="18">
        <f>Volusia!$G$27*5</f>
        <v>98</v>
      </c>
    </row>
    <row r="101" spans="1:8" x14ac:dyDescent="0.35">
      <c r="A101" s="21" t="s">
        <v>63</v>
      </c>
      <c r="B101" t="s">
        <v>47</v>
      </c>
      <c r="C101" t="s">
        <v>60</v>
      </c>
      <c r="D101" t="s">
        <v>7</v>
      </c>
      <c r="E101" t="s">
        <v>62</v>
      </c>
      <c r="F101" t="s">
        <v>51</v>
      </c>
      <c r="G101" s="18">
        <f>(Flagler!$G$27+Flagler!$H$27)*5</f>
        <v>117.60000000000002</v>
      </c>
      <c r="H101" s="18">
        <f>(Volusia!$G$27+Volusia!$H$27)*5</f>
        <v>117.60000000000002</v>
      </c>
    </row>
    <row r="102" spans="1:8" x14ac:dyDescent="0.35">
      <c r="A102" s="21" t="s">
        <v>63</v>
      </c>
      <c r="B102" t="s">
        <v>52</v>
      </c>
      <c r="C102" t="s">
        <v>60</v>
      </c>
      <c r="D102" t="s">
        <v>49</v>
      </c>
      <c r="E102" t="s">
        <v>62</v>
      </c>
      <c r="F102" t="s">
        <v>51</v>
      </c>
      <c r="G102" s="18">
        <f>Flagler!$I$27*5</f>
        <v>98</v>
      </c>
      <c r="H102" s="18">
        <f>Volusia!$I$27*5</f>
        <v>98</v>
      </c>
    </row>
    <row r="103" spans="1:8" x14ac:dyDescent="0.35">
      <c r="A103" s="21" t="s">
        <v>63</v>
      </c>
      <c r="B103" t="s">
        <v>52</v>
      </c>
      <c r="C103" t="s">
        <v>60</v>
      </c>
      <c r="D103" t="s">
        <v>7</v>
      </c>
      <c r="E103" t="s">
        <v>62</v>
      </c>
      <c r="F103" t="s">
        <v>51</v>
      </c>
      <c r="G103" s="18">
        <f>(Flagler!$I$27+Flagler!$J$27)*5</f>
        <v>117.60000000000002</v>
      </c>
      <c r="H103" s="18">
        <f>(Volusia!$I$27+Volusia!$J$27)*5</f>
        <v>117.60000000000002</v>
      </c>
    </row>
    <row r="104" spans="1:8" x14ac:dyDescent="0.35">
      <c r="A104" s="21" t="s">
        <v>63</v>
      </c>
      <c r="B104" t="s">
        <v>53</v>
      </c>
      <c r="C104" t="s">
        <v>60</v>
      </c>
      <c r="D104" t="s">
        <v>49</v>
      </c>
      <c r="E104" t="s">
        <v>62</v>
      </c>
      <c r="F104" t="s">
        <v>51</v>
      </c>
      <c r="G104" s="18">
        <f>Flagler!$K$27*5</f>
        <v>16.25</v>
      </c>
      <c r="H104" s="18">
        <f>Volusia!$K$27*5</f>
        <v>16.25</v>
      </c>
    </row>
    <row r="105" spans="1:8" x14ac:dyDescent="0.35">
      <c r="A105" s="21" t="s">
        <v>63</v>
      </c>
      <c r="B105" t="s">
        <v>53</v>
      </c>
      <c r="C105" t="s">
        <v>60</v>
      </c>
      <c r="D105" t="s">
        <v>7</v>
      </c>
      <c r="E105" t="s">
        <v>62</v>
      </c>
      <c r="F105" t="s">
        <v>51</v>
      </c>
      <c r="G105" s="18">
        <f>(Flagler!$K$27+Flagler!$L$27)*5</f>
        <v>19.5</v>
      </c>
      <c r="H105" s="18">
        <f>(Volusia!$K$27+Volusia!$L$27)*5</f>
        <v>19.5</v>
      </c>
    </row>
    <row r="106" spans="1:8" x14ac:dyDescent="0.35">
      <c r="A106" s="21" t="s">
        <v>63</v>
      </c>
      <c r="B106" t="s">
        <v>54</v>
      </c>
      <c r="C106" t="s">
        <v>60</v>
      </c>
      <c r="D106" t="s">
        <v>49</v>
      </c>
      <c r="E106" t="s">
        <v>62</v>
      </c>
      <c r="F106" t="s">
        <v>51</v>
      </c>
      <c r="G106" s="18">
        <f>Flagler!$M$27*5</f>
        <v>0</v>
      </c>
      <c r="H106" s="18">
        <f>Volusia!$M$27*5</f>
        <v>0</v>
      </c>
    </row>
    <row r="107" spans="1:8" x14ac:dyDescent="0.35">
      <c r="A107" s="21" t="s">
        <v>63</v>
      </c>
      <c r="B107" t="s">
        <v>47</v>
      </c>
      <c r="C107" t="s">
        <v>61</v>
      </c>
      <c r="D107" t="s">
        <v>49</v>
      </c>
      <c r="E107" t="s">
        <v>62</v>
      </c>
      <c r="F107" t="s">
        <v>51</v>
      </c>
      <c r="G107" s="18">
        <f>Flagler!$G$28*5</f>
        <v>175</v>
      </c>
      <c r="H107" s="18">
        <f>Volusia!$G$28*5</f>
        <v>175</v>
      </c>
    </row>
    <row r="108" spans="1:8" x14ac:dyDescent="0.35">
      <c r="A108" s="21" t="s">
        <v>63</v>
      </c>
      <c r="B108" t="s">
        <v>47</v>
      </c>
      <c r="C108" t="s">
        <v>61</v>
      </c>
      <c r="D108" t="s">
        <v>7</v>
      </c>
      <c r="E108" t="s">
        <v>62</v>
      </c>
      <c r="F108" t="s">
        <v>51</v>
      </c>
      <c r="G108" s="18">
        <f>(Flagler!$G$28+Flagler!$H$28)*5</f>
        <v>210</v>
      </c>
      <c r="H108" s="18">
        <f>(Volusia!$G$28+Volusia!$H$28)*5</f>
        <v>210</v>
      </c>
    </row>
    <row r="109" spans="1:8" x14ac:dyDescent="0.35">
      <c r="A109" s="21" t="s">
        <v>63</v>
      </c>
      <c r="B109" t="s">
        <v>52</v>
      </c>
      <c r="C109" t="s">
        <v>61</v>
      </c>
      <c r="D109" t="s">
        <v>49</v>
      </c>
      <c r="E109" t="s">
        <v>62</v>
      </c>
      <c r="F109" t="s">
        <v>51</v>
      </c>
      <c r="G109" s="18">
        <f>Flagler!$I$28*5</f>
        <v>175</v>
      </c>
      <c r="H109" s="18">
        <f>Volusia!$I$28*5</f>
        <v>175</v>
      </c>
    </row>
    <row r="110" spans="1:8" x14ac:dyDescent="0.35">
      <c r="A110" s="21" t="s">
        <v>63</v>
      </c>
      <c r="B110" t="s">
        <v>52</v>
      </c>
      <c r="C110" t="s">
        <v>61</v>
      </c>
      <c r="D110" t="s">
        <v>7</v>
      </c>
      <c r="E110" t="s">
        <v>62</v>
      </c>
      <c r="F110" t="s">
        <v>51</v>
      </c>
      <c r="G110" s="18">
        <f>(Flagler!$I$28+Flagler!$J$28)*5</f>
        <v>210</v>
      </c>
      <c r="H110" s="18">
        <f>(Volusia!$I$28+Volusia!$J$28)*5</f>
        <v>210</v>
      </c>
    </row>
    <row r="111" spans="1:8" x14ac:dyDescent="0.35">
      <c r="A111" s="21" t="s">
        <v>63</v>
      </c>
      <c r="B111" t="s">
        <v>53</v>
      </c>
      <c r="C111" t="s">
        <v>61</v>
      </c>
      <c r="D111" t="s">
        <v>49</v>
      </c>
      <c r="E111" t="s">
        <v>62</v>
      </c>
      <c r="F111" t="s">
        <v>51</v>
      </c>
      <c r="G111" s="18">
        <f>Flagler!$K$28*5</f>
        <v>141.5</v>
      </c>
      <c r="H111" s="18">
        <f>Volusia!$K$28*5</f>
        <v>157.20000000000002</v>
      </c>
    </row>
    <row r="112" spans="1:8" x14ac:dyDescent="0.35">
      <c r="A112" s="21" t="s">
        <v>63</v>
      </c>
      <c r="B112" t="s">
        <v>53</v>
      </c>
      <c r="C112" t="s">
        <v>61</v>
      </c>
      <c r="D112" t="s">
        <v>7</v>
      </c>
      <c r="E112" t="s">
        <v>62</v>
      </c>
      <c r="F112" t="s">
        <v>51</v>
      </c>
      <c r="G112" s="18">
        <f>(Flagler!$K$28+Flagler!$L$28)*5</f>
        <v>169.8</v>
      </c>
      <c r="H112" s="18">
        <f>(Volusia!$K$28+Volusia!$L$28)*5</f>
        <v>188.64000000000001</v>
      </c>
    </row>
    <row r="113" spans="1:8" x14ac:dyDescent="0.35">
      <c r="A113" s="21" t="s">
        <v>63</v>
      </c>
      <c r="B113" t="s">
        <v>54</v>
      </c>
      <c r="C113" t="s">
        <v>61</v>
      </c>
      <c r="D113" t="s">
        <v>49</v>
      </c>
      <c r="E113" t="s">
        <v>62</v>
      </c>
      <c r="F113" t="s">
        <v>51</v>
      </c>
      <c r="G113" s="18">
        <f>Flagler!$M$28*5</f>
        <v>0</v>
      </c>
      <c r="H113" s="18">
        <f>Volusia!$M$28*5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3A8509-1B12-436C-81B5-DDC57BA80A75}">
  <dimension ref="A1:M39"/>
  <sheetViews>
    <sheetView topLeftCell="A13" workbookViewId="0">
      <selection activeCell="L2" sqref="L2"/>
    </sheetView>
  </sheetViews>
  <sheetFormatPr defaultRowHeight="14.5" x14ac:dyDescent="0.35"/>
  <cols>
    <col min="7" max="7" width="13.7265625" customWidth="1"/>
    <col min="8" max="8" width="11" customWidth="1"/>
    <col min="9" max="9" width="15.54296875" bestFit="1" customWidth="1"/>
    <col min="10" max="10" width="13.26953125" customWidth="1"/>
    <col min="11" max="11" width="15" customWidth="1"/>
    <col min="12" max="12" width="11.1796875" customWidth="1"/>
    <col min="13" max="13" width="16.7265625" customWidth="1"/>
  </cols>
  <sheetData>
    <row r="1" spans="1:13" ht="15" thickBot="1" x14ac:dyDescent="0.4"/>
    <row r="2" spans="1:13" ht="15" thickBot="1" x14ac:dyDescent="0.4">
      <c r="A2" s="24" t="s">
        <v>0</v>
      </c>
      <c r="B2" s="25"/>
      <c r="C2" s="25"/>
      <c r="D2" s="25"/>
      <c r="E2" s="25"/>
      <c r="F2" s="25"/>
      <c r="G2" s="25"/>
      <c r="H2" s="25"/>
      <c r="I2" s="26"/>
      <c r="J2" s="1"/>
    </row>
    <row r="4" spans="1:13" s="2" customFormat="1" ht="15.5" x14ac:dyDescent="0.3">
      <c r="B4" s="27" t="s">
        <v>1</v>
      </c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</row>
    <row r="5" spans="1:13" ht="16" thickBot="1" x14ac:dyDescent="0.4">
      <c r="B5" s="27" t="s">
        <v>2</v>
      </c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</row>
    <row r="6" spans="1:13" ht="15" thickBot="1" x14ac:dyDescent="0.4">
      <c r="B6" s="28"/>
      <c r="C6" s="28"/>
      <c r="D6" s="28"/>
      <c r="E6" s="28"/>
      <c r="F6" s="3"/>
      <c r="G6" s="29" t="s">
        <v>3</v>
      </c>
      <c r="H6" s="30"/>
      <c r="I6" s="30"/>
      <c r="J6" s="30"/>
      <c r="K6" s="30"/>
      <c r="L6" s="30"/>
      <c r="M6" s="31"/>
    </row>
    <row r="7" spans="1:13" x14ac:dyDescent="0.35">
      <c r="B7" s="32" t="s">
        <v>4</v>
      </c>
      <c r="C7" s="33"/>
      <c r="D7" s="34"/>
      <c r="E7" s="38" t="s">
        <v>5</v>
      </c>
      <c r="F7" s="39"/>
      <c r="G7" s="42" t="s">
        <v>6</v>
      </c>
      <c r="H7" s="22" t="s">
        <v>7</v>
      </c>
      <c r="I7" s="42" t="s">
        <v>8</v>
      </c>
      <c r="J7" s="5" t="s">
        <v>9</v>
      </c>
      <c r="K7" s="5" t="s">
        <v>10</v>
      </c>
      <c r="L7" s="22" t="s">
        <v>11</v>
      </c>
      <c r="M7" s="4" t="s">
        <v>12</v>
      </c>
    </row>
    <row r="8" spans="1:13" ht="40.5" customHeight="1" thickBot="1" x14ac:dyDescent="0.4">
      <c r="B8" s="35"/>
      <c r="C8" s="36"/>
      <c r="D8" s="37"/>
      <c r="E8" s="40"/>
      <c r="F8" s="41"/>
      <c r="G8" s="43"/>
      <c r="H8" s="23"/>
      <c r="I8" s="43"/>
      <c r="J8" s="7" t="s">
        <v>13</v>
      </c>
      <c r="K8" s="7" t="s">
        <v>14</v>
      </c>
      <c r="L8" s="23"/>
      <c r="M8" s="6" t="s">
        <v>15</v>
      </c>
    </row>
    <row r="9" spans="1:13" ht="15" thickBot="1" x14ac:dyDescent="0.4">
      <c r="B9" s="44" t="s">
        <v>16</v>
      </c>
      <c r="C9" s="45"/>
      <c r="D9" s="46"/>
      <c r="E9" s="47" t="s">
        <v>17</v>
      </c>
      <c r="F9" s="48"/>
      <c r="G9" s="8">
        <v>44</v>
      </c>
      <c r="H9" s="8">
        <f>+G9*0.2</f>
        <v>8.8000000000000007</v>
      </c>
      <c r="I9" s="8">
        <v>44</v>
      </c>
      <c r="J9" s="8">
        <f>+I9*0.2</f>
        <v>8.8000000000000007</v>
      </c>
      <c r="K9" s="8">
        <v>35</v>
      </c>
      <c r="L9" s="8">
        <f>+K9*0.2</f>
        <v>7</v>
      </c>
      <c r="M9" s="9"/>
    </row>
    <row r="10" spans="1:13" ht="15" thickBot="1" x14ac:dyDescent="0.4">
      <c r="B10" s="44" t="s">
        <v>18</v>
      </c>
      <c r="C10" s="45"/>
      <c r="D10" s="46"/>
      <c r="E10" s="47" t="s">
        <v>19</v>
      </c>
      <c r="F10" s="48"/>
      <c r="G10" s="8">
        <v>35.700000000000003</v>
      </c>
      <c r="H10" s="8">
        <f t="shared" ref="H10:L16" si="0">+G10*0.2</f>
        <v>7.1400000000000006</v>
      </c>
      <c r="I10" s="8">
        <v>35.700000000000003</v>
      </c>
      <c r="J10" s="8">
        <f t="shared" si="0"/>
        <v>7.1400000000000006</v>
      </c>
      <c r="K10" s="8">
        <v>25.5</v>
      </c>
      <c r="L10" s="8">
        <f t="shared" si="0"/>
        <v>5.1000000000000005</v>
      </c>
      <c r="M10" s="9"/>
    </row>
    <row r="11" spans="1:13" ht="15" thickBot="1" x14ac:dyDescent="0.4">
      <c r="B11" s="44" t="s">
        <v>20</v>
      </c>
      <c r="C11" s="45"/>
      <c r="D11" s="46"/>
      <c r="E11" s="47" t="s">
        <v>21</v>
      </c>
      <c r="F11" s="48"/>
      <c r="G11" s="8">
        <v>36.950000000000003</v>
      </c>
      <c r="H11" s="8">
        <f t="shared" si="0"/>
        <v>7.3900000000000006</v>
      </c>
      <c r="I11" s="8">
        <v>36.950000000000003</v>
      </c>
      <c r="J11" s="8">
        <f t="shared" si="0"/>
        <v>7.3900000000000006</v>
      </c>
      <c r="K11" s="8">
        <v>22.95</v>
      </c>
      <c r="L11" s="8">
        <f t="shared" si="0"/>
        <v>4.59</v>
      </c>
      <c r="M11" s="9"/>
    </row>
    <row r="12" spans="1:13" ht="15" thickBot="1" x14ac:dyDescent="0.4">
      <c r="B12" s="44" t="s">
        <v>22</v>
      </c>
      <c r="C12" s="45"/>
      <c r="D12" s="46"/>
      <c r="E12" s="47" t="s">
        <v>23</v>
      </c>
      <c r="F12" s="48"/>
      <c r="G12" s="8">
        <v>32.4</v>
      </c>
      <c r="H12" s="8">
        <f t="shared" si="0"/>
        <v>6.48</v>
      </c>
      <c r="I12" s="8">
        <v>32.4</v>
      </c>
      <c r="J12" s="8">
        <f t="shared" si="0"/>
        <v>6.48</v>
      </c>
      <c r="K12" s="8">
        <v>24</v>
      </c>
      <c r="L12" s="8">
        <f t="shared" si="0"/>
        <v>4.8000000000000007</v>
      </c>
      <c r="M12" s="9"/>
    </row>
    <row r="13" spans="1:13" ht="15" thickBot="1" x14ac:dyDescent="0.4">
      <c r="B13" s="44" t="s">
        <v>24</v>
      </c>
      <c r="C13" s="45"/>
      <c r="D13" s="46"/>
      <c r="E13" s="47" t="s">
        <v>25</v>
      </c>
      <c r="F13" s="48"/>
      <c r="G13" s="8">
        <v>30</v>
      </c>
      <c r="H13" s="8">
        <f t="shared" si="0"/>
        <v>6</v>
      </c>
      <c r="I13" s="8">
        <v>30</v>
      </c>
      <c r="J13" s="8">
        <f t="shared" si="0"/>
        <v>6</v>
      </c>
      <c r="K13" s="8">
        <v>20.25</v>
      </c>
      <c r="L13" s="8">
        <f t="shared" si="0"/>
        <v>4.05</v>
      </c>
      <c r="M13" s="9"/>
    </row>
    <row r="14" spans="1:13" ht="15" thickBot="1" x14ac:dyDescent="0.4">
      <c r="B14" s="44" t="s">
        <v>26</v>
      </c>
      <c r="C14" s="45"/>
      <c r="D14" s="46"/>
      <c r="E14" s="47" t="s">
        <v>27</v>
      </c>
      <c r="F14" s="48"/>
      <c r="G14" s="8">
        <v>30</v>
      </c>
      <c r="H14" s="8">
        <f t="shared" si="0"/>
        <v>6</v>
      </c>
      <c r="I14" s="8">
        <v>30</v>
      </c>
      <c r="J14" s="8">
        <f t="shared" si="0"/>
        <v>6</v>
      </c>
      <c r="K14" s="8">
        <v>20.25</v>
      </c>
      <c r="L14" s="8">
        <f t="shared" si="0"/>
        <v>4.05</v>
      </c>
      <c r="M14" s="9"/>
    </row>
    <row r="15" spans="1:13" ht="15" thickBot="1" x14ac:dyDescent="0.4">
      <c r="B15" s="44" t="s">
        <v>28</v>
      </c>
      <c r="C15" s="45"/>
      <c r="D15" s="46"/>
      <c r="E15" s="47" t="s">
        <v>29</v>
      </c>
      <c r="F15" s="48"/>
      <c r="G15" s="8">
        <v>27</v>
      </c>
      <c r="H15" s="8">
        <f t="shared" si="0"/>
        <v>5.4</v>
      </c>
      <c r="I15" s="8">
        <v>27</v>
      </c>
      <c r="J15" s="8">
        <f t="shared" si="0"/>
        <v>5.4</v>
      </c>
      <c r="K15" s="8">
        <v>6.5</v>
      </c>
      <c r="L15" s="8">
        <f t="shared" si="0"/>
        <v>1.3</v>
      </c>
      <c r="M15" s="10"/>
    </row>
    <row r="16" spans="1:13" ht="15" thickBot="1" x14ac:dyDescent="0.4">
      <c r="B16" s="44" t="s">
        <v>30</v>
      </c>
      <c r="C16" s="45"/>
      <c r="D16" s="46"/>
      <c r="E16" s="47" t="s">
        <v>31</v>
      </c>
      <c r="F16" s="48"/>
      <c r="G16" s="8">
        <v>44</v>
      </c>
      <c r="H16" s="8">
        <f t="shared" si="0"/>
        <v>8.8000000000000007</v>
      </c>
      <c r="I16" s="8">
        <v>44</v>
      </c>
      <c r="J16" s="8">
        <f t="shared" si="0"/>
        <v>8.8000000000000007</v>
      </c>
      <c r="K16" s="8">
        <v>36.68</v>
      </c>
      <c r="L16" s="8">
        <f t="shared" si="0"/>
        <v>7.3360000000000003</v>
      </c>
      <c r="M16" s="11"/>
    </row>
    <row r="17" spans="2:13" ht="15" thickBot="1" x14ac:dyDescent="0.4">
      <c r="B17" s="12"/>
      <c r="C17" s="49"/>
      <c r="D17" s="49"/>
      <c r="E17" s="49"/>
      <c r="F17" s="49"/>
      <c r="G17" s="13"/>
      <c r="H17" s="13"/>
      <c r="I17" s="13"/>
      <c r="J17" s="13"/>
      <c r="K17" s="13"/>
      <c r="L17" s="13"/>
      <c r="M17" s="13"/>
    </row>
    <row r="18" spans="2:13" ht="15" thickBot="1" x14ac:dyDescent="0.4">
      <c r="B18" s="3"/>
      <c r="C18" s="28"/>
      <c r="D18" s="28"/>
      <c r="E18" s="28"/>
      <c r="F18" s="50"/>
      <c r="G18" s="29" t="s">
        <v>32</v>
      </c>
      <c r="H18" s="30"/>
      <c r="I18" s="30"/>
      <c r="J18" s="30"/>
      <c r="K18" s="30"/>
      <c r="L18" s="30"/>
      <c r="M18" s="31"/>
    </row>
    <row r="19" spans="2:13" ht="23" x14ac:dyDescent="0.35">
      <c r="B19" s="32" t="s">
        <v>4</v>
      </c>
      <c r="C19" s="33"/>
      <c r="D19" s="34"/>
      <c r="E19" s="38" t="s">
        <v>5</v>
      </c>
      <c r="F19" s="39"/>
      <c r="G19" s="42" t="s">
        <v>33</v>
      </c>
      <c r="H19" s="22" t="s">
        <v>7</v>
      </c>
      <c r="I19" s="14" t="s">
        <v>34</v>
      </c>
      <c r="J19" s="5" t="s">
        <v>35</v>
      </c>
      <c r="K19" s="5" t="s">
        <v>10</v>
      </c>
      <c r="L19" s="22" t="s">
        <v>11</v>
      </c>
      <c r="M19" s="22" t="s">
        <v>36</v>
      </c>
    </row>
    <row r="20" spans="2:13" ht="37.5" customHeight="1" thickBot="1" x14ac:dyDescent="0.4">
      <c r="B20" s="35"/>
      <c r="C20" s="36"/>
      <c r="D20" s="37"/>
      <c r="E20" s="40"/>
      <c r="F20" s="41"/>
      <c r="G20" s="43"/>
      <c r="H20" s="23"/>
      <c r="I20" s="15" t="s">
        <v>37</v>
      </c>
      <c r="J20" s="7" t="s">
        <v>38</v>
      </c>
      <c r="K20" s="7" t="s">
        <v>39</v>
      </c>
      <c r="L20" s="23"/>
      <c r="M20" s="23"/>
    </row>
    <row r="21" spans="2:13" ht="15" thickBot="1" x14ac:dyDescent="0.4">
      <c r="B21" s="44" t="s">
        <v>16</v>
      </c>
      <c r="C21" s="45"/>
      <c r="D21" s="46"/>
      <c r="E21" s="47" t="s">
        <v>17</v>
      </c>
      <c r="F21" s="48"/>
      <c r="G21" s="16">
        <v>35</v>
      </c>
      <c r="H21" s="8">
        <f>+G21*0.2</f>
        <v>7</v>
      </c>
      <c r="I21" s="16">
        <v>35</v>
      </c>
      <c r="J21" s="8">
        <f>+I21*0.2</f>
        <v>7</v>
      </c>
      <c r="K21" s="8">
        <v>27</v>
      </c>
      <c r="L21" s="8">
        <f>+K21*0.2</f>
        <v>5.4</v>
      </c>
      <c r="M21" s="17"/>
    </row>
    <row r="22" spans="2:13" ht="15" thickBot="1" x14ac:dyDescent="0.4">
      <c r="B22" s="44" t="s">
        <v>18</v>
      </c>
      <c r="C22" s="45"/>
      <c r="D22" s="46"/>
      <c r="E22" s="47" t="s">
        <v>19</v>
      </c>
      <c r="F22" s="48"/>
      <c r="G22" s="16">
        <v>30</v>
      </c>
      <c r="H22" s="8">
        <f t="shared" ref="H22:L28" si="1">+G22*0.2</f>
        <v>6</v>
      </c>
      <c r="I22" s="16">
        <v>30</v>
      </c>
      <c r="J22" s="8">
        <f t="shared" si="1"/>
        <v>6</v>
      </c>
      <c r="K22" s="8">
        <v>21.25</v>
      </c>
      <c r="L22" s="8">
        <f t="shared" si="1"/>
        <v>4.25</v>
      </c>
      <c r="M22" s="17"/>
    </row>
    <row r="23" spans="2:13" ht="15" thickBot="1" x14ac:dyDescent="0.4">
      <c r="B23" s="44" t="s">
        <v>20</v>
      </c>
      <c r="C23" s="45"/>
      <c r="D23" s="46"/>
      <c r="E23" s="47" t="s">
        <v>21</v>
      </c>
      <c r="F23" s="48"/>
      <c r="G23" s="16">
        <v>31</v>
      </c>
      <c r="H23" s="8">
        <f t="shared" si="1"/>
        <v>6.2</v>
      </c>
      <c r="I23" s="16">
        <v>31</v>
      </c>
      <c r="J23" s="8">
        <f t="shared" si="1"/>
        <v>6.2</v>
      </c>
      <c r="K23" s="8">
        <v>21.25</v>
      </c>
      <c r="L23" s="8">
        <f t="shared" si="1"/>
        <v>4.25</v>
      </c>
      <c r="M23" s="10"/>
    </row>
    <row r="24" spans="2:13" ht="15" thickBot="1" x14ac:dyDescent="0.4">
      <c r="B24" s="44" t="s">
        <v>22</v>
      </c>
      <c r="C24" s="45"/>
      <c r="D24" s="46"/>
      <c r="E24" s="47" t="s">
        <v>23</v>
      </c>
      <c r="F24" s="48"/>
      <c r="G24" s="16">
        <v>27</v>
      </c>
      <c r="H24" s="8">
        <f t="shared" si="1"/>
        <v>5.4</v>
      </c>
      <c r="I24" s="16">
        <v>27</v>
      </c>
      <c r="J24" s="8">
        <f t="shared" si="1"/>
        <v>5.4</v>
      </c>
      <c r="K24" s="8">
        <v>17.25</v>
      </c>
      <c r="L24" s="8">
        <f t="shared" si="1"/>
        <v>3.45</v>
      </c>
      <c r="M24" s="10"/>
    </row>
    <row r="25" spans="2:13" ht="15" thickBot="1" x14ac:dyDescent="0.4">
      <c r="B25" s="44" t="s">
        <v>24</v>
      </c>
      <c r="C25" s="45"/>
      <c r="D25" s="46"/>
      <c r="E25" s="47" t="s">
        <v>25</v>
      </c>
      <c r="F25" s="48"/>
      <c r="G25" s="16">
        <v>26</v>
      </c>
      <c r="H25" s="8">
        <f t="shared" si="1"/>
        <v>5.2</v>
      </c>
      <c r="I25" s="16">
        <v>26</v>
      </c>
      <c r="J25" s="8">
        <f t="shared" si="1"/>
        <v>5.2</v>
      </c>
      <c r="K25" s="8">
        <v>16.5</v>
      </c>
      <c r="L25" s="8">
        <f t="shared" si="1"/>
        <v>3.3000000000000003</v>
      </c>
      <c r="M25" s="10"/>
    </row>
    <row r="26" spans="2:13" ht="15" thickBot="1" x14ac:dyDescent="0.4">
      <c r="B26" s="44" t="s">
        <v>26</v>
      </c>
      <c r="C26" s="45"/>
      <c r="D26" s="46"/>
      <c r="E26" s="47" t="s">
        <v>27</v>
      </c>
      <c r="F26" s="48"/>
      <c r="G26" s="16">
        <v>25</v>
      </c>
      <c r="H26" s="8">
        <f t="shared" si="1"/>
        <v>5</v>
      </c>
      <c r="I26" s="16">
        <v>25</v>
      </c>
      <c r="J26" s="8">
        <f t="shared" si="1"/>
        <v>5</v>
      </c>
      <c r="K26" s="8">
        <v>16.5</v>
      </c>
      <c r="L26" s="8">
        <f t="shared" si="1"/>
        <v>3.3000000000000003</v>
      </c>
      <c r="M26" s="10"/>
    </row>
    <row r="27" spans="2:13" ht="15" thickBot="1" x14ac:dyDescent="0.4">
      <c r="B27" s="44" t="s">
        <v>28</v>
      </c>
      <c r="C27" s="45"/>
      <c r="D27" s="46"/>
      <c r="E27" s="47" t="s">
        <v>29</v>
      </c>
      <c r="F27" s="48"/>
      <c r="G27" s="16">
        <v>19.600000000000001</v>
      </c>
      <c r="H27" s="8">
        <f t="shared" si="1"/>
        <v>3.9200000000000004</v>
      </c>
      <c r="I27" s="16">
        <v>19.600000000000001</v>
      </c>
      <c r="J27" s="8">
        <f t="shared" si="1"/>
        <v>3.9200000000000004</v>
      </c>
      <c r="K27" s="8">
        <v>3.25</v>
      </c>
      <c r="L27" s="8">
        <f t="shared" si="1"/>
        <v>0.65</v>
      </c>
      <c r="M27" s="10"/>
    </row>
    <row r="28" spans="2:13" ht="15" thickBot="1" x14ac:dyDescent="0.4">
      <c r="B28" s="44" t="s">
        <v>30</v>
      </c>
      <c r="C28" s="45"/>
      <c r="D28" s="46"/>
      <c r="E28" s="47" t="s">
        <v>31</v>
      </c>
      <c r="F28" s="48"/>
      <c r="G28" s="16">
        <f>+G21</f>
        <v>35</v>
      </c>
      <c r="H28" s="8">
        <f t="shared" si="1"/>
        <v>7</v>
      </c>
      <c r="I28" s="16">
        <f>+I21</f>
        <v>35</v>
      </c>
      <c r="J28" s="8">
        <f t="shared" si="1"/>
        <v>7</v>
      </c>
      <c r="K28" s="8">
        <v>28.3</v>
      </c>
      <c r="L28" s="8">
        <f t="shared" si="1"/>
        <v>5.66</v>
      </c>
      <c r="M28" s="10"/>
    </row>
    <row r="30" spans="2:13" ht="15.75" customHeight="1" x14ac:dyDescent="0.35">
      <c r="G30" s="18"/>
      <c r="H30" s="18"/>
      <c r="I30" s="18"/>
      <c r="J30" s="18"/>
      <c r="K30" s="18"/>
      <c r="L30" s="18"/>
      <c r="M30" s="18"/>
    </row>
    <row r="31" spans="2:13" x14ac:dyDescent="0.35">
      <c r="G31" s="18"/>
      <c r="H31" s="18"/>
      <c r="I31" s="18"/>
      <c r="J31" s="18"/>
      <c r="K31" s="18"/>
      <c r="L31" s="18"/>
      <c r="M31" s="18"/>
    </row>
    <row r="32" spans="2:13" x14ac:dyDescent="0.35">
      <c r="G32" s="18"/>
      <c r="H32" s="18"/>
      <c r="I32" s="18"/>
      <c r="J32" s="18"/>
      <c r="K32" s="18"/>
      <c r="L32" s="18"/>
      <c r="M32" s="18"/>
    </row>
    <row r="33" spans="7:13" x14ac:dyDescent="0.35">
      <c r="G33" s="18"/>
      <c r="H33" s="18"/>
      <c r="I33" s="18"/>
      <c r="J33" s="18"/>
      <c r="K33" s="18"/>
      <c r="L33" s="18"/>
      <c r="M33" s="18"/>
    </row>
    <row r="34" spans="7:13" x14ac:dyDescent="0.35">
      <c r="G34" s="18"/>
      <c r="H34" s="18"/>
      <c r="I34" s="18"/>
      <c r="J34" s="18"/>
      <c r="K34" s="18"/>
      <c r="L34" s="18"/>
      <c r="M34" s="18"/>
    </row>
    <row r="35" spans="7:13" x14ac:dyDescent="0.35">
      <c r="G35" s="18"/>
      <c r="H35" s="18"/>
      <c r="I35" s="18"/>
      <c r="J35" s="18"/>
      <c r="K35" s="18"/>
      <c r="L35" s="18"/>
      <c r="M35" s="18"/>
    </row>
    <row r="36" spans="7:13" x14ac:dyDescent="0.35">
      <c r="G36" s="18"/>
      <c r="H36" s="18"/>
      <c r="I36" s="18"/>
      <c r="J36" s="18"/>
      <c r="K36" s="18"/>
      <c r="L36" s="18"/>
      <c r="M36" s="18"/>
    </row>
    <row r="37" spans="7:13" x14ac:dyDescent="0.35">
      <c r="G37" s="18"/>
      <c r="H37" s="18"/>
      <c r="I37" s="18"/>
      <c r="J37" s="18"/>
      <c r="K37" s="18"/>
      <c r="L37" s="18"/>
      <c r="M37" s="18"/>
    </row>
    <row r="38" spans="7:13" x14ac:dyDescent="0.35">
      <c r="G38" s="18"/>
      <c r="H38" s="18"/>
      <c r="I38" s="18"/>
      <c r="J38" s="18"/>
      <c r="K38" s="18"/>
      <c r="L38" s="18"/>
      <c r="M38" s="18"/>
    </row>
    <row r="39" spans="7:13" x14ac:dyDescent="0.35">
      <c r="G39" s="18"/>
      <c r="H39" s="18"/>
      <c r="I39" s="18"/>
      <c r="J39" s="18"/>
      <c r="K39" s="18"/>
      <c r="L39" s="18"/>
      <c r="M39" s="18"/>
    </row>
  </sheetData>
  <mergeCells count="55">
    <mergeCell ref="B27:D27"/>
    <mergeCell ref="E27:F27"/>
    <mergeCell ref="B28:D28"/>
    <mergeCell ref="E28:F28"/>
    <mergeCell ref="B24:D24"/>
    <mergeCell ref="E24:F24"/>
    <mergeCell ref="B25:D25"/>
    <mergeCell ref="E25:F25"/>
    <mergeCell ref="B26:D26"/>
    <mergeCell ref="E26:F26"/>
    <mergeCell ref="B21:D21"/>
    <mergeCell ref="E21:F21"/>
    <mergeCell ref="B22:D22"/>
    <mergeCell ref="E22:F22"/>
    <mergeCell ref="B23:D23"/>
    <mergeCell ref="E23:F23"/>
    <mergeCell ref="C18:D18"/>
    <mergeCell ref="E18:F18"/>
    <mergeCell ref="G18:M18"/>
    <mergeCell ref="B19:D20"/>
    <mergeCell ref="E19:F20"/>
    <mergeCell ref="G19:G20"/>
    <mergeCell ref="H19:H20"/>
    <mergeCell ref="L19:L20"/>
    <mergeCell ref="M19:M20"/>
    <mergeCell ref="B15:D15"/>
    <mergeCell ref="E15:F15"/>
    <mergeCell ref="B16:D16"/>
    <mergeCell ref="E16:F16"/>
    <mergeCell ref="C17:D17"/>
    <mergeCell ref="E17:F17"/>
    <mergeCell ref="B12:D12"/>
    <mergeCell ref="E12:F12"/>
    <mergeCell ref="B13:D13"/>
    <mergeCell ref="E13:F13"/>
    <mergeCell ref="B14:D14"/>
    <mergeCell ref="E14:F14"/>
    <mergeCell ref="B9:D9"/>
    <mergeCell ref="E9:F9"/>
    <mergeCell ref="B10:D10"/>
    <mergeCell ref="E10:F10"/>
    <mergeCell ref="B11:D11"/>
    <mergeCell ref="E11:F11"/>
    <mergeCell ref="L7:L8"/>
    <mergeCell ref="A2:I2"/>
    <mergeCell ref="B4:M4"/>
    <mergeCell ref="B5:M5"/>
    <mergeCell ref="B6:C6"/>
    <mergeCell ref="D6:E6"/>
    <mergeCell ref="G6:M6"/>
    <mergeCell ref="B7:D8"/>
    <mergeCell ref="E7:F8"/>
    <mergeCell ref="G7:G8"/>
    <mergeCell ref="H7:H8"/>
    <mergeCell ref="I7:I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56067-2921-4465-803B-DF480998C2F6}">
  <dimension ref="A1:M28"/>
  <sheetViews>
    <sheetView topLeftCell="A14" workbookViewId="0">
      <selection activeCell="B16" sqref="B16:D16"/>
    </sheetView>
  </sheetViews>
  <sheetFormatPr defaultRowHeight="14.5" x14ac:dyDescent="0.35"/>
  <cols>
    <col min="7" max="7" width="13.7265625" customWidth="1"/>
    <col min="8" max="8" width="11" customWidth="1"/>
    <col min="9" max="9" width="15.54296875" bestFit="1" customWidth="1"/>
    <col min="10" max="10" width="13.26953125" customWidth="1"/>
    <col min="11" max="11" width="24.453125" bestFit="1" customWidth="1"/>
    <col min="12" max="12" width="11.1796875" customWidth="1"/>
    <col min="13" max="13" width="16.7265625" customWidth="1"/>
  </cols>
  <sheetData>
    <row r="1" spans="1:13" ht="15" thickBot="1" x14ac:dyDescent="0.4"/>
    <row r="2" spans="1:13" ht="15" thickBot="1" x14ac:dyDescent="0.4">
      <c r="A2" s="24" t="s">
        <v>0</v>
      </c>
      <c r="B2" s="25"/>
      <c r="C2" s="25"/>
      <c r="D2" s="25"/>
      <c r="E2" s="25"/>
      <c r="F2" s="25"/>
      <c r="G2" s="25"/>
      <c r="H2" s="25"/>
      <c r="I2" s="26"/>
      <c r="J2" s="1"/>
    </row>
    <row r="4" spans="1:13" s="2" customFormat="1" ht="15.5" x14ac:dyDescent="0.3">
      <c r="B4" s="27" t="s">
        <v>40</v>
      </c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</row>
    <row r="5" spans="1:13" ht="16" thickBot="1" x14ac:dyDescent="0.4">
      <c r="B5" s="27" t="s">
        <v>2</v>
      </c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</row>
    <row r="6" spans="1:13" ht="15" thickBot="1" x14ac:dyDescent="0.4">
      <c r="B6" s="28"/>
      <c r="C6" s="28"/>
      <c r="D6" s="28"/>
      <c r="E6" s="28"/>
      <c r="F6" s="3"/>
      <c r="G6" s="29" t="s">
        <v>3</v>
      </c>
      <c r="H6" s="30"/>
      <c r="I6" s="30"/>
      <c r="J6" s="30"/>
      <c r="K6" s="30"/>
      <c r="L6" s="30"/>
      <c r="M6" s="31"/>
    </row>
    <row r="7" spans="1:13" x14ac:dyDescent="0.35">
      <c r="B7" s="32" t="s">
        <v>4</v>
      </c>
      <c r="C7" s="33"/>
      <c r="D7" s="34"/>
      <c r="E7" s="38" t="s">
        <v>5</v>
      </c>
      <c r="F7" s="39"/>
      <c r="G7" s="42" t="s">
        <v>6</v>
      </c>
      <c r="H7" s="22" t="s">
        <v>7</v>
      </c>
      <c r="I7" s="42" t="s">
        <v>8</v>
      </c>
      <c r="J7" s="5" t="s">
        <v>9</v>
      </c>
      <c r="K7" s="5" t="s">
        <v>10</v>
      </c>
      <c r="L7" s="22" t="s">
        <v>11</v>
      </c>
      <c r="M7" s="4" t="s">
        <v>12</v>
      </c>
    </row>
    <row r="8" spans="1:13" ht="15" thickBot="1" x14ac:dyDescent="0.4">
      <c r="B8" s="35"/>
      <c r="C8" s="36"/>
      <c r="D8" s="37"/>
      <c r="E8" s="40"/>
      <c r="F8" s="41"/>
      <c r="G8" s="43"/>
      <c r="H8" s="23"/>
      <c r="I8" s="43"/>
      <c r="J8" s="7" t="s">
        <v>13</v>
      </c>
      <c r="K8" s="7" t="s">
        <v>14</v>
      </c>
      <c r="L8" s="23"/>
      <c r="M8" s="6" t="s">
        <v>15</v>
      </c>
    </row>
    <row r="9" spans="1:13" ht="15" thickBot="1" x14ac:dyDescent="0.4">
      <c r="B9" s="44" t="s">
        <v>16</v>
      </c>
      <c r="C9" s="45"/>
      <c r="D9" s="46"/>
      <c r="E9" s="47" t="s">
        <v>17</v>
      </c>
      <c r="F9" s="48"/>
      <c r="G9" s="8">
        <f>+'[1]3. Proposed Provider Rates - FL'!G9</f>
        <v>44</v>
      </c>
      <c r="H9" s="8">
        <f>+'[1]3. Proposed Provider Rates - FL'!H9</f>
        <v>8.8000000000000007</v>
      </c>
      <c r="I9" s="8">
        <f>+'[1]3. Proposed Provider Rates - FL'!I9</f>
        <v>44</v>
      </c>
      <c r="J9" s="8">
        <f>+'[1]3. Proposed Provider Rates - FL'!J9</f>
        <v>8.8000000000000007</v>
      </c>
      <c r="K9" s="8">
        <v>31</v>
      </c>
      <c r="L9" s="8">
        <f>+K9*0.2</f>
        <v>6.2</v>
      </c>
      <c r="M9" s="9"/>
    </row>
    <row r="10" spans="1:13" ht="15" thickBot="1" x14ac:dyDescent="0.4">
      <c r="B10" s="44" t="s">
        <v>18</v>
      </c>
      <c r="C10" s="45"/>
      <c r="D10" s="46"/>
      <c r="E10" s="47" t="s">
        <v>19</v>
      </c>
      <c r="F10" s="48"/>
      <c r="G10" s="8">
        <f>+'[1]3. Proposed Provider Rates - FL'!G10</f>
        <v>35.700000000000003</v>
      </c>
      <c r="H10" s="8">
        <f>+'[1]3. Proposed Provider Rates - FL'!H10</f>
        <v>7.1400000000000006</v>
      </c>
      <c r="I10" s="8">
        <f>+'[1]3. Proposed Provider Rates - FL'!I10</f>
        <v>35.700000000000003</v>
      </c>
      <c r="J10" s="8">
        <f>+'[1]3. Proposed Provider Rates - FL'!J10</f>
        <v>7.1400000000000006</v>
      </c>
      <c r="K10" s="8">
        <f>+'[1]3. Proposed Provider Rates - FL'!K10</f>
        <v>25.5</v>
      </c>
      <c r="L10" s="8">
        <f t="shared" ref="L10:L16" si="0">+K10*0.2</f>
        <v>5.1000000000000005</v>
      </c>
      <c r="M10" s="9"/>
    </row>
    <row r="11" spans="1:13" ht="15" thickBot="1" x14ac:dyDescent="0.4">
      <c r="B11" s="44" t="s">
        <v>20</v>
      </c>
      <c r="C11" s="45"/>
      <c r="D11" s="46"/>
      <c r="E11" s="47" t="s">
        <v>21</v>
      </c>
      <c r="F11" s="48"/>
      <c r="G11" s="8">
        <f>+'[1]3. Proposed Provider Rates - FL'!G11</f>
        <v>36.950000000000003</v>
      </c>
      <c r="H11" s="8">
        <f>+'[1]3. Proposed Provider Rates - FL'!H11</f>
        <v>7.3900000000000006</v>
      </c>
      <c r="I11" s="8">
        <f>+'[1]3. Proposed Provider Rates - FL'!I11</f>
        <v>36.950000000000003</v>
      </c>
      <c r="J11" s="8">
        <f>+'[1]3. Proposed Provider Rates - FL'!J11</f>
        <v>7.3900000000000006</v>
      </c>
      <c r="K11" s="8">
        <v>23.8</v>
      </c>
      <c r="L11" s="8">
        <f t="shared" si="0"/>
        <v>4.7600000000000007</v>
      </c>
      <c r="M11" s="9"/>
    </row>
    <row r="12" spans="1:13" ht="15" thickBot="1" x14ac:dyDescent="0.4">
      <c r="B12" s="44" t="s">
        <v>22</v>
      </c>
      <c r="C12" s="45"/>
      <c r="D12" s="46"/>
      <c r="E12" s="47" t="s">
        <v>23</v>
      </c>
      <c r="F12" s="48"/>
      <c r="G12" s="8">
        <f>+'[1]3. Proposed Provider Rates - FL'!G12</f>
        <v>32.4</v>
      </c>
      <c r="H12" s="8">
        <f>+'[1]3. Proposed Provider Rates - FL'!H12</f>
        <v>6.48</v>
      </c>
      <c r="I12" s="8">
        <f>+'[1]3. Proposed Provider Rates - FL'!I12</f>
        <v>32.4</v>
      </c>
      <c r="J12" s="8">
        <f>+'[1]3. Proposed Provider Rates - FL'!J12</f>
        <v>6.48</v>
      </c>
      <c r="K12" s="8">
        <v>20.25</v>
      </c>
      <c r="L12" s="8">
        <f t="shared" si="0"/>
        <v>4.05</v>
      </c>
      <c r="M12" s="9"/>
    </row>
    <row r="13" spans="1:13" ht="15" thickBot="1" x14ac:dyDescent="0.4">
      <c r="B13" s="44" t="s">
        <v>24</v>
      </c>
      <c r="C13" s="45"/>
      <c r="D13" s="46"/>
      <c r="E13" s="47" t="s">
        <v>25</v>
      </c>
      <c r="F13" s="48"/>
      <c r="G13" s="8">
        <f>+'[1]3. Proposed Provider Rates - FL'!G13</f>
        <v>30</v>
      </c>
      <c r="H13" s="8">
        <f>+'[1]3. Proposed Provider Rates - FL'!H13</f>
        <v>6</v>
      </c>
      <c r="I13" s="8">
        <f>+'[1]3. Proposed Provider Rates - FL'!I13</f>
        <v>30</v>
      </c>
      <c r="J13" s="8">
        <f>+'[1]3. Proposed Provider Rates - FL'!J13</f>
        <v>6</v>
      </c>
      <c r="K13" s="8">
        <f>+'[1]3. Proposed Provider Rates - FL'!K13</f>
        <v>20.25</v>
      </c>
      <c r="L13" s="8">
        <f t="shared" si="0"/>
        <v>4.05</v>
      </c>
      <c r="M13" s="9"/>
    </row>
    <row r="14" spans="1:13" ht="15" thickBot="1" x14ac:dyDescent="0.4">
      <c r="B14" s="44" t="s">
        <v>26</v>
      </c>
      <c r="C14" s="45"/>
      <c r="D14" s="46"/>
      <c r="E14" s="47" t="s">
        <v>27</v>
      </c>
      <c r="F14" s="48"/>
      <c r="G14" s="8">
        <f>+'[1]3. Proposed Provider Rates - FL'!G14</f>
        <v>30</v>
      </c>
      <c r="H14" s="8">
        <f>+'[1]3. Proposed Provider Rates - FL'!H14</f>
        <v>6</v>
      </c>
      <c r="I14" s="8">
        <f>+'[1]3. Proposed Provider Rates - FL'!I14</f>
        <v>30</v>
      </c>
      <c r="J14" s="8">
        <f>+'[1]3. Proposed Provider Rates - FL'!J14</f>
        <v>6</v>
      </c>
      <c r="K14" s="8">
        <v>19.5</v>
      </c>
      <c r="L14" s="8">
        <f t="shared" si="0"/>
        <v>3.9000000000000004</v>
      </c>
      <c r="M14" s="9"/>
    </row>
    <row r="15" spans="1:13" ht="15" thickBot="1" x14ac:dyDescent="0.4">
      <c r="B15" s="44" t="s">
        <v>28</v>
      </c>
      <c r="C15" s="45"/>
      <c r="D15" s="46"/>
      <c r="E15" s="47" t="s">
        <v>29</v>
      </c>
      <c r="F15" s="48"/>
      <c r="G15" s="8">
        <f>+'[1]3. Proposed Provider Rates - FL'!G15</f>
        <v>27</v>
      </c>
      <c r="H15" s="8">
        <f>+'[1]3. Proposed Provider Rates - FL'!H15</f>
        <v>5.4</v>
      </c>
      <c r="I15" s="8">
        <f>+'[1]3. Proposed Provider Rates - FL'!I15</f>
        <v>27</v>
      </c>
      <c r="J15" s="8">
        <f>+'[1]3. Proposed Provider Rates - FL'!J15</f>
        <v>5.4</v>
      </c>
      <c r="K15" s="8">
        <f>+'[1]3. Proposed Provider Rates - FL'!K15</f>
        <v>6.5</v>
      </c>
      <c r="L15" s="8">
        <f t="shared" si="0"/>
        <v>1.3</v>
      </c>
      <c r="M15" s="10"/>
    </row>
    <row r="16" spans="1:13" ht="15" thickBot="1" x14ac:dyDescent="0.4">
      <c r="B16" s="44" t="s">
        <v>30</v>
      </c>
      <c r="C16" s="45"/>
      <c r="D16" s="46"/>
      <c r="E16" s="47" t="s">
        <v>31</v>
      </c>
      <c r="F16" s="48"/>
      <c r="G16" s="8">
        <f>+'[1]3. Proposed Provider Rates - FL'!G16</f>
        <v>44</v>
      </c>
      <c r="H16" s="8">
        <f>+'[1]3. Proposed Provider Rates - FL'!H16</f>
        <v>8.8000000000000007</v>
      </c>
      <c r="I16" s="8">
        <f>+'[1]3. Proposed Provider Rates - FL'!I16</f>
        <v>44</v>
      </c>
      <c r="J16" s="8">
        <f>+'[1]3. Proposed Provider Rates - FL'!J16</f>
        <v>8.8000000000000007</v>
      </c>
      <c r="K16" s="8">
        <v>32.49</v>
      </c>
      <c r="L16" s="8">
        <f t="shared" si="0"/>
        <v>6.4980000000000011</v>
      </c>
      <c r="M16" s="11"/>
    </row>
    <row r="17" spans="2:13" ht="15" thickBot="1" x14ac:dyDescent="0.4">
      <c r="B17" s="12"/>
      <c r="C17" s="49"/>
      <c r="D17" s="49"/>
      <c r="E17" s="49"/>
      <c r="F17" s="49"/>
      <c r="G17" s="13"/>
      <c r="H17" s="13"/>
      <c r="I17" s="13"/>
      <c r="J17" s="13"/>
      <c r="K17" s="13"/>
      <c r="L17" s="13"/>
      <c r="M17" s="13"/>
    </row>
    <row r="18" spans="2:13" ht="15" thickBot="1" x14ac:dyDescent="0.4">
      <c r="B18" s="3"/>
      <c r="C18" s="28"/>
      <c r="D18" s="28"/>
      <c r="E18" s="28"/>
      <c r="F18" s="50"/>
      <c r="G18" s="29" t="s">
        <v>32</v>
      </c>
      <c r="H18" s="30"/>
      <c r="I18" s="30"/>
      <c r="J18" s="30"/>
      <c r="K18" s="30"/>
      <c r="L18" s="30"/>
      <c r="M18" s="31"/>
    </row>
    <row r="19" spans="2:13" ht="23" x14ac:dyDescent="0.35">
      <c r="B19" s="32" t="s">
        <v>4</v>
      </c>
      <c r="C19" s="33"/>
      <c r="D19" s="34"/>
      <c r="E19" s="38" t="s">
        <v>5</v>
      </c>
      <c r="F19" s="39"/>
      <c r="G19" s="42" t="s">
        <v>33</v>
      </c>
      <c r="H19" s="22" t="s">
        <v>7</v>
      </c>
      <c r="I19" s="14" t="s">
        <v>34</v>
      </c>
      <c r="J19" s="5" t="s">
        <v>35</v>
      </c>
      <c r="K19" s="5" t="s">
        <v>10</v>
      </c>
      <c r="L19" s="22" t="s">
        <v>11</v>
      </c>
      <c r="M19" s="22" t="s">
        <v>36</v>
      </c>
    </row>
    <row r="20" spans="2:13" ht="26.5" thickBot="1" x14ac:dyDescent="0.4">
      <c r="B20" s="35"/>
      <c r="C20" s="36"/>
      <c r="D20" s="37"/>
      <c r="E20" s="40"/>
      <c r="F20" s="41"/>
      <c r="G20" s="43"/>
      <c r="H20" s="23"/>
      <c r="I20" s="15" t="s">
        <v>37</v>
      </c>
      <c r="J20" s="7" t="s">
        <v>38</v>
      </c>
      <c r="K20" s="7" t="s">
        <v>39</v>
      </c>
      <c r="L20" s="23"/>
      <c r="M20" s="23"/>
    </row>
    <row r="21" spans="2:13" ht="15" thickBot="1" x14ac:dyDescent="0.4">
      <c r="B21" s="44" t="s">
        <v>16</v>
      </c>
      <c r="C21" s="45"/>
      <c r="D21" s="46"/>
      <c r="E21" s="47" t="s">
        <v>17</v>
      </c>
      <c r="F21" s="48"/>
      <c r="G21" s="16">
        <f>+'[1]3. Proposed Provider Rates - FL'!G21</f>
        <v>35</v>
      </c>
      <c r="H21" s="16">
        <f>+'[1]3. Proposed Provider Rates - FL'!H21</f>
        <v>7</v>
      </c>
      <c r="I21" s="16">
        <f>+'[1]3. Proposed Provider Rates - FL'!I21</f>
        <v>35</v>
      </c>
      <c r="J21" s="16">
        <f>+'[1]3. Proposed Provider Rates - FL'!J21</f>
        <v>7</v>
      </c>
      <c r="K21" s="16">
        <v>30</v>
      </c>
      <c r="L21" s="8">
        <f>+K21*0.2</f>
        <v>6</v>
      </c>
      <c r="M21" s="17"/>
    </row>
    <row r="22" spans="2:13" ht="15" thickBot="1" x14ac:dyDescent="0.4">
      <c r="B22" s="44" t="s">
        <v>18</v>
      </c>
      <c r="C22" s="45"/>
      <c r="D22" s="46"/>
      <c r="E22" s="47" t="s">
        <v>19</v>
      </c>
      <c r="F22" s="48"/>
      <c r="G22" s="16">
        <f>+'[1]3. Proposed Provider Rates - FL'!G22</f>
        <v>30</v>
      </c>
      <c r="H22" s="16">
        <f>+'[1]3. Proposed Provider Rates - FL'!H22</f>
        <v>6</v>
      </c>
      <c r="I22" s="16">
        <f>+'[1]3. Proposed Provider Rates - FL'!I22</f>
        <v>30</v>
      </c>
      <c r="J22" s="16">
        <f>+'[1]3. Proposed Provider Rates - FL'!J22</f>
        <v>6</v>
      </c>
      <c r="K22" s="16">
        <v>22.1</v>
      </c>
      <c r="L22" s="8">
        <f t="shared" ref="L22:L28" si="1">+K22*0.2</f>
        <v>4.4200000000000008</v>
      </c>
      <c r="M22" s="17"/>
    </row>
    <row r="23" spans="2:13" ht="15" thickBot="1" x14ac:dyDescent="0.4">
      <c r="B23" s="44" t="s">
        <v>20</v>
      </c>
      <c r="C23" s="45"/>
      <c r="D23" s="46"/>
      <c r="E23" s="47" t="s">
        <v>21</v>
      </c>
      <c r="F23" s="48"/>
      <c r="G23" s="16">
        <f>+'[1]3. Proposed Provider Rates - FL'!G23</f>
        <v>31</v>
      </c>
      <c r="H23" s="16">
        <f>+'[1]3. Proposed Provider Rates - FL'!H23</f>
        <v>6.2</v>
      </c>
      <c r="I23" s="16">
        <f>+'[1]3. Proposed Provider Rates - FL'!I23</f>
        <v>31</v>
      </c>
      <c r="J23" s="16">
        <f>+'[1]3. Proposed Provider Rates - FL'!J23</f>
        <v>6.2</v>
      </c>
      <c r="K23" s="16">
        <v>20.399999999999999</v>
      </c>
      <c r="L23" s="8">
        <f t="shared" si="1"/>
        <v>4.08</v>
      </c>
      <c r="M23" s="10"/>
    </row>
    <row r="24" spans="2:13" ht="15" thickBot="1" x14ac:dyDescent="0.4">
      <c r="B24" s="44" t="s">
        <v>22</v>
      </c>
      <c r="C24" s="45"/>
      <c r="D24" s="46"/>
      <c r="E24" s="47" t="s">
        <v>23</v>
      </c>
      <c r="F24" s="48"/>
      <c r="G24" s="16">
        <f>+'[1]3. Proposed Provider Rates - FL'!G24</f>
        <v>27</v>
      </c>
      <c r="H24" s="16">
        <f>+'[1]3. Proposed Provider Rates - FL'!H24</f>
        <v>5.4</v>
      </c>
      <c r="I24" s="16">
        <f>+'[1]3. Proposed Provider Rates - FL'!I24</f>
        <v>27</v>
      </c>
      <c r="J24" s="16">
        <f>+'[1]3. Proposed Provider Rates - FL'!J24</f>
        <v>5.4</v>
      </c>
      <c r="K24" s="16">
        <v>17.25</v>
      </c>
      <c r="L24" s="8">
        <f t="shared" si="1"/>
        <v>3.45</v>
      </c>
      <c r="M24" s="10"/>
    </row>
    <row r="25" spans="2:13" ht="15" thickBot="1" x14ac:dyDescent="0.4">
      <c r="B25" s="44" t="s">
        <v>24</v>
      </c>
      <c r="C25" s="45"/>
      <c r="D25" s="46"/>
      <c r="E25" s="47" t="s">
        <v>25</v>
      </c>
      <c r="F25" s="48"/>
      <c r="G25" s="16">
        <f>+'[1]3. Proposed Provider Rates - FL'!G25</f>
        <v>26</v>
      </c>
      <c r="H25" s="16">
        <f>+'[1]3. Proposed Provider Rates - FL'!H25</f>
        <v>5.2</v>
      </c>
      <c r="I25" s="16">
        <f>+'[1]3. Proposed Provider Rates - FL'!I25</f>
        <v>26</v>
      </c>
      <c r="J25" s="16">
        <f>+'[1]3. Proposed Provider Rates - FL'!J25</f>
        <v>5.2</v>
      </c>
      <c r="K25" s="16">
        <v>17.25</v>
      </c>
      <c r="L25" s="8">
        <f t="shared" si="1"/>
        <v>3.45</v>
      </c>
      <c r="M25" s="10"/>
    </row>
    <row r="26" spans="2:13" ht="15" thickBot="1" x14ac:dyDescent="0.4">
      <c r="B26" s="44" t="s">
        <v>26</v>
      </c>
      <c r="C26" s="45"/>
      <c r="D26" s="46"/>
      <c r="E26" s="47" t="s">
        <v>27</v>
      </c>
      <c r="F26" s="48"/>
      <c r="G26" s="16">
        <f>+'[1]3. Proposed Provider Rates - FL'!G26</f>
        <v>25</v>
      </c>
      <c r="H26" s="16">
        <f>+'[1]3. Proposed Provider Rates - FL'!H26</f>
        <v>5</v>
      </c>
      <c r="I26" s="16">
        <f>+'[1]3. Proposed Provider Rates - FL'!I26</f>
        <v>25</v>
      </c>
      <c r="J26" s="16">
        <f>+'[1]3. Proposed Provider Rates - FL'!J26</f>
        <v>5</v>
      </c>
      <c r="K26" s="16">
        <v>17.25</v>
      </c>
      <c r="L26" s="8">
        <f t="shared" si="1"/>
        <v>3.45</v>
      </c>
      <c r="M26" s="10"/>
    </row>
    <row r="27" spans="2:13" ht="15" thickBot="1" x14ac:dyDescent="0.4">
      <c r="B27" s="44" t="s">
        <v>28</v>
      </c>
      <c r="C27" s="45"/>
      <c r="D27" s="46"/>
      <c r="E27" s="47" t="s">
        <v>29</v>
      </c>
      <c r="F27" s="48"/>
      <c r="G27" s="16">
        <f>+'[1]3. Proposed Provider Rates - FL'!G27</f>
        <v>19.600000000000001</v>
      </c>
      <c r="H27" s="16">
        <f>+'[1]3. Proposed Provider Rates - FL'!H27</f>
        <v>3.9200000000000004</v>
      </c>
      <c r="I27" s="16">
        <f>+'[1]3. Proposed Provider Rates - FL'!I27</f>
        <v>19.600000000000001</v>
      </c>
      <c r="J27" s="16">
        <f>+'[1]3. Proposed Provider Rates - FL'!J27</f>
        <v>3.9200000000000004</v>
      </c>
      <c r="K27" s="16">
        <f>+'[1]3. Proposed Provider Rates - FL'!K27</f>
        <v>3.25</v>
      </c>
      <c r="L27" s="8">
        <f t="shared" si="1"/>
        <v>0.65</v>
      </c>
      <c r="M27" s="10"/>
    </row>
    <row r="28" spans="2:13" ht="15" thickBot="1" x14ac:dyDescent="0.4">
      <c r="B28" s="44" t="s">
        <v>30</v>
      </c>
      <c r="C28" s="45"/>
      <c r="D28" s="46"/>
      <c r="E28" s="47" t="s">
        <v>31</v>
      </c>
      <c r="F28" s="48"/>
      <c r="G28" s="16">
        <f>+'[1]3. Proposed Provider Rates - FL'!G28</f>
        <v>35</v>
      </c>
      <c r="H28" s="16">
        <f>+'[1]3. Proposed Provider Rates - FL'!H28</f>
        <v>7</v>
      </c>
      <c r="I28" s="16">
        <f>+'[1]3. Proposed Provider Rates - FL'!I28</f>
        <v>35</v>
      </c>
      <c r="J28" s="16">
        <f>+'[1]3. Proposed Provider Rates - FL'!J28</f>
        <v>7</v>
      </c>
      <c r="K28" s="16">
        <v>31.44</v>
      </c>
      <c r="L28" s="8">
        <f t="shared" si="1"/>
        <v>6.2880000000000003</v>
      </c>
      <c r="M28" s="10"/>
    </row>
  </sheetData>
  <mergeCells count="55">
    <mergeCell ref="B27:D27"/>
    <mergeCell ref="E27:F27"/>
    <mergeCell ref="B28:D28"/>
    <mergeCell ref="E28:F28"/>
    <mergeCell ref="B24:D24"/>
    <mergeCell ref="E24:F24"/>
    <mergeCell ref="B25:D25"/>
    <mergeCell ref="E25:F25"/>
    <mergeCell ref="B26:D26"/>
    <mergeCell ref="E26:F26"/>
    <mergeCell ref="B21:D21"/>
    <mergeCell ref="E21:F21"/>
    <mergeCell ref="B22:D22"/>
    <mergeCell ref="E22:F22"/>
    <mergeCell ref="B23:D23"/>
    <mergeCell ref="E23:F23"/>
    <mergeCell ref="C18:D18"/>
    <mergeCell ref="E18:F18"/>
    <mergeCell ref="G18:M18"/>
    <mergeCell ref="B19:D20"/>
    <mergeCell ref="E19:F20"/>
    <mergeCell ref="G19:G20"/>
    <mergeCell ref="H19:H20"/>
    <mergeCell ref="L19:L20"/>
    <mergeCell ref="M19:M20"/>
    <mergeCell ref="B15:D15"/>
    <mergeCell ref="E15:F15"/>
    <mergeCell ref="B16:D16"/>
    <mergeCell ref="E16:F16"/>
    <mergeCell ref="C17:D17"/>
    <mergeCell ref="E17:F17"/>
    <mergeCell ref="B12:D12"/>
    <mergeCell ref="E12:F12"/>
    <mergeCell ref="B13:D13"/>
    <mergeCell ref="E13:F13"/>
    <mergeCell ref="B14:D14"/>
    <mergeCell ref="E14:F14"/>
    <mergeCell ref="B9:D9"/>
    <mergeCell ref="E9:F9"/>
    <mergeCell ref="B10:D10"/>
    <mergeCell ref="E10:F10"/>
    <mergeCell ref="B11:D11"/>
    <mergeCell ref="E11:F11"/>
    <mergeCell ref="L7:L8"/>
    <mergeCell ref="A2:I2"/>
    <mergeCell ref="B4:M4"/>
    <mergeCell ref="B5:M5"/>
    <mergeCell ref="B6:C6"/>
    <mergeCell ref="D6:E6"/>
    <mergeCell ref="G6:M6"/>
    <mergeCell ref="B7:D8"/>
    <mergeCell ref="E7:F8"/>
    <mergeCell ref="G7:G8"/>
    <mergeCell ref="H7:H8"/>
    <mergeCell ref="I7:I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Flagler&amp;Volusia</vt:lpstr>
      <vt:lpstr>Flagler</vt:lpstr>
      <vt:lpstr>Volusia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Cindy Campbell</dc:creator>
  <cp:lastModifiedBy>Owner</cp:lastModifiedBy>
  <dcterms:created xsi:type="dcterms:W3CDTF">2022-06-22T17:46:29Z</dcterms:created>
  <dcterms:modified xsi:type="dcterms:W3CDTF">2023-06-29T19:45:55Z</dcterms:modified>
</cp:coreProperties>
</file>