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0B3AE06A-D8F5-4CBF-B7BE-AB261D0DC131}" xr6:coauthVersionLast="47" xr6:coauthVersionMax="47" xr10:uidLastSave="{00000000-0000-0000-0000-000000000000}"/>
  <bookViews>
    <workbookView xWindow="710" yWindow="380" windowWidth="18420" windowHeight="9290" xr2:uid="{BA011A96-3ED0-41E1-AB11-968282542460}"/>
  </bookViews>
  <sheets>
    <sheet name="Pasco&amp;Hernando" sheetId="3" r:id="rId1"/>
    <sheet name="Hernando" sheetId="1" r:id="rId2"/>
    <sheet name="Pasco" sheetId="2" r:id="rId3"/>
  </sheets>
  <externalReferences>
    <externalReference r:id="rId4"/>
    <externalReference r:id="rId5"/>
  </externalReferenc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M28" i="2"/>
  <c r="K28" i="2"/>
  <c r="L28" i="2" s="1"/>
  <c r="I28" i="2"/>
  <c r="J28" i="2" s="1"/>
  <c r="G28" i="2"/>
  <c r="H28" i="2" s="1"/>
  <c r="M27" i="2"/>
  <c r="K27" i="2"/>
  <c r="L27" i="2" s="1"/>
  <c r="I27" i="2"/>
  <c r="J27" i="2" s="1"/>
  <c r="G27" i="2"/>
  <c r="H27" i="2" s="1"/>
  <c r="M26" i="2"/>
  <c r="L26" i="2"/>
  <c r="K26" i="2"/>
  <c r="I26" i="2"/>
  <c r="J26" i="2" s="1"/>
  <c r="G26" i="2"/>
  <c r="H26" i="2" s="1"/>
  <c r="M25" i="2"/>
  <c r="K25" i="2"/>
  <c r="L25" i="2" s="1"/>
  <c r="I25" i="2"/>
  <c r="J25" i="2" s="1"/>
  <c r="G25" i="2"/>
  <c r="H25" i="2" s="1"/>
  <c r="M24" i="2"/>
  <c r="K24" i="2"/>
  <c r="L24" i="2" s="1"/>
  <c r="I24" i="2"/>
  <c r="J24" i="2" s="1"/>
  <c r="G24" i="2"/>
  <c r="H24" i="2" s="1"/>
  <c r="M23" i="2"/>
  <c r="K23" i="2"/>
  <c r="L23" i="2" s="1"/>
  <c r="I23" i="2"/>
  <c r="J23" i="2" s="1"/>
  <c r="G23" i="2"/>
  <c r="H23" i="2" s="1"/>
  <c r="M22" i="2"/>
  <c r="K22" i="2"/>
  <c r="L22" i="2" s="1"/>
  <c r="I22" i="2"/>
  <c r="J22" i="2" s="1"/>
  <c r="G22" i="2"/>
  <c r="H22" i="2" s="1"/>
  <c r="M21" i="2"/>
  <c r="K21" i="2"/>
  <c r="L21" i="2" s="1"/>
  <c r="I21" i="2"/>
  <c r="J21" i="2" s="1"/>
  <c r="G21" i="2"/>
  <c r="H21" i="2" s="1"/>
  <c r="M16" i="2"/>
  <c r="K16" i="2"/>
  <c r="L16" i="2" s="1"/>
  <c r="I16" i="2"/>
  <c r="J16" i="2" s="1"/>
  <c r="G16" i="2"/>
  <c r="H16" i="2" s="1"/>
  <c r="M15" i="2"/>
  <c r="K15" i="2"/>
  <c r="L15" i="2" s="1"/>
  <c r="I15" i="2"/>
  <c r="J15" i="2" s="1"/>
  <c r="G15" i="2"/>
  <c r="H15" i="2" s="1"/>
  <c r="M14" i="2"/>
  <c r="K14" i="2"/>
  <c r="L14" i="2" s="1"/>
  <c r="I14" i="2"/>
  <c r="J14" i="2" s="1"/>
  <c r="G14" i="2"/>
  <c r="H14" i="2" s="1"/>
  <c r="M13" i="2"/>
  <c r="K13" i="2"/>
  <c r="L13" i="2" s="1"/>
  <c r="I13" i="2"/>
  <c r="J13" i="2" s="1"/>
  <c r="G13" i="2"/>
  <c r="H13" i="2" s="1"/>
  <c r="M12" i="2"/>
  <c r="K12" i="2"/>
  <c r="L12" i="2" s="1"/>
  <c r="I12" i="2"/>
  <c r="J12" i="2" s="1"/>
  <c r="G12" i="2"/>
  <c r="H12" i="2" s="1"/>
  <c r="M11" i="2"/>
  <c r="K11" i="2"/>
  <c r="L11" i="2" s="1"/>
  <c r="I11" i="2"/>
  <c r="J11" i="2" s="1"/>
  <c r="G11" i="2"/>
  <c r="H11" i="2" s="1"/>
  <c r="M10" i="2"/>
  <c r="L10" i="2"/>
  <c r="K10" i="2"/>
  <c r="I10" i="2"/>
  <c r="J10" i="2" s="1"/>
  <c r="G10" i="2"/>
  <c r="H10" i="2" s="1"/>
  <c r="M9" i="2"/>
  <c r="K9" i="2"/>
  <c r="L9" i="2" s="1"/>
  <c r="I9" i="2"/>
  <c r="J9" i="2" s="1"/>
  <c r="G9" i="2"/>
  <c r="H9" i="2" s="1"/>
  <c r="M28" i="1" l="1"/>
  <c r="K28" i="1"/>
  <c r="I28" i="1"/>
  <c r="G28" i="1"/>
  <c r="M27" i="1"/>
  <c r="K27" i="1"/>
  <c r="I27" i="1"/>
  <c r="G27" i="1"/>
  <c r="M26" i="1"/>
  <c r="K26" i="1"/>
  <c r="I26" i="1"/>
  <c r="G26" i="1"/>
  <c r="M25" i="1"/>
  <c r="L25" i="1"/>
  <c r="K25" i="1"/>
  <c r="I25" i="1"/>
  <c r="G25" i="1"/>
  <c r="M24" i="1"/>
  <c r="K24" i="1"/>
  <c r="I24" i="1"/>
  <c r="G24" i="1"/>
  <c r="M23" i="1"/>
  <c r="L23" i="1"/>
  <c r="K23" i="1"/>
  <c r="I23" i="1"/>
  <c r="J23" i="1" s="1"/>
  <c r="G23" i="1"/>
  <c r="M22" i="1"/>
  <c r="K22" i="1"/>
  <c r="I22" i="1"/>
  <c r="G22" i="1"/>
  <c r="M21" i="1"/>
  <c r="K21" i="1"/>
  <c r="L21" i="1" s="1"/>
  <c r="I21" i="1"/>
  <c r="J21" i="1" s="1"/>
  <c r="G21" i="1"/>
  <c r="H21" i="1" s="1"/>
  <c r="M16" i="1"/>
  <c r="K16" i="1"/>
  <c r="I16" i="1"/>
  <c r="G16" i="1"/>
  <c r="M15" i="1"/>
  <c r="K15" i="1"/>
  <c r="L15" i="1" s="1"/>
  <c r="I15" i="1"/>
  <c r="G15" i="1"/>
  <c r="M14" i="1"/>
  <c r="K14" i="1"/>
  <c r="I14" i="1"/>
  <c r="G14" i="1"/>
  <c r="M13" i="1"/>
  <c r="K13" i="1"/>
  <c r="L13" i="1" s="1"/>
  <c r="I13" i="1"/>
  <c r="G13" i="1"/>
  <c r="M12" i="1"/>
  <c r="K12" i="1"/>
  <c r="I12" i="1"/>
  <c r="G12" i="1"/>
  <c r="M11" i="1"/>
  <c r="K11" i="1"/>
  <c r="J11" i="1"/>
  <c r="I11" i="1"/>
  <c r="G11" i="1"/>
  <c r="M10" i="1"/>
  <c r="K10" i="1"/>
  <c r="I10" i="1"/>
  <c r="G10" i="1"/>
  <c r="M9" i="1"/>
  <c r="L9" i="1"/>
  <c r="K9" i="1"/>
  <c r="I9" i="1"/>
  <c r="H9" i="1"/>
  <c r="G9" i="1"/>
  <c r="H15" i="1" l="1"/>
  <c r="H10" i="1"/>
  <c r="H24" i="1"/>
  <c r="J24" i="1"/>
  <c r="H13" i="1"/>
  <c r="L24" i="1"/>
  <c r="J13" i="1"/>
  <c r="J22" i="1"/>
  <c r="H16" i="1"/>
  <c r="H25" i="1"/>
  <c r="L27" i="1"/>
  <c r="H11" i="1"/>
  <c r="J16" i="1"/>
  <c r="J25" i="1"/>
  <c r="H12" i="1"/>
  <c r="J26" i="1"/>
  <c r="L26" i="1"/>
  <c r="J15" i="1"/>
  <c r="H27" i="1"/>
  <c r="J27" i="1"/>
  <c r="L10" i="1"/>
  <c r="L22" i="1"/>
  <c r="L16" i="1"/>
  <c r="H23" i="1"/>
  <c r="H28" i="1"/>
  <c r="J14" i="1"/>
  <c r="L28" i="1"/>
  <c r="J12" i="1"/>
  <c r="L12" i="1"/>
  <c r="J10" i="1"/>
  <c r="H22" i="1"/>
  <c r="H14" i="1"/>
  <c r="J28" i="1"/>
  <c r="J9" i="1"/>
  <c r="L11" i="1"/>
  <c r="L14" i="1"/>
  <c r="H26" i="1"/>
</calcChain>
</file>

<file path=xl/sharedStrings.xml><?xml version="1.0" encoding="utf-8"?>
<sst xmlns="http://schemas.openxmlformats.org/spreadsheetml/2006/main" count="798" uniqueCount="51">
  <si>
    <t>Step 3: Complete the payment rate template using the proposed provider payment rates.</t>
  </si>
  <si>
    <t>EARLY LEARNING COALITION OF PASCO AND HERNANDO</t>
  </si>
  <si>
    <t>Hernando</t>
  </si>
  <si>
    <t>County</t>
  </si>
  <si>
    <r>
      <t xml:space="preserve">DAILY PAYMENT-RATE SCHEDULE </t>
    </r>
    <r>
      <rPr>
        <b/>
        <sz val="9"/>
        <color theme="1"/>
        <rFont val="Arial"/>
        <family val="2"/>
      </rPr>
      <t>(Effective 01/01/2021)</t>
    </r>
  </si>
  <si>
    <t>FT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</si>
  <si>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</si>
  <si>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</si>
  <si>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</si>
  <si>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</si>
  <si>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</si>
  <si>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</si>
  <si>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 xml:space="preserve">Registered Family Child Care Homes        </t>
  </si>
  <si>
    <t xml:space="preserve">Gold Seal Differential </t>
  </si>
  <si>
    <t xml:space="preserve">Informal Providers </t>
  </si>
  <si>
    <t>INF</t>
  </si>
  <si>
    <t>&lt;12 MTH</t>
  </si>
  <si>
    <t>TOD</t>
  </si>
  <si>
    <t>12&lt;24 MTH</t>
  </si>
  <si>
    <t>2YR</t>
  </si>
  <si>
    <t>24 &lt;36 MTH</t>
  </si>
  <si>
    <t>PR3</t>
  </si>
  <si>
    <t>36 &lt;48 MTH</t>
  </si>
  <si>
    <t>PR4</t>
  </si>
  <si>
    <t>48 &lt;60 MTH</t>
  </si>
  <si>
    <t>PR5</t>
  </si>
  <si>
    <t>60 &lt;72 MTH</t>
  </si>
  <si>
    <t>SCH</t>
  </si>
  <si>
    <t>In School</t>
  </si>
  <si>
    <t>SPCR</t>
  </si>
  <si>
    <t>Special Needs</t>
  </si>
  <si>
    <t>PT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</si>
  <si>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</si>
  <si>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Pasco</t>
  </si>
  <si>
    <t>Zone Name</t>
  </si>
  <si>
    <t>Setting</t>
  </si>
  <si>
    <t>Age Group</t>
  </si>
  <si>
    <t>Rate Category</t>
  </si>
  <si>
    <t>Duration</t>
  </si>
  <si>
    <t>Special Needs Rate</t>
  </si>
  <si>
    <t>Early Learning Coalition 9: Florida's Gateway</t>
  </si>
  <si>
    <t>Licensed or Exempt Center</t>
  </si>
  <si>
    <t>Regular</t>
  </si>
  <si>
    <t>Full Rate</t>
  </si>
  <si>
    <t>NA</t>
  </si>
  <si>
    <t>Licensed Family Homes</t>
  </si>
  <si>
    <t>Registered Family Homes</t>
  </si>
  <si>
    <t>Informal</t>
  </si>
  <si>
    <t>PT Rate</t>
  </si>
  <si>
    <t>Rate Hernando</t>
  </si>
  <si>
    <t>Rate Pasco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</si>
</sst>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6" fillId="3" borderId="4" xfId="0" applyFont="1" applyFill="1" applyBorder="1"/>
    <xf numFmtId="0" fontId="7" fillId="3" borderId="0" xfId="0" applyFont="1" applyFill="1"/>
    <xf numFmtId="0" fontId="5" fillId="5" borderId="5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43" fontId="13" fillId="0" borderId="6" xfId="1" applyFont="1" applyBorder="1" applyAlignment="1">
      <alignment vertical="center"/>
    </xf>
    <xf numFmtId="43" fontId="0" fillId="0" borderId="0" xfId="0" applyNumberFormat="1"/>
    <xf numFmtId="43" fontId="14" fillId="0" borderId="6" xfId="1" applyFont="1" applyBorder="1" applyAlignment="1">
      <alignment vertical="center"/>
    </xf>
    <xf numFmtId="0" fontId="6" fillId="6" borderId="0" xfId="0" applyFont="1" applyFill="1"/>
    <xf numFmtId="0" fontId="13" fillId="6" borderId="4" xfId="0" applyFont="1" applyFill="1" applyBorder="1" applyAlignment="1">
      <alignment vertical="center"/>
    </xf>
    <xf numFmtId="0" fontId="6" fillId="3" borderId="0" xfId="0" applyFont="1" applyFill="1"/>
    <xf numFmtId="0" fontId="7" fillId="3" borderId="6" xfId="0" applyFont="1" applyFill="1" applyBorder="1"/>
    <xf numFmtId="43" fontId="13" fillId="0" borderId="6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7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43" fontId="13" fillId="0" borderId="4" xfId="1" applyFont="1" applyBorder="1" applyAlignment="1">
      <alignment vertical="center"/>
    </xf>
    <xf numFmtId="43" fontId="14" fillId="0" borderId="4" xfId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5" fillId="0" borderId="8" xfId="0" applyFont="1" applyBorder="1"/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3" borderId="4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6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floridadoe-my.sharepoint.com/personal/shatoya_mitchell_del_fldoe_org/Documents/Documents/Coalition%20Plans-SR/Provider%20Payment%20Rate%20Schedules/2022-present/Copy%20of%20OEL%2032%20Rate%20Increase%20Workbook%20Hernando_app%202-11-21.xlsx" TargetMode="External"/><Relationship Id="rId2" Type="http://schemas.microsoft.com/office/2019/04/relationships/externalLinkLongPath" Target="https://floridadoe-my.sharepoint.com/personal/shatoya_mitchell_del_fldoe_org/Documents/Documents/Coalition%20Plans-SR/Provider%20Payment%20Rate%20Schedules/2022-present/Copy%20of%20OEL%2032%20Rate%20Increase%20Workbook%20Hernando_app%202-11-21.xlsx?F2967ABA" TargetMode="External"/><Relationship Id="rId1" Type="http://schemas.openxmlformats.org/officeDocument/2006/relationships/externalLinkPath" Target="file:///\\F2967ABA\Copy%20of%20OEL%2032%20Rate%20Increase%20Workbook%20Hernando_app%202-11-21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floridadoe-my.sharepoint.com/personal/shatoya_mitchell_del_fldoe_org/Documents/Documents/Coalition%20Plans-SR/Provider%20Payment%20Rate%20Schedules/2022-present/Copy%20of%20OEL%2032%20Rate%20Increase%20Workbook%20Pasco_app%202-11-21.xlsx" TargetMode="External"/><Relationship Id="rId2" Type="http://schemas.microsoft.com/office/2019/04/relationships/externalLinkLongPath" Target="https://floridadoe-my.sharepoint.com/personal/shatoya_mitchell_del_fldoe_org/Documents/Documents/Coalition%20Plans-SR/Provider%20Payment%20Rate%20Schedules/2022-present/Copy%20of%20OEL%2032%20Rate%20Increase%20Workbook%20Pasco_app%202-11-21.xlsx?F2967ABA" TargetMode="External"/><Relationship Id="rId1" Type="http://schemas.openxmlformats.org/officeDocument/2006/relationships/externalLinkPath" Target="file:///\\F2967ABA\Copy%20of%20OEL%2032%20Rate%20Increase%20Workbook%20Pasco_app%202-1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 refreshError="1"/>
      <sheetData sheetId="1" refreshError="1"/>
      <sheetData sheetId="2" refreshError="1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0</v>
          </cell>
          <cell r="J12">
            <v>0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0</v>
          </cell>
          <cell r="J13">
            <v>0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0</v>
          </cell>
          <cell r="J14">
            <v>0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0</v>
          </cell>
          <cell r="J19">
            <v>0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0</v>
          </cell>
          <cell r="J20">
            <v>0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0</v>
          </cell>
          <cell r="J21">
            <v>0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0</v>
          </cell>
          <cell r="J22">
            <v>0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0</v>
          </cell>
          <cell r="J24">
            <v>0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0</v>
          </cell>
          <cell r="J27">
            <v>0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11.72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8.56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9.9499999999999993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7.49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7.49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7.49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6.42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11.72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7.7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4.28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6.74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4.28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4.28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4.28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4.28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7.7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13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9.75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11.25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9.25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9.25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9.25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8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15.1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6.5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4.88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5.63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4.63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4.63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4.63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5.5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7.55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11.72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8.56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9.9499999999999993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7.49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7.49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7.49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6.42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11.72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7.7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4.28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6.74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4.28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4.28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4.28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4.28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7.7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11.4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11.21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11.21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9.69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9.69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9.25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7.65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11.4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9.8800000000000008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8.8800000000000008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8.8800000000000008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7.88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7.88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6.94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5.98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9.8800000000000008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13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9.75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11.25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9.25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9.25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9.25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8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15.1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6.5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4.88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5.63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4.63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4.63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4.63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5.5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7.55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7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6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6.24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5.24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5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4.74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4.0999999999999996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32.1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5.25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4.5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4.68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3.93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3.75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3.56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3.08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24.08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11.72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8.67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9.9499999999999993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8.51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8.51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8.51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6.42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11.72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7.7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6.74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6.74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5.99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5.99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5.99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5.46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7.7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10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10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10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10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10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10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9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31.93</v>
          </cell>
          <cell r="H179">
            <v>31.93</v>
          </cell>
          <cell r="I179">
            <v>24</v>
          </cell>
          <cell r="J179">
            <v>10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7.5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7.5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7.5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7.5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7.5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7.5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6.75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23.95</v>
          </cell>
          <cell r="H187">
            <v>23.95</v>
          </cell>
          <cell r="I187">
            <v>18</v>
          </cell>
          <cell r="J187">
            <v>7.5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4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4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4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4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4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4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4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3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3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3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3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3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3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3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7.5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7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7.24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6.24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6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5.74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4.5999999999999996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21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5.63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5.25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4.68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4.5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4.3099999999999996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3.46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15.75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8.8000000000000007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7.9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8.4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7.2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6.8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6.8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4.96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24</v>
          </cell>
          <cell r="H243">
            <v>22</v>
          </cell>
          <cell r="I243">
            <v>0</v>
          </cell>
          <cell r="J243">
            <v>8.8000000000000007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5.6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5.5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5.6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4.4000000000000004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4.4000000000000004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4.4000000000000004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4.32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5.6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13.25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11.73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12.3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11.07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10.69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10.69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9.23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10.02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8.86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9.2200000000000006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6.65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6.51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6.51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5.7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10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8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8.4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8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8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8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5.2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10.48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5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4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4.2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4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4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4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2.6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5.24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13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9.75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11.25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9.25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9.25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9.25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8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15.1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6.5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4.88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5.63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4.63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4.63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4.63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5.5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7.5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10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10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10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10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10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10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8.1999999999999993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22.2</v>
          </cell>
          <cell r="H307">
            <v>22.2</v>
          </cell>
          <cell r="I307">
            <v>22.2</v>
          </cell>
          <cell r="J307">
            <v>10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7.5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7.5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7.5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7.5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7.5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7.5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6.1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7.5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7.5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6.12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6.86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5.36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4.62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4.3600000000000003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3.22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22.36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12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12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12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12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11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11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10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12.5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9.4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9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9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9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8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8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8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9.4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13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9.75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11.25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9.25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9.25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9.25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8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15.1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6.5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4.88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5.63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4.63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4.63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4.63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5.5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7.55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4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4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4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4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4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4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4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3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3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3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3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3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3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3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12.5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10.3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12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10.3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9.4499999999999993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9.4499999999999993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8.6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12.5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9.4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7.75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9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7.75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6.9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6.9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6.9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9.4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8.6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8.06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8.06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7.53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7.53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7.1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7.1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8.6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5.91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5.91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5.91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5.91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5.38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4.95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4.95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5.91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10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9.9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9.5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9.3000000000000007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9.4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9.4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8.1999999999999993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7.5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7.3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7.1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6.95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7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7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6.2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13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9.75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11.25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9.25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9.25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9.25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8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15.1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6.5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4.88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5.63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4.63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4.63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4.63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5.5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7.55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10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9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9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8.75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8.75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8.75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7.2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10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7.05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6.25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6.25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5.73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5.73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5.73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3.25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7.05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13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9.75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11.25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9.25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9.25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9.25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8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15.1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6.5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4.88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5.63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4.63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4.63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4.63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5.5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7.55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10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10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10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10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10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10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8.1999999999999993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22.2</v>
          </cell>
          <cell r="H515">
            <v>22.2</v>
          </cell>
          <cell r="I515">
            <v>22.2</v>
          </cell>
          <cell r="J515">
            <v>10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7.5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7.5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7.5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7.5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7.5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7.5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6.1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7.5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4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4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4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4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4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4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4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3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3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3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3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3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3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3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8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7.5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7.5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6.5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6.5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6.5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2.5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8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6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5.5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5.5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4.5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4.5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4.5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2.5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6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12.5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10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11.5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10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10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10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9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12.5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9.3800000000000008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7.5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8.6300000000000008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7.5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7.5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7.5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6.75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9.3800000000000008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10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10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10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10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10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10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8.1999999999999993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22.2</v>
          </cell>
          <cell r="H579">
            <v>22.2</v>
          </cell>
          <cell r="I579">
            <v>22.2</v>
          </cell>
          <cell r="J579">
            <v>10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7.5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7.5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7.5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7.5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7.5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7.5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6.1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7.5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7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6.5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6.74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5.74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5.5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5.24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3.62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32.1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5.25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4.88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5.0599999999999996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4.3099999999999996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4.13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3.93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2.72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24.08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10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10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10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10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10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10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8.1999999999999993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22.2</v>
          </cell>
          <cell r="H611">
            <v>22.2</v>
          </cell>
          <cell r="I611">
            <v>22.2</v>
          </cell>
          <cell r="J611">
            <v>10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7.5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7.5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7.5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7.5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7.5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7.5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6.1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7.5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10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10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10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10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10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10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8.1999999999999993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22.2</v>
          </cell>
          <cell r="H627">
            <v>22.2</v>
          </cell>
          <cell r="I627">
            <v>22.2</v>
          </cell>
          <cell r="J627">
            <v>10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7.5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7.5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7.5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7.5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7.5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7.5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6.1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7.5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12.49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11.87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11.87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11.24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10.91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10.91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9.9499999999999993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12.49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9.3699999999999992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8.9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8.9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8.43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8.25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8.25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7.52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9.3699999999999992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9.39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8.67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8.7899999999999991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6.41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6.41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4.37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4.37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9.39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7.39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7.22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7.32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4.93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4.93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4.37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4.37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17.64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13.5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11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11.5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10.5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10.5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10.5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8.9499999999999993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13.5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9.3000000000000007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7.75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8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7.25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7.25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7.25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4.13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9.3000000000000007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11.72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8.56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10.49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7.49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7.49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7.49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6.42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11.72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7.7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4.28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6.74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4.28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4.28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4.28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4.28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7.7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9.6300000000000008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8.6300000000000008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8.5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8.1300000000000008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8.1300000000000008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8.1300000000000008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7.95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9.6300000000000008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6.82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6.07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6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5.57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5.57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5.57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3.63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6.82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10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9.1999999999999993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9.1999999999999993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9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8.5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8.5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7.5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10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6.2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5.5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6.2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5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5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5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4.5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6.2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10.5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9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10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8.5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8.5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8.5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8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7.88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6.75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7.5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6.38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6.38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6.38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6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7.8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9.14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8.06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8.6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8.06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8.06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8.06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6.99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9.14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6.86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6.05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6.45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6.05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6.05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6.05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5.25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6.86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16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14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14.4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14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14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14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10.7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19.2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11.2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9.8000000000000007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10.08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9.8000000000000007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9.8000000000000007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9.8000000000000007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8.02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13.44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13.5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9.5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11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9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9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9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8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24</v>
          </cell>
          <cell r="H851">
            <v>24</v>
          </cell>
          <cell r="I851">
            <v>0</v>
          </cell>
          <cell r="J851">
            <v>12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7.5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6.5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7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6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6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6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4.7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7.5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11.72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8.56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9.9499999999999993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8.0299999999999994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8.0299999999999994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8.0299999999999994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6.96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11.72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7.7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6.42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6.74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6.02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6.02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6.02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5.22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7.7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9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8.5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8.5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8.5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10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10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7.5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6.2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5.5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6.2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5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7.5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7.5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11.77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10.4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10.4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10.27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9.42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9.42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7.7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11.77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8.83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6.85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7.28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6.85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6.42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6.42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5.78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8.83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9.5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8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8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7.5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7.5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7.5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5.5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9.5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7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6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6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5.5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5.5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5.5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3.5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7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4.3899999999999997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3.39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3.63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2.63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2.39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2.13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2.79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38.1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3.29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2.54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2.72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1.97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1.79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1.6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2.1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28.58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4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4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4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4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4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4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4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3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3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3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3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3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3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3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10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10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10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10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10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10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8.1999999999999993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22.2</v>
          </cell>
          <cell r="H995">
            <v>22.2</v>
          </cell>
          <cell r="I995">
            <v>22.2</v>
          </cell>
          <cell r="J995">
            <v>10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7.5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7.5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7.5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7.5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7.5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7.5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6.1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7.5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4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4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4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4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4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4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4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3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3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3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3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3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3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3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10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8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8.4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8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8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8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5.2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10.48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5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4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4.2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4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4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4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2.6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5.24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10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10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10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10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10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10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8.1999999999999993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22.2</v>
          </cell>
          <cell r="H1043">
            <v>22.2</v>
          </cell>
          <cell r="I1043">
            <v>22.2</v>
          </cell>
          <cell r="J1043">
            <v>10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7.5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7.5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7.5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7.5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7.5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7.5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6.1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7.5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13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9.75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11.25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9.25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9.25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9.25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8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15.1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6.5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4.88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5.63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4.63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4.63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4.63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5.5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7.55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/>
      <sheetData sheetId="1"/>
      <sheetData sheetId="2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0</v>
          </cell>
          <cell r="J12">
            <v>0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0</v>
          </cell>
          <cell r="J13">
            <v>0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0</v>
          </cell>
          <cell r="J14">
            <v>0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0</v>
          </cell>
          <cell r="J19">
            <v>0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0</v>
          </cell>
          <cell r="J20">
            <v>0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0</v>
          </cell>
          <cell r="J21">
            <v>0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0</v>
          </cell>
          <cell r="J22">
            <v>0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0</v>
          </cell>
          <cell r="J24">
            <v>0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0</v>
          </cell>
          <cell r="J27">
            <v>0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11.72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8.56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9.9499999999999993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7.49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7.49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7.49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6.42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11.72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7.7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4.28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6.74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4.28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4.28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4.28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4.28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7.7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13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9.75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11.25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9.25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9.25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9.25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8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15.1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6.5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4.88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5.63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4.63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4.63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4.63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5.5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7.55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11.72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8.56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9.9499999999999993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7.49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7.49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7.49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6.42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11.72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7.7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4.28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6.74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4.28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4.28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4.28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4.28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7.7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11.4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11.21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11.21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9.69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9.69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9.25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7.65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11.4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9.8800000000000008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8.8800000000000008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8.8800000000000008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7.88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7.88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6.94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5.98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9.8800000000000008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13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9.75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11.25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9.25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9.25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9.25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8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15.1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6.5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4.88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5.63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4.63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4.63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4.63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5.5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7.55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7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6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6.24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5.24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5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4.74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4.0999999999999996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32.1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5.25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4.5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4.68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3.93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3.75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3.56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3.08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24.08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11.72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8.67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9.9499999999999993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8.51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8.51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8.51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6.42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11.72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7.7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6.74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6.74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5.99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5.99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5.99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5.46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7.7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10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10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10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10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10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10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9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31.93</v>
          </cell>
          <cell r="H179">
            <v>31.93</v>
          </cell>
          <cell r="I179">
            <v>24</v>
          </cell>
          <cell r="J179">
            <v>10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7.5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7.5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7.5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7.5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7.5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7.5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6.75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23.95</v>
          </cell>
          <cell r="H187">
            <v>23.95</v>
          </cell>
          <cell r="I187">
            <v>18</v>
          </cell>
          <cell r="J187">
            <v>7.5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4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4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4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4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4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4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4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3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3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3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3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3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3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3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7.5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7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7.24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6.24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6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5.74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4.5999999999999996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21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5.63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5.25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4.68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4.5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4.3099999999999996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3.46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15.75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8.8000000000000007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7.9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8.4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7.2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6.8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6.8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4.96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24</v>
          </cell>
          <cell r="H243">
            <v>22</v>
          </cell>
          <cell r="I243">
            <v>0</v>
          </cell>
          <cell r="J243">
            <v>8.8000000000000007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5.6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5.5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5.6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4.4000000000000004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4.4000000000000004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4.4000000000000004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4.32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5.6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13.25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11.73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12.3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11.07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10.69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10.69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9.23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10.02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8.86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9.2200000000000006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6.65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6.51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6.51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5.7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10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8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8.4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8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8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8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5.2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10.48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5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4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4.2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4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4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4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2.6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5.24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13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9.75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11.25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9.25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9.25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9.25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8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15.1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6.5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4.88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5.63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4.63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4.63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4.63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5.5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7.5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10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10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10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10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10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10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8.1999999999999993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22.2</v>
          </cell>
          <cell r="H307">
            <v>22.2</v>
          </cell>
          <cell r="I307">
            <v>22.2</v>
          </cell>
          <cell r="J307">
            <v>10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7.5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7.5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7.5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7.5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7.5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7.5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6.1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7.5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7.5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6.12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6.86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5.36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4.62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4.3600000000000003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3.22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22.36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12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12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12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12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11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11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10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12.5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9.4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9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9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9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8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8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8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9.4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13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9.75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11.25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9.25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9.25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9.25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8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15.1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6.5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4.88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5.63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4.63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4.63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4.63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5.5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7.55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4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4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4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4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4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4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4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3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3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3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3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3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3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3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12.5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10.3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12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10.3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9.4499999999999993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9.4499999999999993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8.6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12.5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9.4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7.75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9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7.75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6.9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6.9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6.9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9.4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8.6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8.06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8.06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7.53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7.53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7.1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7.1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8.6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5.91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5.91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5.91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5.91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5.38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4.95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4.95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5.91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10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9.9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9.5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9.3000000000000007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9.4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9.4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8.1999999999999993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7.5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7.3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7.1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6.95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7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7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6.2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13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9.75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11.25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9.25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9.25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9.25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8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15.1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6.5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4.88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5.63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4.63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4.63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4.63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5.5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7.55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10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9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9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8.75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8.75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8.75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7.2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10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7.05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6.25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6.25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5.73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5.73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5.73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3.25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7.05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13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9.75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11.25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9.25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9.25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9.25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8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15.1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6.5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4.88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5.63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4.63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4.63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4.63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5.5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7.55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10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10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10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10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10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10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8.1999999999999993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22.2</v>
          </cell>
          <cell r="H515">
            <v>22.2</v>
          </cell>
          <cell r="I515">
            <v>22.2</v>
          </cell>
          <cell r="J515">
            <v>10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7.5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7.5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7.5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7.5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7.5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7.5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6.1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7.5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4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4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4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4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4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4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4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3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3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3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3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3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3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3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8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7.5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7.5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6.5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6.5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6.5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2.5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8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6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5.5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5.5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4.5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4.5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4.5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2.5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6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12.5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10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11.5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10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10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10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9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12.5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9.3800000000000008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7.5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8.6300000000000008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7.5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7.5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7.5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6.75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9.3800000000000008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10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10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10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10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10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10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8.1999999999999993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22.2</v>
          </cell>
          <cell r="H579">
            <v>22.2</v>
          </cell>
          <cell r="I579">
            <v>22.2</v>
          </cell>
          <cell r="J579">
            <v>10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7.5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7.5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7.5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7.5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7.5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7.5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6.1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7.5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7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6.5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6.74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5.74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5.5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5.24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3.62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32.1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5.25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4.88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5.0599999999999996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4.3099999999999996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4.13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3.93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2.72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24.08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10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10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10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10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10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10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8.1999999999999993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22.2</v>
          </cell>
          <cell r="H611">
            <v>22.2</v>
          </cell>
          <cell r="I611">
            <v>22.2</v>
          </cell>
          <cell r="J611">
            <v>10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7.5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7.5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7.5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7.5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7.5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7.5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6.1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7.5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10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10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10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10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10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10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8.1999999999999993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22.2</v>
          </cell>
          <cell r="H627">
            <v>22.2</v>
          </cell>
          <cell r="I627">
            <v>22.2</v>
          </cell>
          <cell r="J627">
            <v>10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7.5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7.5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7.5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7.5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7.5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7.5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6.1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7.5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12.49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11.87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11.87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11.24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10.91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10.91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9.9499999999999993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12.49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9.3699999999999992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8.9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8.9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8.43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8.25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8.25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7.52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9.3699999999999992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9.39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8.67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8.7899999999999991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6.41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6.41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4.37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4.37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9.39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7.39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7.22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7.32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4.93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4.93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4.37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4.37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17.64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13.5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11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11.5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10.5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10.5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10.5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8.9499999999999993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13.5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9.3000000000000007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7.75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8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7.25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7.25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7.25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4.13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9.3000000000000007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11.72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8.56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10.49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7.49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7.49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7.49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6.42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11.72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7.7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4.28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6.74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4.28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4.28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4.28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4.28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7.7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9.6300000000000008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8.6300000000000008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8.5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8.1300000000000008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8.1300000000000008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8.1300000000000008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7.95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9.6300000000000008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6.82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6.07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6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5.57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5.57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5.57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3.63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6.82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10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9.1999999999999993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9.1999999999999993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9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8.5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8.5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7.5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10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6.2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5.5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6.2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5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5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5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4.5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6.2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10.5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9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10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8.5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8.5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8.5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8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7.88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6.75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7.5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6.38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6.38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6.38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6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7.8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9.14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8.06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8.6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8.06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8.06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8.06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6.99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9.14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6.86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6.05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6.45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6.05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6.05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6.05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5.25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6.86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16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14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14.4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14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14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14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10.7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19.2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11.2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9.8000000000000007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10.08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9.8000000000000007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9.8000000000000007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9.8000000000000007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8.02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13.44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13.5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9.5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11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9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9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9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8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24</v>
          </cell>
          <cell r="H851">
            <v>24</v>
          </cell>
          <cell r="I851">
            <v>0</v>
          </cell>
          <cell r="J851">
            <v>12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7.5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6.5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7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6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6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6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4.7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7.5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11.72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8.56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9.9499999999999993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8.0299999999999994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8.0299999999999994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8.0299999999999994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6.96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11.72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7.7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6.42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6.74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6.02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6.02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6.02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5.22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7.7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9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8.5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8.5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8.5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10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10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7.5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6.2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5.5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6.2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5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7.5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7.5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11.77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10.4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10.4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10.27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9.42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9.42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7.7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11.77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8.83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6.85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7.28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6.85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6.42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6.42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5.78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8.83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9.5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8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8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7.5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7.5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7.5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5.5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9.5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7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6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6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5.5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5.5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5.5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3.5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7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4.3899999999999997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3.39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3.63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2.63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2.39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2.13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2.79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38.1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3.29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2.54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2.72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1.97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1.79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1.6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2.1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28.58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4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4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4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4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4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4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4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3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3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3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3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3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3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3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10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10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10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10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10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10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8.1999999999999993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22.2</v>
          </cell>
          <cell r="H995">
            <v>22.2</v>
          </cell>
          <cell r="I995">
            <v>22.2</v>
          </cell>
          <cell r="J995">
            <v>10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7.5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7.5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7.5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7.5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7.5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7.5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6.1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7.5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4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4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4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4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4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4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4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3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3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3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3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3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3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3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10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8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8.4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8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8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8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5.2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10.48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5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4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4.2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4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4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4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2.6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5.24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10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10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10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10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10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10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8.1999999999999993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22.2</v>
          </cell>
          <cell r="H1043">
            <v>22.2</v>
          </cell>
          <cell r="I1043">
            <v>22.2</v>
          </cell>
          <cell r="J1043">
            <v>10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7.5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7.5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7.5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7.5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7.5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7.5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6.1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7.5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13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9.75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11.25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9.25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9.25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9.25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8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15.1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6.5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4.88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5.63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4.63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4.63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4.63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5.5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7.55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6510-5139-4791-AA36-525E7F92E1FC}">
  <dimension ref="A1:H113"/>
  <sheetViews>
    <sheetView tabSelected="1" topLeftCell="A95" workbookViewId="0">
      <selection activeCell="B115" sqref="B115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10.08984375" customWidth="1"/>
    <col min="8" max="8" width="8.90625" customWidth="1"/>
  </cols>
  <sheetData>
    <row r="1" spans="1:8" ht="43.5" x14ac:dyDescent="0.35">
      <c r="A1" s="25" t="s">
        <v>34</v>
      </c>
      <c r="B1" s="25" t="s">
        <v>35</v>
      </c>
      <c r="C1" s="25" t="s">
        <v>36</v>
      </c>
      <c r="D1" s="25" t="s">
        <v>37</v>
      </c>
      <c r="E1" s="25" t="s">
        <v>38</v>
      </c>
      <c r="F1" s="26" t="s">
        <v>39</v>
      </c>
      <c r="G1" s="25" t="s">
        <v>49</v>
      </c>
      <c r="H1" s="25" t="s">
        <v>50</v>
      </c>
    </row>
    <row r="2" spans="1:8" x14ac:dyDescent="0.35">
      <c r="A2" s="27" t="s">
        <v>40</v>
      </c>
      <c r="B2" t="s">
        <v>41</v>
      </c>
      <c r="C2" t="s">
        <v>15</v>
      </c>
      <c r="D2" t="s">
        <v>42</v>
      </c>
      <c r="E2" t="s">
        <v>43</v>
      </c>
      <c r="F2" t="s">
        <v>44</v>
      </c>
      <c r="G2" s="13">
        <f>Hernando!$G$9*5</f>
        <v>165</v>
      </c>
      <c r="H2" s="13">
        <f>Pasco!$G$9*5</f>
        <v>200</v>
      </c>
    </row>
    <row r="3" spans="1:8" x14ac:dyDescent="0.35">
      <c r="A3" s="27" t="s">
        <v>40</v>
      </c>
      <c r="B3" t="s">
        <v>41</v>
      </c>
      <c r="C3" t="s">
        <v>15</v>
      </c>
      <c r="D3" t="s">
        <v>10</v>
      </c>
      <c r="E3" t="s">
        <v>43</v>
      </c>
      <c r="F3" t="s">
        <v>44</v>
      </c>
      <c r="G3" s="13">
        <f>(Hernando!$G$9+Hernando!$H$9)*5</f>
        <v>198</v>
      </c>
      <c r="H3" s="13">
        <f>(Pasco!$G$9+Pasco!$H$9)*5</f>
        <v>240</v>
      </c>
    </row>
    <row r="4" spans="1:8" x14ac:dyDescent="0.35">
      <c r="A4" s="27" t="s">
        <v>40</v>
      </c>
      <c r="B4" t="s">
        <v>45</v>
      </c>
      <c r="C4" t="s">
        <v>15</v>
      </c>
      <c r="D4" t="s">
        <v>42</v>
      </c>
      <c r="E4" t="s">
        <v>43</v>
      </c>
      <c r="F4" t="s">
        <v>44</v>
      </c>
      <c r="G4" s="13">
        <f>Hernando!$I$9*5</f>
        <v>180</v>
      </c>
      <c r="H4" s="13">
        <f>Pasco!$I$9*5</f>
        <v>175</v>
      </c>
    </row>
    <row r="5" spans="1:8" x14ac:dyDescent="0.35">
      <c r="A5" s="27" t="s">
        <v>40</v>
      </c>
      <c r="B5" t="s">
        <v>45</v>
      </c>
      <c r="C5" t="s">
        <v>15</v>
      </c>
      <c r="D5" t="s">
        <v>10</v>
      </c>
      <c r="E5" t="s">
        <v>43</v>
      </c>
      <c r="F5" t="s">
        <v>44</v>
      </c>
      <c r="G5" s="13">
        <f>(Hernando!$I$9+Hernando!$J$9)*5</f>
        <v>216</v>
      </c>
      <c r="H5" s="13">
        <f>(Pasco!$I$9+Pasco!$J$9)*5</f>
        <v>210</v>
      </c>
    </row>
    <row r="6" spans="1:8" x14ac:dyDescent="0.35">
      <c r="A6" s="27" t="s">
        <v>40</v>
      </c>
      <c r="B6" t="s">
        <v>46</v>
      </c>
      <c r="C6" t="s">
        <v>15</v>
      </c>
      <c r="D6" t="s">
        <v>42</v>
      </c>
      <c r="E6" t="s">
        <v>43</v>
      </c>
      <c r="F6" t="s">
        <v>44</v>
      </c>
      <c r="G6" s="13">
        <f>Hernando!$K$9*5</f>
        <v>0</v>
      </c>
      <c r="H6" s="13">
        <f>Pasco!$K$9*5</f>
        <v>0</v>
      </c>
    </row>
    <row r="7" spans="1:8" x14ac:dyDescent="0.35">
      <c r="A7" s="27" t="s">
        <v>40</v>
      </c>
      <c r="B7" t="s">
        <v>46</v>
      </c>
      <c r="C7" t="s">
        <v>15</v>
      </c>
      <c r="D7" t="s">
        <v>10</v>
      </c>
      <c r="E7" t="s">
        <v>43</v>
      </c>
      <c r="F7" t="s">
        <v>44</v>
      </c>
      <c r="G7" s="13">
        <f>(Hernando!$K$9+Hernando!$L$9)*5</f>
        <v>0</v>
      </c>
      <c r="H7" s="13">
        <f>(Pasco!$K$9+Pasco!$L$9)*5</f>
        <v>0</v>
      </c>
    </row>
    <row r="8" spans="1:8" x14ac:dyDescent="0.35">
      <c r="A8" s="27" t="s">
        <v>40</v>
      </c>
      <c r="B8" t="s">
        <v>47</v>
      </c>
      <c r="C8" t="s">
        <v>15</v>
      </c>
      <c r="D8" t="s">
        <v>42</v>
      </c>
      <c r="E8" t="s">
        <v>43</v>
      </c>
      <c r="F8" t="s">
        <v>44</v>
      </c>
      <c r="G8" s="13">
        <f>Hernando!$M$9*5</f>
        <v>43</v>
      </c>
      <c r="H8" s="13">
        <f>Pasco!$M$9*5</f>
        <v>45.7</v>
      </c>
    </row>
    <row r="9" spans="1:8" x14ac:dyDescent="0.35">
      <c r="A9" s="27" t="s">
        <v>40</v>
      </c>
      <c r="B9" t="s">
        <v>41</v>
      </c>
      <c r="C9" t="s">
        <v>17</v>
      </c>
      <c r="D9" t="s">
        <v>42</v>
      </c>
      <c r="E9" t="s">
        <v>43</v>
      </c>
      <c r="F9" t="s">
        <v>44</v>
      </c>
      <c r="G9" s="13">
        <f>Hernando!$G$10*5</f>
        <v>123.25</v>
      </c>
      <c r="H9" s="13">
        <f>Pasco!$G$10*5</f>
        <v>148.75</v>
      </c>
    </row>
    <row r="10" spans="1:8" x14ac:dyDescent="0.35">
      <c r="A10" s="27" t="s">
        <v>40</v>
      </c>
      <c r="B10" t="s">
        <v>41</v>
      </c>
      <c r="C10" t="s">
        <v>17</v>
      </c>
      <c r="D10" t="s">
        <v>10</v>
      </c>
      <c r="E10" t="s">
        <v>43</v>
      </c>
      <c r="F10" t="s">
        <v>44</v>
      </c>
      <c r="G10" s="13">
        <f>(Hernando!$G$10+Hernando!$H$10)*5</f>
        <v>147.89999999999998</v>
      </c>
      <c r="H10" s="13">
        <f>(Pasco!$G$10+Pasco!$H$10)*5</f>
        <v>178.5</v>
      </c>
    </row>
    <row r="11" spans="1:8" x14ac:dyDescent="0.35">
      <c r="A11" s="27" t="s">
        <v>40</v>
      </c>
      <c r="B11" t="s">
        <v>45</v>
      </c>
      <c r="C11" t="s">
        <v>17</v>
      </c>
      <c r="D11" t="s">
        <v>42</v>
      </c>
      <c r="E11" t="s">
        <v>43</v>
      </c>
      <c r="F11" t="s">
        <v>44</v>
      </c>
      <c r="G11" s="13">
        <f>Hernando!$I$10*5</f>
        <v>136</v>
      </c>
      <c r="H11" s="13">
        <f>Pasco!$I$10*5</f>
        <v>140.25</v>
      </c>
    </row>
    <row r="12" spans="1:8" x14ac:dyDescent="0.35">
      <c r="A12" s="27" t="s">
        <v>40</v>
      </c>
      <c r="B12" t="s">
        <v>45</v>
      </c>
      <c r="C12" t="s">
        <v>17</v>
      </c>
      <c r="D12" t="s">
        <v>10</v>
      </c>
      <c r="E12" t="s">
        <v>43</v>
      </c>
      <c r="F12" t="s">
        <v>44</v>
      </c>
      <c r="G12" s="13">
        <f>(Hernando!$I$10+Hernando!$J$10)*5</f>
        <v>163.19999999999999</v>
      </c>
      <c r="H12" s="13">
        <f>(Pasco!$I$10+Pasco!$J$10)*5</f>
        <v>168.3</v>
      </c>
    </row>
    <row r="13" spans="1:8" x14ac:dyDescent="0.35">
      <c r="A13" s="27" t="s">
        <v>40</v>
      </c>
      <c r="B13" t="s">
        <v>46</v>
      </c>
      <c r="C13" t="s">
        <v>17</v>
      </c>
      <c r="D13" t="s">
        <v>42</v>
      </c>
      <c r="E13" t="s">
        <v>43</v>
      </c>
      <c r="F13" t="s">
        <v>44</v>
      </c>
      <c r="G13" s="13">
        <f>Hernando!$K$10*5</f>
        <v>0</v>
      </c>
      <c r="H13" s="13">
        <f>Pasco!$K$10*5</f>
        <v>0</v>
      </c>
    </row>
    <row r="14" spans="1:8" x14ac:dyDescent="0.35">
      <c r="A14" s="27" t="s">
        <v>40</v>
      </c>
      <c r="B14" t="s">
        <v>46</v>
      </c>
      <c r="C14" t="s">
        <v>17</v>
      </c>
      <c r="D14" t="s">
        <v>10</v>
      </c>
      <c r="E14" t="s">
        <v>43</v>
      </c>
      <c r="F14" t="s">
        <v>44</v>
      </c>
      <c r="G14" s="13">
        <f>(Hernando!$K$10+Hernando!$L$10)*5</f>
        <v>0</v>
      </c>
      <c r="H14" s="13">
        <f>(Pasco!$K$10+Pasco!$L$10)*5</f>
        <v>0</v>
      </c>
    </row>
    <row r="15" spans="1:8" x14ac:dyDescent="0.35">
      <c r="A15" s="27" t="s">
        <v>40</v>
      </c>
      <c r="B15" t="s">
        <v>47</v>
      </c>
      <c r="C15" t="s">
        <v>17</v>
      </c>
      <c r="D15" t="s">
        <v>42</v>
      </c>
      <c r="E15" t="s">
        <v>43</v>
      </c>
      <c r="F15" t="s">
        <v>44</v>
      </c>
      <c r="G15" s="13">
        <f>Hernando!$M$10*5</f>
        <v>40.300000000000004</v>
      </c>
      <c r="H15" s="13">
        <f>Pasco!$M$10*5</f>
        <v>43</v>
      </c>
    </row>
    <row r="16" spans="1:8" x14ac:dyDescent="0.35">
      <c r="A16" s="27" t="s">
        <v>40</v>
      </c>
      <c r="B16" t="s">
        <v>41</v>
      </c>
      <c r="C16" t="s">
        <v>19</v>
      </c>
      <c r="D16" t="s">
        <v>42</v>
      </c>
      <c r="E16" t="s">
        <v>43</v>
      </c>
      <c r="F16" t="s">
        <v>44</v>
      </c>
      <c r="G16" s="13">
        <f>Hernando!$G$11*5</f>
        <v>110.49999999999999</v>
      </c>
      <c r="H16" s="13">
        <f>Pasco!$G$11*5</f>
        <v>138.125</v>
      </c>
    </row>
    <row r="17" spans="1:8" x14ac:dyDescent="0.35">
      <c r="A17" s="27" t="s">
        <v>40</v>
      </c>
      <c r="B17" t="s">
        <v>41</v>
      </c>
      <c r="C17" t="s">
        <v>19</v>
      </c>
      <c r="D17" t="s">
        <v>10</v>
      </c>
      <c r="E17" t="s">
        <v>43</v>
      </c>
      <c r="F17" t="s">
        <v>44</v>
      </c>
      <c r="G17" s="13">
        <f>(Hernando!$G$11+Hernando!$H$11)*5</f>
        <v>132.59999999999997</v>
      </c>
      <c r="H17" s="13">
        <f>(Pasco!$G$11+Pasco!$H$11)*5</f>
        <v>165.75</v>
      </c>
    </row>
    <row r="18" spans="1:8" x14ac:dyDescent="0.35">
      <c r="A18" s="27" t="s">
        <v>40</v>
      </c>
      <c r="B18" t="s">
        <v>45</v>
      </c>
      <c r="C18" t="s">
        <v>19</v>
      </c>
      <c r="D18" t="s">
        <v>42</v>
      </c>
      <c r="E18" t="s">
        <v>43</v>
      </c>
      <c r="F18" t="s">
        <v>44</v>
      </c>
      <c r="G18" s="13">
        <f>Hernando!$I$11*5</f>
        <v>131.75</v>
      </c>
      <c r="H18" s="13">
        <f>Pasco!$I$11*5</f>
        <v>140.25</v>
      </c>
    </row>
    <row r="19" spans="1:8" x14ac:dyDescent="0.35">
      <c r="A19" s="27" t="s">
        <v>40</v>
      </c>
      <c r="B19" t="s">
        <v>45</v>
      </c>
      <c r="C19" t="s">
        <v>19</v>
      </c>
      <c r="D19" t="s">
        <v>10</v>
      </c>
      <c r="E19" t="s">
        <v>43</v>
      </c>
      <c r="F19" t="s">
        <v>44</v>
      </c>
      <c r="G19" s="13">
        <f>(Hernando!$I$11+Hernando!$J$11)*5</f>
        <v>158.1</v>
      </c>
      <c r="H19" s="13">
        <f>(Pasco!$I$11+Pasco!$J$11)*5</f>
        <v>168.3</v>
      </c>
    </row>
    <row r="20" spans="1:8" x14ac:dyDescent="0.35">
      <c r="A20" s="27" t="s">
        <v>40</v>
      </c>
      <c r="B20" t="s">
        <v>46</v>
      </c>
      <c r="C20" t="s">
        <v>19</v>
      </c>
      <c r="D20" t="s">
        <v>42</v>
      </c>
      <c r="E20" t="s">
        <v>43</v>
      </c>
      <c r="F20" t="s">
        <v>44</v>
      </c>
      <c r="G20" s="13">
        <f>Hernando!$K$11*5</f>
        <v>0</v>
      </c>
      <c r="H20" s="13">
        <f>Pasco!$K$11*5</f>
        <v>0</v>
      </c>
    </row>
    <row r="21" spans="1:8" x14ac:dyDescent="0.35">
      <c r="A21" s="27" t="s">
        <v>40</v>
      </c>
      <c r="B21" t="s">
        <v>46</v>
      </c>
      <c r="C21" t="s">
        <v>19</v>
      </c>
      <c r="D21" t="s">
        <v>10</v>
      </c>
      <c r="E21" t="s">
        <v>43</v>
      </c>
      <c r="F21" t="s">
        <v>44</v>
      </c>
      <c r="G21" s="13">
        <f>(Hernando!$K$11+Hernando!$L$11)*5</f>
        <v>0</v>
      </c>
      <c r="H21" s="13">
        <f>(Pasco!$K$11+Pasco!$L$11)*5</f>
        <v>0</v>
      </c>
    </row>
    <row r="22" spans="1:8" x14ac:dyDescent="0.35">
      <c r="A22" s="27" t="s">
        <v>40</v>
      </c>
      <c r="B22" t="s">
        <v>47</v>
      </c>
      <c r="C22" t="s">
        <v>19</v>
      </c>
      <c r="D22" t="s">
        <v>42</v>
      </c>
      <c r="E22" t="s">
        <v>43</v>
      </c>
      <c r="F22" t="s">
        <v>44</v>
      </c>
      <c r="G22" s="13">
        <f>Hernando!$M$11*5</f>
        <v>40.300000000000004</v>
      </c>
      <c r="H22" s="13">
        <f>Pasco!$M$11*5</f>
        <v>40.300000000000004</v>
      </c>
    </row>
    <row r="23" spans="1:8" x14ac:dyDescent="0.35">
      <c r="A23" s="27" t="s">
        <v>40</v>
      </c>
      <c r="B23" t="s">
        <v>41</v>
      </c>
      <c r="C23" t="s">
        <v>21</v>
      </c>
      <c r="D23" t="s">
        <v>42</v>
      </c>
      <c r="E23" t="s">
        <v>43</v>
      </c>
      <c r="F23" t="s">
        <v>44</v>
      </c>
      <c r="G23" s="13">
        <f>Hernando!$G$12*5</f>
        <v>90</v>
      </c>
      <c r="H23" s="13">
        <f>Pasco!$G$12*5</f>
        <v>117.78750000000001</v>
      </c>
    </row>
    <row r="24" spans="1:8" x14ac:dyDescent="0.35">
      <c r="A24" s="27" t="s">
        <v>40</v>
      </c>
      <c r="B24" t="s">
        <v>41</v>
      </c>
      <c r="C24" t="s">
        <v>21</v>
      </c>
      <c r="D24" t="s">
        <v>10</v>
      </c>
      <c r="E24" t="s">
        <v>43</v>
      </c>
      <c r="F24" t="s">
        <v>44</v>
      </c>
      <c r="G24" s="13">
        <f>(Hernando!$G$12+Hernando!$H$12)*5</f>
        <v>108</v>
      </c>
      <c r="H24" s="13">
        <f>(Pasco!$G$12+Pasco!$H$12)*5</f>
        <v>141.345</v>
      </c>
    </row>
    <row r="25" spans="1:8" x14ac:dyDescent="0.35">
      <c r="A25" s="27" t="s">
        <v>40</v>
      </c>
      <c r="B25" t="s">
        <v>45</v>
      </c>
      <c r="C25" t="s">
        <v>21</v>
      </c>
      <c r="D25" t="s">
        <v>42</v>
      </c>
      <c r="E25" t="s">
        <v>43</v>
      </c>
      <c r="F25" t="s">
        <v>44</v>
      </c>
      <c r="G25" s="13">
        <f>Hernando!$I$12*5</f>
        <v>112.5</v>
      </c>
      <c r="H25" s="13">
        <f>Pasco!$I$12*5</f>
        <v>123.75</v>
      </c>
    </row>
    <row r="26" spans="1:8" x14ac:dyDescent="0.35">
      <c r="A26" s="27" t="s">
        <v>40</v>
      </c>
      <c r="B26" t="s">
        <v>45</v>
      </c>
      <c r="C26" t="s">
        <v>21</v>
      </c>
      <c r="D26" t="s">
        <v>10</v>
      </c>
      <c r="E26" t="s">
        <v>43</v>
      </c>
      <c r="F26" t="s">
        <v>44</v>
      </c>
      <c r="G26" s="13">
        <f>(Hernando!$I$12+Hernando!$J$12)*5</f>
        <v>135</v>
      </c>
      <c r="H26" s="13">
        <f>(Pasco!$I$12+Pasco!$J$12)*5</f>
        <v>148.5</v>
      </c>
    </row>
    <row r="27" spans="1:8" x14ac:dyDescent="0.35">
      <c r="A27" s="27" t="s">
        <v>40</v>
      </c>
      <c r="B27" t="s">
        <v>46</v>
      </c>
      <c r="C27" t="s">
        <v>21</v>
      </c>
      <c r="D27" t="s">
        <v>42</v>
      </c>
      <c r="E27" t="s">
        <v>43</v>
      </c>
      <c r="F27" t="s">
        <v>44</v>
      </c>
      <c r="G27" s="13">
        <f>Hernando!$K$12*5</f>
        <v>0</v>
      </c>
      <c r="H27" s="13">
        <f>Pasco!$K$12*5</f>
        <v>0</v>
      </c>
    </row>
    <row r="28" spans="1:8" x14ac:dyDescent="0.35">
      <c r="A28" s="27" t="s">
        <v>40</v>
      </c>
      <c r="B28" t="s">
        <v>46</v>
      </c>
      <c r="C28" t="s">
        <v>21</v>
      </c>
      <c r="D28" t="s">
        <v>10</v>
      </c>
      <c r="E28" t="s">
        <v>43</v>
      </c>
      <c r="F28" t="s">
        <v>44</v>
      </c>
      <c r="G28" s="13">
        <f>(Hernando!$K$12+Hernando!$L$12)*5</f>
        <v>0</v>
      </c>
      <c r="H28" s="13">
        <f>(Pasco!$K$12+Pasco!$L$12)*5</f>
        <v>0</v>
      </c>
    </row>
    <row r="29" spans="1:8" x14ac:dyDescent="0.35">
      <c r="A29" s="27" t="s">
        <v>40</v>
      </c>
      <c r="B29" t="s">
        <v>47</v>
      </c>
      <c r="C29" t="s">
        <v>21</v>
      </c>
      <c r="D29" t="s">
        <v>42</v>
      </c>
      <c r="E29" t="s">
        <v>43</v>
      </c>
      <c r="F29" t="s">
        <v>44</v>
      </c>
      <c r="G29" s="13">
        <f>Hernando!$M$12*5</f>
        <v>37.65</v>
      </c>
      <c r="H29" s="13">
        <f>Pasco!$M$12*5</f>
        <v>40.300000000000004</v>
      </c>
    </row>
    <row r="30" spans="1:8" x14ac:dyDescent="0.35">
      <c r="A30" s="27" t="s">
        <v>40</v>
      </c>
      <c r="B30" t="s">
        <v>41</v>
      </c>
      <c r="C30" t="s">
        <v>23</v>
      </c>
      <c r="D30" t="s">
        <v>42</v>
      </c>
      <c r="E30" t="s">
        <v>43</v>
      </c>
      <c r="F30" t="s">
        <v>44</v>
      </c>
      <c r="G30" s="13">
        <f>Hernando!$G$13*5</f>
        <v>82.5</v>
      </c>
      <c r="H30" s="13">
        <f>Pasco!$G$13*5</f>
        <v>112.5</v>
      </c>
    </row>
    <row r="31" spans="1:8" x14ac:dyDescent="0.35">
      <c r="A31" s="27" t="s">
        <v>40</v>
      </c>
      <c r="B31" t="s">
        <v>41</v>
      </c>
      <c r="C31" t="s">
        <v>23</v>
      </c>
      <c r="D31" t="s">
        <v>10</v>
      </c>
      <c r="E31" t="s">
        <v>43</v>
      </c>
      <c r="F31" t="s">
        <v>44</v>
      </c>
      <c r="G31" s="13">
        <f>(Hernando!$G$13+Hernando!$H$13)*5</f>
        <v>99</v>
      </c>
      <c r="H31" s="13">
        <f>(Pasco!$G$13+Pasco!$H$13)*5</f>
        <v>135</v>
      </c>
    </row>
    <row r="32" spans="1:8" x14ac:dyDescent="0.35">
      <c r="A32" s="27" t="s">
        <v>40</v>
      </c>
      <c r="B32" t="s">
        <v>45</v>
      </c>
      <c r="C32" t="s">
        <v>23</v>
      </c>
      <c r="D32" t="s">
        <v>42</v>
      </c>
      <c r="E32" t="s">
        <v>43</v>
      </c>
      <c r="F32" t="s">
        <v>44</v>
      </c>
      <c r="G32" s="13">
        <f>Hernando!$I$13*5</f>
        <v>112.5</v>
      </c>
      <c r="H32" s="13">
        <f>Pasco!$I$13*5</f>
        <v>112.5</v>
      </c>
    </row>
    <row r="33" spans="1:8" x14ac:dyDescent="0.35">
      <c r="A33" s="27" t="s">
        <v>40</v>
      </c>
      <c r="B33" t="s">
        <v>45</v>
      </c>
      <c r="C33" t="s">
        <v>23</v>
      </c>
      <c r="D33" t="s">
        <v>10</v>
      </c>
      <c r="E33" t="s">
        <v>43</v>
      </c>
      <c r="F33" t="s">
        <v>44</v>
      </c>
      <c r="G33" s="13">
        <f>(Hernando!$I$13+Hernando!$J$13)*5</f>
        <v>135</v>
      </c>
      <c r="H33" s="13">
        <f>(Pasco!$I$13+Pasco!$J$13)*5</f>
        <v>135</v>
      </c>
    </row>
    <row r="34" spans="1:8" x14ac:dyDescent="0.35">
      <c r="A34" s="27" t="s">
        <v>40</v>
      </c>
      <c r="B34" t="s">
        <v>46</v>
      </c>
      <c r="C34" t="s">
        <v>23</v>
      </c>
      <c r="D34" t="s">
        <v>42</v>
      </c>
      <c r="E34" t="s">
        <v>43</v>
      </c>
      <c r="F34" t="s">
        <v>44</v>
      </c>
      <c r="G34" s="13">
        <f>Hernando!$K$13*5</f>
        <v>0</v>
      </c>
      <c r="H34" s="13">
        <f>Pasco!$K$13*5</f>
        <v>0</v>
      </c>
    </row>
    <row r="35" spans="1:8" x14ac:dyDescent="0.35">
      <c r="A35" s="27" t="s">
        <v>40</v>
      </c>
      <c r="B35" t="s">
        <v>46</v>
      </c>
      <c r="C35" t="s">
        <v>23</v>
      </c>
      <c r="D35" t="s">
        <v>10</v>
      </c>
      <c r="E35" t="s">
        <v>43</v>
      </c>
      <c r="F35" t="s">
        <v>44</v>
      </c>
      <c r="G35" s="13">
        <f>(Hernando!$K$13+Hernando!$L$13)*5</f>
        <v>0</v>
      </c>
      <c r="H35" s="13">
        <f>(Pasco!$K$13+Pasco!$L$13)*5</f>
        <v>0</v>
      </c>
    </row>
    <row r="36" spans="1:8" x14ac:dyDescent="0.35">
      <c r="A36" s="27" t="s">
        <v>40</v>
      </c>
      <c r="B36" t="s">
        <v>47</v>
      </c>
      <c r="C36" t="s">
        <v>23</v>
      </c>
      <c r="D36" t="s">
        <v>42</v>
      </c>
      <c r="E36" t="s">
        <v>43</v>
      </c>
      <c r="F36" t="s">
        <v>44</v>
      </c>
      <c r="G36" s="13">
        <f>Hernando!$M$13*5</f>
        <v>37.65</v>
      </c>
      <c r="H36" s="13">
        <f>Pasco!$M$13*5</f>
        <v>40.300000000000004</v>
      </c>
    </row>
    <row r="37" spans="1:8" x14ac:dyDescent="0.35">
      <c r="A37" s="27" t="s">
        <v>40</v>
      </c>
      <c r="B37" t="s">
        <v>41</v>
      </c>
      <c r="C37" t="s">
        <v>25</v>
      </c>
      <c r="D37" t="s">
        <v>42</v>
      </c>
      <c r="E37" t="s">
        <v>43</v>
      </c>
      <c r="F37" t="s">
        <v>44</v>
      </c>
      <c r="G37" s="13">
        <f>Hernando!$G$14*5</f>
        <v>78.75</v>
      </c>
      <c r="H37" s="13">
        <f>Pasco!$G$14*5</f>
        <v>112.5</v>
      </c>
    </row>
    <row r="38" spans="1:8" x14ac:dyDescent="0.35">
      <c r="A38" s="27" t="s">
        <v>40</v>
      </c>
      <c r="B38" t="s">
        <v>41</v>
      </c>
      <c r="C38" t="s">
        <v>25</v>
      </c>
      <c r="D38" t="s">
        <v>10</v>
      </c>
      <c r="E38" t="s">
        <v>43</v>
      </c>
      <c r="F38" t="s">
        <v>44</v>
      </c>
      <c r="G38" s="13">
        <f>(Hernando!$G$14+Hernando!$H$14)*5</f>
        <v>94.5</v>
      </c>
      <c r="H38" s="13">
        <f>(Pasco!$G$14+Pasco!$H$14)*5</f>
        <v>135</v>
      </c>
    </row>
    <row r="39" spans="1:8" x14ac:dyDescent="0.35">
      <c r="A39" s="27" t="s">
        <v>40</v>
      </c>
      <c r="B39" t="s">
        <v>45</v>
      </c>
      <c r="C39" t="s">
        <v>25</v>
      </c>
      <c r="D39" t="s">
        <v>42</v>
      </c>
      <c r="E39" t="s">
        <v>43</v>
      </c>
      <c r="F39" t="s">
        <v>44</v>
      </c>
      <c r="G39" s="13">
        <f>Hernando!$I$14*5</f>
        <v>105</v>
      </c>
      <c r="H39" s="13">
        <f>Pasco!$I$14*5</f>
        <v>102.15</v>
      </c>
    </row>
    <row r="40" spans="1:8" x14ac:dyDescent="0.35">
      <c r="A40" s="27" t="s">
        <v>40</v>
      </c>
      <c r="B40" t="s">
        <v>45</v>
      </c>
      <c r="C40" t="s">
        <v>25</v>
      </c>
      <c r="D40" t="s">
        <v>10</v>
      </c>
      <c r="E40" t="s">
        <v>43</v>
      </c>
      <c r="F40" t="s">
        <v>44</v>
      </c>
      <c r="G40" s="13">
        <f>(Hernando!$I$14+Hernando!$J$14)*5</f>
        <v>126</v>
      </c>
      <c r="H40" s="13">
        <f>(Pasco!$I$14+Pasco!$J$14)*5</f>
        <v>122.57999999999998</v>
      </c>
    </row>
    <row r="41" spans="1:8" x14ac:dyDescent="0.35">
      <c r="A41" s="27" t="s">
        <v>40</v>
      </c>
      <c r="B41" t="s">
        <v>46</v>
      </c>
      <c r="C41" t="s">
        <v>25</v>
      </c>
      <c r="D41" t="s">
        <v>42</v>
      </c>
      <c r="E41" t="s">
        <v>43</v>
      </c>
      <c r="F41" t="s">
        <v>44</v>
      </c>
      <c r="G41" s="13">
        <f>Hernando!$K$14*5</f>
        <v>0</v>
      </c>
      <c r="H41" s="13">
        <f>Pasco!$K$14*5</f>
        <v>0</v>
      </c>
    </row>
    <row r="42" spans="1:8" x14ac:dyDescent="0.35">
      <c r="A42" s="27" t="s">
        <v>40</v>
      </c>
      <c r="B42" t="s">
        <v>46</v>
      </c>
      <c r="C42" t="s">
        <v>25</v>
      </c>
      <c r="D42" t="s">
        <v>10</v>
      </c>
      <c r="E42" t="s">
        <v>43</v>
      </c>
      <c r="F42" t="s">
        <v>44</v>
      </c>
      <c r="G42" s="13">
        <f>(Hernando!$K$14+Hernando!$L$14)*5</f>
        <v>0</v>
      </c>
      <c r="H42" s="13">
        <f>(Pasco!$K$14+Pasco!$L$14)*5</f>
        <v>0</v>
      </c>
    </row>
    <row r="43" spans="1:8" x14ac:dyDescent="0.35">
      <c r="A43" s="27" t="s">
        <v>40</v>
      </c>
      <c r="B43" t="s">
        <v>47</v>
      </c>
      <c r="C43" t="s">
        <v>25</v>
      </c>
      <c r="D43" t="s">
        <v>42</v>
      </c>
      <c r="E43" t="s">
        <v>43</v>
      </c>
      <c r="F43" t="s">
        <v>44</v>
      </c>
      <c r="G43" s="13">
        <f>Hernando!$M$14*5</f>
        <v>35.5</v>
      </c>
      <c r="H43" s="13">
        <f>Pasco!$M$14*5</f>
        <v>40.300000000000004</v>
      </c>
    </row>
    <row r="44" spans="1:8" x14ac:dyDescent="0.35">
      <c r="A44" s="27" t="s">
        <v>40</v>
      </c>
      <c r="B44" t="s">
        <v>41</v>
      </c>
      <c r="C44" t="s">
        <v>27</v>
      </c>
      <c r="D44" t="s">
        <v>42</v>
      </c>
      <c r="E44" t="s">
        <v>43</v>
      </c>
      <c r="F44" t="s">
        <v>44</v>
      </c>
      <c r="G44" s="13">
        <f>Hernando!$G$15*5</f>
        <v>70.95</v>
      </c>
      <c r="H44" s="13">
        <f>Pasco!$G$15*5</f>
        <v>80.649999999999991</v>
      </c>
    </row>
    <row r="45" spans="1:8" x14ac:dyDescent="0.35">
      <c r="A45" s="27" t="s">
        <v>40</v>
      </c>
      <c r="B45" t="s">
        <v>41</v>
      </c>
      <c r="C45" t="s">
        <v>27</v>
      </c>
      <c r="D45" t="s">
        <v>10</v>
      </c>
      <c r="E45" t="s">
        <v>43</v>
      </c>
      <c r="F45" t="s">
        <v>44</v>
      </c>
      <c r="G45" s="13">
        <f>(Hernando!$G$15+Hernando!$H$15)*5</f>
        <v>85.139999999999986</v>
      </c>
      <c r="H45" s="13">
        <f>(Pasco!$G$15+Pasco!$H$15)*5</f>
        <v>96.779999999999987</v>
      </c>
    </row>
    <row r="46" spans="1:8" x14ac:dyDescent="0.35">
      <c r="A46" s="27" t="s">
        <v>40</v>
      </c>
      <c r="B46" t="s">
        <v>45</v>
      </c>
      <c r="C46" t="s">
        <v>27</v>
      </c>
      <c r="D46" t="s">
        <v>42</v>
      </c>
      <c r="E46" t="s">
        <v>43</v>
      </c>
      <c r="F46" t="s">
        <v>44</v>
      </c>
      <c r="G46" s="13">
        <f>Hernando!$I$15*5</f>
        <v>70.95</v>
      </c>
      <c r="H46" s="13">
        <f>Pasco!$I$15*5</f>
        <v>96.75</v>
      </c>
    </row>
    <row r="47" spans="1:8" x14ac:dyDescent="0.35">
      <c r="A47" s="27" t="s">
        <v>40</v>
      </c>
      <c r="B47" t="s">
        <v>45</v>
      </c>
      <c r="C47" t="s">
        <v>27</v>
      </c>
      <c r="D47" t="s">
        <v>10</v>
      </c>
      <c r="E47" t="s">
        <v>43</v>
      </c>
      <c r="F47" t="s">
        <v>44</v>
      </c>
      <c r="G47" s="13">
        <f>(Hernando!$I$15+Hernando!$J$15)*5</f>
        <v>85.139999999999986</v>
      </c>
      <c r="H47" s="13">
        <f>(Pasco!$I$15+Pasco!$J$15)*5</f>
        <v>116.10000000000001</v>
      </c>
    </row>
    <row r="48" spans="1:8" x14ac:dyDescent="0.35">
      <c r="A48" s="27" t="s">
        <v>40</v>
      </c>
      <c r="B48" t="s">
        <v>46</v>
      </c>
      <c r="C48" t="s">
        <v>27</v>
      </c>
      <c r="D48" t="s">
        <v>42</v>
      </c>
      <c r="E48" t="s">
        <v>43</v>
      </c>
      <c r="F48" t="s">
        <v>44</v>
      </c>
      <c r="G48" s="13">
        <f>Hernando!$K$15*5</f>
        <v>0</v>
      </c>
      <c r="H48" s="13">
        <f>Pasco!$K$15*5</f>
        <v>0</v>
      </c>
    </row>
    <row r="49" spans="1:8" x14ac:dyDescent="0.35">
      <c r="A49" s="27" t="s">
        <v>40</v>
      </c>
      <c r="B49" t="s">
        <v>46</v>
      </c>
      <c r="C49" t="s">
        <v>27</v>
      </c>
      <c r="D49" t="s">
        <v>10</v>
      </c>
      <c r="E49" t="s">
        <v>43</v>
      </c>
      <c r="F49" t="s">
        <v>44</v>
      </c>
      <c r="G49" s="13">
        <f>(Hernando!$K$15+Hernando!$L$15)*5</f>
        <v>0</v>
      </c>
      <c r="H49" s="13">
        <f>(Pasco!$K$15+Pasco!$L$15)*5</f>
        <v>0</v>
      </c>
    </row>
    <row r="50" spans="1:8" x14ac:dyDescent="0.35">
      <c r="A50" s="27" t="s">
        <v>40</v>
      </c>
      <c r="B50" t="s">
        <v>47</v>
      </c>
      <c r="C50" t="s">
        <v>27</v>
      </c>
      <c r="D50" t="s">
        <v>42</v>
      </c>
      <c r="E50" t="s">
        <v>43</v>
      </c>
      <c r="F50" t="s">
        <v>44</v>
      </c>
      <c r="G50" s="13">
        <f>Hernando!$M$15*5</f>
        <v>35.5</v>
      </c>
      <c r="H50" s="13">
        <f>Pasco!$M$15*5</f>
        <v>34.950000000000003</v>
      </c>
    </row>
    <row r="51" spans="1:8" x14ac:dyDescent="0.35">
      <c r="A51" s="27" t="s">
        <v>40</v>
      </c>
      <c r="B51" t="s">
        <v>41</v>
      </c>
      <c r="C51" t="s">
        <v>29</v>
      </c>
      <c r="D51" t="s">
        <v>42</v>
      </c>
      <c r="E51" t="s">
        <v>43</v>
      </c>
      <c r="F51" t="s">
        <v>44</v>
      </c>
      <c r="G51" s="13">
        <f>Hernando!$G$16*5</f>
        <v>165</v>
      </c>
      <c r="H51" s="13">
        <f>Pasco!$G$16*5</f>
        <v>200</v>
      </c>
    </row>
    <row r="52" spans="1:8" x14ac:dyDescent="0.35">
      <c r="A52" s="27" t="s">
        <v>40</v>
      </c>
      <c r="B52" t="s">
        <v>41</v>
      </c>
      <c r="C52" t="s">
        <v>29</v>
      </c>
      <c r="D52" t="s">
        <v>10</v>
      </c>
      <c r="E52" t="s">
        <v>43</v>
      </c>
      <c r="F52" t="s">
        <v>44</v>
      </c>
      <c r="G52" s="13">
        <f>(Hernando!$G$16+Hernando!$H$16)*5</f>
        <v>198</v>
      </c>
      <c r="H52" s="13">
        <f>(Pasco!$G$16+Pasco!$H$16)*5</f>
        <v>240</v>
      </c>
    </row>
    <row r="53" spans="1:8" x14ac:dyDescent="0.35">
      <c r="A53" s="27" t="s">
        <v>40</v>
      </c>
      <c r="B53" t="s">
        <v>45</v>
      </c>
      <c r="C53" t="s">
        <v>29</v>
      </c>
      <c r="D53" t="s">
        <v>42</v>
      </c>
      <c r="E53" t="s">
        <v>43</v>
      </c>
      <c r="F53" t="s">
        <v>44</v>
      </c>
      <c r="G53" s="13">
        <f>Hernando!$I$16*5</f>
        <v>180</v>
      </c>
      <c r="H53" s="13">
        <f>Pasco!$I$16*5</f>
        <v>175</v>
      </c>
    </row>
    <row r="54" spans="1:8" x14ac:dyDescent="0.35">
      <c r="A54" s="27" t="s">
        <v>40</v>
      </c>
      <c r="B54" t="s">
        <v>45</v>
      </c>
      <c r="C54" t="s">
        <v>29</v>
      </c>
      <c r="D54" t="s">
        <v>10</v>
      </c>
      <c r="E54" t="s">
        <v>43</v>
      </c>
      <c r="F54" t="s">
        <v>44</v>
      </c>
      <c r="G54" s="13">
        <f>(Hernando!$I$16+Hernando!$J$16)*5</f>
        <v>216</v>
      </c>
      <c r="H54" s="13">
        <f>(Pasco!$I$16+Pasco!$J$16)*5</f>
        <v>210</v>
      </c>
    </row>
    <row r="55" spans="1:8" x14ac:dyDescent="0.35">
      <c r="A55" s="27" t="s">
        <v>40</v>
      </c>
      <c r="B55" t="s">
        <v>46</v>
      </c>
      <c r="C55" t="s">
        <v>29</v>
      </c>
      <c r="D55" t="s">
        <v>42</v>
      </c>
      <c r="E55" t="s">
        <v>43</v>
      </c>
      <c r="F55" t="s">
        <v>44</v>
      </c>
      <c r="G55" s="13">
        <f>Hernando!$K$16*5</f>
        <v>0</v>
      </c>
      <c r="H55" s="13">
        <f>Pasco!$K$16*5</f>
        <v>0</v>
      </c>
    </row>
    <row r="56" spans="1:8" x14ac:dyDescent="0.35">
      <c r="A56" s="27" t="s">
        <v>40</v>
      </c>
      <c r="B56" t="s">
        <v>46</v>
      </c>
      <c r="C56" t="s">
        <v>29</v>
      </c>
      <c r="D56" t="s">
        <v>10</v>
      </c>
      <c r="E56" t="s">
        <v>43</v>
      </c>
      <c r="F56" t="s">
        <v>44</v>
      </c>
      <c r="G56" s="13">
        <f>(Hernando!$K$16+Hernando!$L$16)*5</f>
        <v>0</v>
      </c>
      <c r="H56" s="13">
        <f>(Pasco!$K$16+Pasco!$L$16)*5</f>
        <v>0</v>
      </c>
    </row>
    <row r="57" spans="1:8" x14ac:dyDescent="0.35">
      <c r="A57" s="27" t="s">
        <v>40</v>
      </c>
      <c r="B57" t="s">
        <v>47</v>
      </c>
      <c r="C57" t="s">
        <v>29</v>
      </c>
      <c r="D57" t="s">
        <v>42</v>
      </c>
      <c r="E57" t="s">
        <v>43</v>
      </c>
      <c r="F57" t="s">
        <v>44</v>
      </c>
      <c r="G57" s="13">
        <f>Hernando!$M$16*5</f>
        <v>43</v>
      </c>
      <c r="H57" s="13">
        <f>Pasco!$M$16*5</f>
        <v>45.7</v>
      </c>
    </row>
    <row r="58" spans="1:8" x14ac:dyDescent="0.35">
      <c r="A58" s="27" t="s">
        <v>40</v>
      </c>
      <c r="B58" t="s">
        <v>41</v>
      </c>
      <c r="C58" t="s">
        <v>15</v>
      </c>
      <c r="D58" t="s">
        <v>42</v>
      </c>
      <c r="E58" t="s">
        <v>48</v>
      </c>
      <c r="F58" t="s">
        <v>44</v>
      </c>
      <c r="G58" s="13">
        <f>Hernando!$G$21*5</f>
        <v>155</v>
      </c>
      <c r="H58" s="13">
        <f>Pasco!$G$21*5</f>
        <v>180</v>
      </c>
    </row>
    <row r="59" spans="1:8" x14ac:dyDescent="0.35">
      <c r="A59" s="27" t="s">
        <v>40</v>
      </c>
      <c r="B59" t="s">
        <v>41</v>
      </c>
      <c r="C59" t="s">
        <v>15</v>
      </c>
      <c r="D59" t="s">
        <v>10</v>
      </c>
      <c r="E59" t="s">
        <v>48</v>
      </c>
      <c r="F59" t="s">
        <v>44</v>
      </c>
      <c r="G59" s="13">
        <f>(Hernando!$G$21+Hernando!$H$21)*5</f>
        <v>186</v>
      </c>
      <c r="H59" s="13">
        <f>(Pasco!$G$21+Pasco!$H$21)*5</f>
        <v>216</v>
      </c>
    </row>
    <row r="60" spans="1:8" x14ac:dyDescent="0.35">
      <c r="A60" s="27" t="s">
        <v>40</v>
      </c>
      <c r="B60" t="s">
        <v>45</v>
      </c>
      <c r="C60" t="s">
        <v>15</v>
      </c>
      <c r="D60" t="s">
        <v>42</v>
      </c>
      <c r="E60" t="s">
        <v>48</v>
      </c>
      <c r="F60" t="s">
        <v>44</v>
      </c>
      <c r="G60" s="13">
        <f>Hernando!$I$21*5</f>
        <v>145</v>
      </c>
      <c r="H60" s="13">
        <f>Pasco!$I$21*5</f>
        <v>145</v>
      </c>
    </row>
    <row r="61" spans="1:8" x14ac:dyDescent="0.35">
      <c r="A61" s="27" t="s">
        <v>40</v>
      </c>
      <c r="B61" t="s">
        <v>45</v>
      </c>
      <c r="C61" t="s">
        <v>15</v>
      </c>
      <c r="D61" t="s">
        <v>10</v>
      </c>
      <c r="E61" t="s">
        <v>48</v>
      </c>
      <c r="F61" t="s">
        <v>44</v>
      </c>
      <c r="G61" s="13">
        <f>(Hernando!$I$21+Hernando!$J$21)*5</f>
        <v>174</v>
      </c>
      <c r="H61" s="13">
        <f>(Pasco!$I$21+Pasco!$J$21)*5</f>
        <v>174</v>
      </c>
    </row>
    <row r="62" spans="1:8" x14ac:dyDescent="0.35">
      <c r="A62" s="27" t="s">
        <v>40</v>
      </c>
      <c r="B62" t="s">
        <v>46</v>
      </c>
      <c r="C62" t="s">
        <v>15</v>
      </c>
      <c r="D62" t="s">
        <v>42</v>
      </c>
      <c r="E62" t="s">
        <v>48</v>
      </c>
      <c r="F62" t="s">
        <v>44</v>
      </c>
      <c r="G62" s="13">
        <f>Hernando!$K$21*5</f>
        <v>0</v>
      </c>
      <c r="H62" s="13">
        <f>Pasco!$K$21*5</f>
        <v>0</v>
      </c>
    </row>
    <row r="63" spans="1:8" x14ac:dyDescent="0.35">
      <c r="A63" s="27" t="s">
        <v>40</v>
      </c>
      <c r="B63" t="s">
        <v>46</v>
      </c>
      <c r="C63" t="s">
        <v>15</v>
      </c>
      <c r="D63" t="s">
        <v>10</v>
      </c>
      <c r="E63" t="s">
        <v>48</v>
      </c>
      <c r="F63" t="s">
        <v>44</v>
      </c>
      <c r="G63" s="13">
        <f>(Hernando!$K$21+Hernando!$L$21)*5</f>
        <v>0</v>
      </c>
      <c r="H63" s="13">
        <f>(Pasco!$K$21+Pasco!$L$21)*5</f>
        <v>0</v>
      </c>
    </row>
    <row r="64" spans="1:8" x14ac:dyDescent="0.35">
      <c r="A64" s="27" t="s">
        <v>40</v>
      </c>
      <c r="B64" t="s">
        <v>47</v>
      </c>
      <c r="C64" t="s">
        <v>15</v>
      </c>
      <c r="D64" t="s">
        <v>42</v>
      </c>
      <c r="E64" t="s">
        <v>48</v>
      </c>
      <c r="F64" t="s">
        <v>44</v>
      </c>
      <c r="G64" s="13">
        <f>Hernando!$M$21*5</f>
        <v>29.55</v>
      </c>
      <c r="H64" s="13">
        <f>Pasco!$M$21*5</f>
        <v>34.300000000000004</v>
      </c>
    </row>
    <row r="65" spans="1:8" x14ac:dyDescent="0.35">
      <c r="A65" s="27" t="s">
        <v>40</v>
      </c>
      <c r="B65" t="s">
        <v>41</v>
      </c>
      <c r="C65" t="s">
        <v>17</v>
      </c>
      <c r="D65" t="s">
        <v>42</v>
      </c>
      <c r="E65" t="s">
        <v>48</v>
      </c>
      <c r="F65" t="s">
        <v>44</v>
      </c>
      <c r="G65" s="13">
        <f>Hernando!$G$22*5</f>
        <v>123.25</v>
      </c>
      <c r="H65" s="13">
        <f>Pasco!$G$22*5</f>
        <v>127.5</v>
      </c>
    </row>
    <row r="66" spans="1:8" x14ac:dyDescent="0.35">
      <c r="A66" s="27" t="s">
        <v>40</v>
      </c>
      <c r="B66" t="s">
        <v>41</v>
      </c>
      <c r="C66" t="s">
        <v>17</v>
      </c>
      <c r="D66" t="s">
        <v>10</v>
      </c>
      <c r="E66" t="s">
        <v>48</v>
      </c>
      <c r="F66" t="s">
        <v>44</v>
      </c>
      <c r="G66" s="13">
        <f>(Hernando!$G$22+Hernando!$H$22)*5</f>
        <v>147.89999999999998</v>
      </c>
      <c r="H66" s="13">
        <f>(Pasco!$G$22+Pasco!$H$22)*5</f>
        <v>153</v>
      </c>
    </row>
    <row r="67" spans="1:8" x14ac:dyDescent="0.35">
      <c r="A67" s="27" t="s">
        <v>40</v>
      </c>
      <c r="B67" t="s">
        <v>45</v>
      </c>
      <c r="C67" t="s">
        <v>17</v>
      </c>
      <c r="D67" t="s">
        <v>42</v>
      </c>
      <c r="E67" t="s">
        <v>48</v>
      </c>
      <c r="F67" t="s">
        <v>44</v>
      </c>
      <c r="G67" s="13">
        <f>Hernando!$I$22*5</f>
        <v>110.49999999999999</v>
      </c>
      <c r="H67" s="13">
        <f>Pasco!$I$22*5</f>
        <v>106.25</v>
      </c>
    </row>
    <row r="68" spans="1:8" x14ac:dyDescent="0.35">
      <c r="A68" s="27" t="s">
        <v>40</v>
      </c>
      <c r="B68" t="s">
        <v>45</v>
      </c>
      <c r="C68" t="s">
        <v>17</v>
      </c>
      <c r="D68" t="s">
        <v>10</v>
      </c>
      <c r="E68" t="s">
        <v>48</v>
      </c>
      <c r="F68" t="s">
        <v>44</v>
      </c>
      <c r="G68" s="13">
        <f>(Hernando!$I$22+Hernando!$J$22)*5</f>
        <v>132.59999999999997</v>
      </c>
      <c r="H68" s="13">
        <f>(Pasco!$I$22+Pasco!$J$22)*5</f>
        <v>127.5</v>
      </c>
    </row>
    <row r="69" spans="1:8" x14ac:dyDescent="0.35">
      <c r="A69" s="27" t="s">
        <v>40</v>
      </c>
      <c r="B69" t="s">
        <v>46</v>
      </c>
      <c r="C69" t="s">
        <v>17</v>
      </c>
      <c r="D69" t="s">
        <v>42</v>
      </c>
      <c r="E69" t="s">
        <v>48</v>
      </c>
      <c r="F69" t="s">
        <v>44</v>
      </c>
      <c r="G69" s="13">
        <f>Hernando!$K$22*5</f>
        <v>0</v>
      </c>
      <c r="H69" s="13">
        <f>Pasco!$K$22*5</f>
        <v>0</v>
      </c>
    </row>
    <row r="70" spans="1:8" x14ac:dyDescent="0.35">
      <c r="A70" s="27" t="s">
        <v>40</v>
      </c>
      <c r="B70" t="s">
        <v>46</v>
      </c>
      <c r="C70" t="s">
        <v>17</v>
      </c>
      <c r="D70" t="s">
        <v>10</v>
      </c>
      <c r="E70" t="s">
        <v>48</v>
      </c>
      <c r="F70" t="s">
        <v>44</v>
      </c>
      <c r="G70" s="13">
        <f>(Hernando!$K$22+Hernando!$L$22)*5</f>
        <v>0</v>
      </c>
      <c r="H70" s="13">
        <f>(Pasco!$K$22+Pasco!$L$22)*5</f>
        <v>0</v>
      </c>
    </row>
    <row r="71" spans="1:8" x14ac:dyDescent="0.35">
      <c r="A71" s="27" t="s">
        <v>40</v>
      </c>
      <c r="B71" t="s">
        <v>47</v>
      </c>
      <c r="C71" t="s">
        <v>17</v>
      </c>
      <c r="D71" t="s">
        <v>42</v>
      </c>
      <c r="E71" t="s">
        <v>48</v>
      </c>
      <c r="F71" t="s">
        <v>44</v>
      </c>
      <c r="G71" s="13">
        <f>Hernando!$M$22*5</f>
        <v>29.55</v>
      </c>
      <c r="H71" s="13">
        <f>Pasco!$M$22*5</f>
        <v>32.25</v>
      </c>
    </row>
    <row r="72" spans="1:8" x14ac:dyDescent="0.35">
      <c r="A72" s="27" t="s">
        <v>40</v>
      </c>
      <c r="B72" t="s">
        <v>41</v>
      </c>
      <c r="C72" t="s">
        <v>19</v>
      </c>
      <c r="D72" t="s">
        <v>42</v>
      </c>
      <c r="E72" t="s">
        <v>48</v>
      </c>
      <c r="F72" t="s">
        <v>44</v>
      </c>
      <c r="G72" s="13">
        <f>Hernando!$G$23*5</f>
        <v>102</v>
      </c>
      <c r="H72" s="13">
        <f>Pasco!$G$23*5</f>
        <v>114.75</v>
      </c>
    </row>
    <row r="73" spans="1:8" x14ac:dyDescent="0.35">
      <c r="A73" s="27" t="s">
        <v>40</v>
      </c>
      <c r="B73" t="s">
        <v>41</v>
      </c>
      <c r="C73" t="s">
        <v>19</v>
      </c>
      <c r="D73" t="s">
        <v>10</v>
      </c>
      <c r="E73" t="s">
        <v>48</v>
      </c>
      <c r="F73" t="s">
        <v>44</v>
      </c>
      <c r="G73" s="13">
        <f>(Hernando!$G$23+Hernando!$H$23)*5</f>
        <v>122.39999999999998</v>
      </c>
      <c r="H73" s="13">
        <f>(Pasco!$G$23+Pasco!$H$23)*5</f>
        <v>137.69999999999999</v>
      </c>
    </row>
    <row r="74" spans="1:8" x14ac:dyDescent="0.35">
      <c r="A74" s="27" t="s">
        <v>40</v>
      </c>
      <c r="B74" t="s">
        <v>45</v>
      </c>
      <c r="C74" t="s">
        <v>19</v>
      </c>
      <c r="D74" t="s">
        <v>42</v>
      </c>
      <c r="E74" t="s">
        <v>48</v>
      </c>
      <c r="F74" t="s">
        <v>44</v>
      </c>
      <c r="G74" s="13">
        <f>Hernando!$I$23*5</f>
        <v>110.49999999999999</v>
      </c>
      <c r="H74" s="13">
        <f>Pasco!$I$23*5</f>
        <v>106.25</v>
      </c>
    </row>
    <row r="75" spans="1:8" x14ac:dyDescent="0.35">
      <c r="A75" s="27" t="s">
        <v>40</v>
      </c>
      <c r="B75" t="s">
        <v>45</v>
      </c>
      <c r="C75" t="s">
        <v>19</v>
      </c>
      <c r="D75" t="s">
        <v>10</v>
      </c>
      <c r="E75" t="s">
        <v>48</v>
      </c>
      <c r="F75" t="s">
        <v>44</v>
      </c>
      <c r="G75" s="13">
        <f>(Hernando!$I$23+Hernando!$J$23)*5</f>
        <v>132.59999999999997</v>
      </c>
      <c r="H75" s="13">
        <f>(Pasco!$I$23+Pasco!$J$23)*5</f>
        <v>127.5</v>
      </c>
    </row>
    <row r="76" spans="1:8" x14ac:dyDescent="0.35">
      <c r="A76" s="27" t="s">
        <v>40</v>
      </c>
      <c r="B76" t="s">
        <v>46</v>
      </c>
      <c r="C76" t="s">
        <v>19</v>
      </c>
      <c r="D76" t="s">
        <v>42</v>
      </c>
      <c r="E76" t="s">
        <v>48</v>
      </c>
      <c r="F76" t="s">
        <v>44</v>
      </c>
      <c r="G76" s="13">
        <f>Hernando!$K$23*5</f>
        <v>0</v>
      </c>
      <c r="H76" s="13">
        <f>Pasco!$K$23*5</f>
        <v>0</v>
      </c>
    </row>
    <row r="77" spans="1:8" x14ac:dyDescent="0.35">
      <c r="A77" s="27" t="s">
        <v>40</v>
      </c>
      <c r="B77" t="s">
        <v>46</v>
      </c>
      <c r="C77" t="s">
        <v>19</v>
      </c>
      <c r="D77" t="s">
        <v>10</v>
      </c>
      <c r="E77" t="s">
        <v>48</v>
      </c>
      <c r="F77" t="s">
        <v>44</v>
      </c>
      <c r="G77" s="13">
        <f>(Hernando!$K$23+Hernando!$L$23)*5</f>
        <v>0</v>
      </c>
      <c r="H77" s="13">
        <f>(Pasco!$K$23+Pasco!$L$23)*5</f>
        <v>0</v>
      </c>
    </row>
    <row r="78" spans="1:8" x14ac:dyDescent="0.35">
      <c r="A78" s="27" t="s">
        <v>40</v>
      </c>
      <c r="B78" t="s">
        <v>47</v>
      </c>
      <c r="C78" t="s">
        <v>19</v>
      </c>
      <c r="D78" t="s">
        <v>42</v>
      </c>
      <c r="E78" t="s">
        <v>48</v>
      </c>
      <c r="F78" t="s">
        <v>44</v>
      </c>
      <c r="G78" s="13">
        <f>Hernando!$M$23*5</f>
        <v>29.55</v>
      </c>
      <c r="H78" s="13">
        <f>Pasco!$M$23*5</f>
        <v>30.25</v>
      </c>
    </row>
    <row r="79" spans="1:8" x14ac:dyDescent="0.35">
      <c r="A79" s="27" t="s">
        <v>40</v>
      </c>
      <c r="B79" t="s">
        <v>41</v>
      </c>
      <c r="C79" t="s">
        <v>21</v>
      </c>
      <c r="D79" t="s">
        <v>42</v>
      </c>
      <c r="E79" t="s">
        <v>48</v>
      </c>
      <c r="F79" t="s">
        <v>44</v>
      </c>
      <c r="G79" s="13">
        <f>Hernando!$G$24*5</f>
        <v>75</v>
      </c>
      <c r="H79" s="13">
        <f>Pasco!$G$24*5</f>
        <v>90.9375</v>
      </c>
    </row>
    <row r="80" spans="1:8" x14ac:dyDescent="0.35">
      <c r="A80" s="27" t="s">
        <v>40</v>
      </c>
      <c r="B80" t="s">
        <v>41</v>
      </c>
      <c r="C80" t="s">
        <v>21</v>
      </c>
      <c r="D80" t="s">
        <v>10</v>
      </c>
      <c r="E80" t="s">
        <v>48</v>
      </c>
      <c r="F80" t="s">
        <v>44</v>
      </c>
      <c r="G80" s="13">
        <f>(Hernando!$G$24+Hernando!$H$24)*5</f>
        <v>90</v>
      </c>
      <c r="H80" s="13">
        <f>(Pasco!$G$24+Pasco!$H$24)*5</f>
        <v>109.125</v>
      </c>
    </row>
    <row r="81" spans="1:8" x14ac:dyDescent="0.35">
      <c r="A81" s="27" t="s">
        <v>40</v>
      </c>
      <c r="B81" t="s">
        <v>45</v>
      </c>
      <c r="C81" t="s">
        <v>21</v>
      </c>
      <c r="D81" t="s">
        <v>42</v>
      </c>
      <c r="E81" t="s">
        <v>48</v>
      </c>
      <c r="F81" t="s">
        <v>44</v>
      </c>
      <c r="G81" s="13">
        <f>Hernando!$I$24*5</f>
        <v>90</v>
      </c>
      <c r="H81" s="13">
        <f>Pasco!$I$24*5</f>
        <v>93.75</v>
      </c>
    </row>
    <row r="82" spans="1:8" x14ac:dyDescent="0.35">
      <c r="A82" s="27" t="s">
        <v>40</v>
      </c>
      <c r="B82" t="s">
        <v>45</v>
      </c>
      <c r="C82" t="s">
        <v>21</v>
      </c>
      <c r="D82" t="s">
        <v>10</v>
      </c>
      <c r="E82" t="s">
        <v>48</v>
      </c>
      <c r="F82" t="s">
        <v>44</v>
      </c>
      <c r="G82" s="13">
        <f>(Hernando!$I$24+Hernando!$J$24)*5</f>
        <v>108</v>
      </c>
      <c r="H82" s="13">
        <f>(Pasco!$I$24+Pasco!$J$24)*5</f>
        <v>112.5</v>
      </c>
    </row>
    <row r="83" spans="1:8" x14ac:dyDescent="0.35">
      <c r="A83" s="27" t="s">
        <v>40</v>
      </c>
      <c r="B83" t="s">
        <v>46</v>
      </c>
      <c r="C83" t="s">
        <v>21</v>
      </c>
      <c r="D83" t="s">
        <v>42</v>
      </c>
      <c r="E83" t="s">
        <v>48</v>
      </c>
      <c r="F83" t="s">
        <v>44</v>
      </c>
      <c r="G83" s="13">
        <f>Hernando!$K$24*5</f>
        <v>0</v>
      </c>
      <c r="H83" s="13">
        <f>Pasco!$K$24*5</f>
        <v>0</v>
      </c>
    </row>
    <row r="84" spans="1:8" x14ac:dyDescent="0.35">
      <c r="A84" s="27" t="s">
        <v>40</v>
      </c>
      <c r="B84" t="s">
        <v>46</v>
      </c>
      <c r="C84" t="s">
        <v>21</v>
      </c>
      <c r="D84" t="s">
        <v>10</v>
      </c>
      <c r="E84" t="s">
        <v>48</v>
      </c>
      <c r="F84" t="s">
        <v>44</v>
      </c>
      <c r="G84" s="13">
        <f>(Hernando!$K$24+Hernando!$L$24)*5</f>
        <v>0</v>
      </c>
      <c r="H84" s="13">
        <f>(Pasco!$K$24+Pasco!$L$24)*5</f>
        <v>0</v>
      </c>
    </row>
    <row r="85" spans="1:8" x14ac:dyDescent="0.35">
      <c r="A85" s="27" t="s">
        <v>40</v>
      </c>
      <c r="B85" t="s">
        <v>47</v>
      </c>
      <c r="C85" t="s">
        <v>21</v>
      </c>
      <c r="D85" t="s">
        <v>42</v>
      </c>
      <c r="E85" t="s">
        <v>48</v>
      </c>
      <c r="F85" t="s">
        <v>44</v>
      </c>
      <c r="G85" s="13">
        <f>Hernando!$M$24*5</f>
        <v>29.55</v>
      </c>
      <c r="H85" s="13">
        <f>Pasco!$M$24*5</f>
        <v>30.25</v>
      </c>
    </row>
    <row r="86" spans="1:8" x14ac:dyDescent="0.35">
      <c r="A86" s="27" t="s">
        <v>40</v>
      </c>
      <c r="B86" t="s">
        <v>41</v>
      </c>
      <c r="C86" t="s">
        <v>23</v>
      </c>
      <c r="D86" t="s">
        <v>42</v>
      </c>
      <c r="E86" t="s">
        <v>48</v>
      </c>
      <c r="F86" t="s">
        <v>44</v>
      </c>
      <c r="G86" s="13">
        <f>Hernando!$G$25*5</f>
        <v>72</v>
      </c>
      <c r="H86" s="13">
        <f>Pasco!$G$25*5</f>
        <v>88.500000000000014</v>
      </c>
    </row>
    <row r="87" spans="1:8" x14ac:dyDescent="0.35">
      <c r="A87" s="27" t="s">
        <v>40</v>
      </c>
      <c r="B87" t="s">
        <v>41</v>
      </c>
      <c r="C87" t="s">
        <v>23</v>
      </c>
      <c r="D87" t="s">
        <v>10</v>
      </c>
      <c r="E87" t="s">
        <v>48</v>
      </c>
      <c r="F87" t="s">
        <v>44</v>
      </c>
      <c r="G87" s="13">
        <f>(Hernando!$G$25+Hernando!$H$25)*5</f>
        <v>86.399999999999991</v>
      </c>
      <c r="H87" s="13">
        <f>(Pasco!$G$25+Pasco!$H$25)*5</f>
        <v>106.20000000000002</v>
      </c>
    </row>
    <row r="88" spans="1:8" x14ac:dyDescent="0.35">
      <c r="A88" s="27" t="s">
        <v>40</v>
      </c>
      <c r="B88" t="s">
        <v>45</v>
      </c>
      <c r="C88" t="s">
        <v>23</v>
      </c>
      <c r="D88" t="s">
        <v>42</v>
      </c>
      <c r="E88" t="s">
        <v>48</v>
      </c>
      <c r="F88" t="s">
        <v>44</v>
      </c>
      <c r="G88" s="13">
        <f>Hernando!$I$25*5</f>
        <v>90</v>
      </c>
      <c r="H88" s="13">
        <f>Pasco!$I$25*5</f>
        <v>93.75</v>
      </c>
    </row>
    <row r="89" spans="1:8" x14ac:dyDescent="0.35">
      <c r="A89" s="27" t="s">
        <v>40</v>
      </c>
      <c r="B89" t="s">
        <v>45</v>
      </c>
      <c r="C89" t="s">
        <v>23</v>
      </c>
      <c r="D89" t="s">
        <v>10</v>
      </c>
      <c r="E89" t="s">
        <v>48</v>
      </c>
      <c r="F89" t="s">
        <v>44</v>
      </c>
      <c r="G89" s="13">
        <f>(Hernando!$I$25+Hernando!$J$25)*5</f>
        <v>108</v>
      </c>
      <c r="H89" s="13">
        <f>(Pasco!$I$25+Pasco!$J$25)*5</f>
        <v>112.5</v>
      </c>
    </row>
    <row r="90" spans="1:8" x14ac:dyDescent="0.35">
      <c r="A90" s="27" t="s">
        <v>40</v>
      </c>
      <c r="B90" t="s">
        <v>46</v>
      </c>
      <c r="C90" t="s">
        <v>23</v>
      </c>
      <c r="D90" t="s">
        <v>42</v>
      </c>
      <c r="E90" t="s">
        <v>48</v>
      </c>
      <c r="F90" t="s">
        <v>44</v>
      </c>
      <c r="G90" s="13">
        <f>Hernando!$K$25*5</f>
        <v>0</v>
      </c>
      <c r="H90" s="13">
        <f>Pasco!$K$25*5</f>
        <v>0</v>
      </c>
    </row>
    <row r="91" spans="1:8" x14ac:dyDescent="0.35">
      <c r="A91" s="27" t="s">
        <v>40</v>
      </c>
      <c r="B91" t="s">
        <v>46</v>
      </c>
      <c r="C91" t="s">
        <v>23</v>
      </c>
      <c r="D91" t="s">
        <v>10</v>
      </c>
      <c r="E91" t="s">
        <v>48</v>
      </c>
      <c r="F91" t="s">
        <v>44</v>
      </c>
      <c r="G91" s="13">
        <f>(Hernando!$K$25+Hernando!$L$25)*5</f>
        <v>0</v>
      </c>
      <c r="H91" s="13">
        <f>(Pasco!$K$25+Pasco!$L$25)*5</f>
        <v>0</v>
      </c>
    </row>
    <row r="92" spans="1:8" x14ac:dyDescent="0.35">
      <c r="A92" s="27" t="s">
        <v>40</v>
      </c>
      <c r="B92" t="s">
        <v>47</v>
      </c>
      <c r="C92" t="s">
        <v>23</v>
      </c>
      <c r="D92" t="s">
        <v>42</v>
      </c>
      <c r="E92" t="s">
        <v>48</v>
      </c>
      <c r="F92" t="s">
        <v>44</v>
      </c>
      <c r="G92" s="13">
        <f>Hernando!$M$25*5</f>
        <v>26.9</v>
      </c>
      <c r="H92" s="13">
        <f>Pasco!$M$25*5</f>
        <v>30.25</v>
      </c>
    </row>
    <row r="93" spans="1:8" x14ac:dyDescent="0.35">
      <c r="A93" s="27" t="s">
        <v>40</v>
      </c>
      <c r="B93" t="s">
        <v>41</v>
      </c>
      <c r="C93" t="s">
        <v>25</v>
      </c>
      <c r="D93" t="s">
        <v>42</v>
      </c>
      <c r="E93" t="s">
        <v>48</v>
      </c>
      <c r="F93" t="s">
        <v>44</v>
      </c>
      <c r="G93" s="13">
        <f>Hernando!$G$26*5</f>
        <v>72</v>
      </c>
      <c r="H93" s="13">
        <f>Pasco!$G$26*5</f>
        <v>86.25</v>
      </c>
    </row>
    <row r="94" spans="1:8" x14ac:dyDescent="0.35">
      <c r="A94" s="27" t="s">
        <v>40</v>
      </c>
      <c r="B94" t="s">
        <v>41</v>
      </c>
      <c r="C94" t="s">
        <v>25</v>
      </c>
      <c r="D94" t="s">
        <v>10</v>
      </c>
      <c r="E94" t="s">
        <v>48</v>
      </c>
      <c r="F94" t="s">
        <v>44</v>
      </c>
      <c r="G94" s="13">
        <f>(Hernando!$G$26+Hernando!$H$26)*5</f>
        <v>86.399999999999991</v>
      </c>
      <c r="H94" s="13">
        <f>(Pasco!$G$26+Pasco!$H$26)*5</f>
        <v>103.5</v>
      </c>
    </row>
    <row r="95" spans="1:8" x14ac:dyDescent="0.35">
      <c r="A95" s="27" t="s">
        <v>40</v>
      </c>
      <c r="B95" t="s">
        <v>45</v>
      </c>
      <c r="C95" t="s">
        <v>25</v>
      </c>
      <c r="D95" t="s">
        <v>42</v>
      </c>
      <c r="E95" t="s">
        <v>48</v>
      </c>
      <c r="F95" t="s">
        <v>44</v>
      </c>
      <c r="G95" s="13">
        <f>Hernando!$I$26*5</f>
        <v>82.5</v>
      </c>
      <c r="H95" s="13">
        <f>Pasco!$I$26*5</f>
        <v>93.75</v>
      </c>
    </row>
    <row r="96" spans="1:8" x14ac:dyDescent="0.35">
      <c r="A96" s="27" t="s">
        <v>40</v>
      </c>
      <c r="B96" t="s">
        <v>45</v>
      </c>
      <c r="C96" t="s">
        <v>25</v>
      </c>
      <c r="D96" t="s">
        <v>10</v>
      </c>
      <c r="E96" t="s">
        <v>48</v>
      </c>
      <c r="F96" t="s">
        <v>44</v>
      </c>
      <c r="G96" s="13">
        <f>(Hernando!$I$26+Hernando!$J$26)*5</f>
        <v>99</v>
      </c>
      <c r="H96" s="13">
        <f>(Pasco!$I$26+Pasco!$J$26)*5</f>
        <v>112.5</v>
      </c>
    </row>
    <row r="97" spans="1:8" x14ac:dyDescent="0.35">
      <c r="A97" s="27" t="s">
        <v>40</v>
      </c>
      <c r="B97" t="s">
        <v>46</v>
      </c>
      <c r="C97" t="s">
        <v>25</v>
      </c>
      <c r="D97" t="s">
        <v>42</v>
      </c>
      <c r="E97" t="s">
        <v>48</v>
      </c>
      <c r="F97" t="s">
        <v>44</v>
      </c>
      <c r="G97" s="13">
        <f>Hernando!$K$26*5</f>
        <v>0</v>
      </c>
      <c r="H97" s="13">
        <f>Pasco!$K$26*5</f>
        <v>0</v>
      </c>
    </row>
    <row r="98" spans="1:8" x14ac:dyDescent="0.35">
      <c r="A98" s="27" t="s">
        <v>40</v>
      </c>
      <c r="B98" t="s">
        <v>46</v>
      </c>
      <c r="C98" t="s">
        <v>25</v>
      </c>
      <c r="D98" t="s">
        <v>10</v>
      </c>
      <c r="E98" t="s">
        <v>48</v>
      </c>
      <c r="F98" t="s">
        <v>44</v>
      </c>
      <c r="G98" s="13">
        <f>(Hernando!$K$26+Hernando!$L$26)*5</f>
        <v>0</v>
      </c>
      <c r="H98" s="13">
        <f>(Pasco!$K$26+Pasco!$L$26)*5</f>
        <v>0</v>
      </c>
    </row>
    <row r="99" spans="1:8" x14ac:dyDescent="0.35">
      <c r="A99" s="27" t="s">
        <v>40</v>
      </c>
      <c r="B99" t="s">
        <v>47</v>
      </c>
      <c r="C99" t="s">
        <v>25</v>
      </c>
      <c r="D99" t="s">
        <v>42</v>
      </c>
      <c r="E99" t="s">
        <v>48</v>
      </c>
      <c r="F99" t="s">
        <v>44</v>
      </c>
      <c r="G99" s="13">
        <f>Hernando!$M$26*5</f>
        <v>24.75</v>
      </c>
      <c r="H99" s="13">
        <f>Pasco!$M$26*5</f>
        <v>30.25</v>
      </c>
    </row>
    <row r="100" spans="1:8" x14ac:dyDescent="0.35">
      <c r="A100" s="27" t="s">
        <v>40</v>
      </c>
      <c r="B100" t="s">
        <v>41</v>
      </c>
      <c r="C100" t="s">
        <v>27</v>
      </c>
      <c r="D100" t="s">
        <v>42</v>
      </c>
      <c r="E100" t="s">
        <v>48</v>
      </c>
      <c r="F100" t="s">
        <v>44</v>
      </c>
      <c r="G100" s="13">
        <f>Hernando!$G$27*5</f>
        <v>53.75</v>
      </c>
      <c r="H100" s="13">
        <f>Pasco!$G$27*5</f>
        <v>60.45</v>
      </c>
    </row>
    <row r="101" spans="1:8" x14ac:dyDescent="0.35">
      <c r="A101" s="27" t="s">
        <v>40</v>
      </c>
      <c r="B101" t="s">
        <v>41</v>
      </c>
      <c r="C101" t="s">
        <v>27</v>
      </c>
      <c r="D101" t="s">
        <v>10</v>
      </c>
      <c r="E101" t="s">
        <v>48</v>
      </c>
      <c r="F101" t="s">
        <v>44</v>
      </c>
      <c r="G101" s="13">
        <f>(Hernando!$G$27+Hernando!$H$27)*5</f>
        <v>64.5</v>
      </c>
      <c r="H101" s="13">
        <f>(Pasco!$G$27+Pasco!$H$27)*5</f>
        <v>72.539999999999992</v>
      </c>
    </row>
    <row r="102" spans="1:8" x14ac:dyDescent="0.35">
      <c r="A102" s="27" t="s">
        <v>40</v>
      </c>
      <c r="B102" t="s">
        <v>45</v>
      </c>
      <c r="C102" t="s">
        <v>27</v>
      </c>
      <c r="D102" t="s">
        <v>42</v>
      </c>
      <c r="E102" t="s">
        <v>48</v>
      </c>
      <c r="F102" t="s">
        <v>44</v>
      </c>
      <c r="G102" s="13">
        <f>Hernando!$I$27*5</f>
        <v>53.75</v>
      </c>
      <c r="H102" s="13">
        <f>Pasco!$I$27*5</f>
        <v>72.55</v>
      </c>
    </row>
    <row r="103" spans="1:8" x14ac:dyDescent="0.35">
      <c r="A103" s="27" t="s">
        <v>40</v>
      </c>
      <c r="B103" t="s">
        <v>45</v>
      </c>
      <c r="C103" t="s">
        <v>27</v>
      </c>
      <c r="D103" t="s">
        <v>10</v>
      </c>
      <c r="E103" t="s">
        <v>48</v>
      </c>
      <c r="F103" t="s">
        <v>44</v>
      </c>
      <c r="G103" s="13">
        <f>(Hernando!$I$27+Hernando!$J$27)*5</f>
        <v>64.5</v>
      </c>
      <c r="H103" s="13">
        <f>(Pasco!$I$27+Pasco!$J$27)*5</f>
        <v>87.06</v>
      </c>
    </row>
    <row r="104" spans="1:8" x14ac:dyDescent="0.35">
      <c r="A104" s="27" t="s">
        <v>40</v>
      </c>
      <c r="B104" t="s">
        <v>46</v>
      </c>
      <c r="C104" t="s">
        <v>27</v>
      </c>
      <c r="D104" t="s">
        <v>42</v>
      </c>
      <c r="E104" t="s">
        <v>48</v>
      </c>
      <c r="F104" t="s">
        <v>44</v>
      </c>
      <c r="G104" s="13">
        <f>Hernando!$K$27*5</f>
        <v>0</v>
      </c>
      <c r="H104" s="13">
        <f>Pasco!$K$27*5</f>
        <v>0</v>
      </c>
    </row>
    <row r="105" spans="1:8" x14ac:dyDescent="0.35">
      <c r="A105" s="27" t="s">
        <v>40</v>
      </c>
      <c r="B105" t="s">
        <v>46</v>
      </c>
      <c r="C105" t="s">
        <v>27</v>
      </c>
      <c r="D105" t="s">
        <v>10</v>
      </c>
      <c r="E105" t="s">
        <v>48</v>
      </c>
      <c r="F105" t="s">
        <v>44</v>
      </c>
      <c r="G105" s="13">
        <f>(Hernando!$K$27+Hernando!$L$27)*5</f>
        <v>0</v>
      </c>
      <c r="H105" s="13">
        <f>(Pasco!$K$27+Pasco!$L$27)*5</f>
        <v>0</v>
      </c>
    </row>
    <row r="106" spans="1:8" x14ac:dyDescent="0.35">
      <c r="A106" s="27" t="s">
        <v>40</v>
      </c>
      <c r="B106" t="s">
        <v>47</v>
      </c>
      <c r="C106" t="s">
        <v>27</v>
      </c>
      <c r="D106" t="s">
        <v>42</v>
      </c>
      <c r="E106" t="s">
        <v>48</v>
      </c>
      <c r="F106" t="s">
        <v>44</v>
      </c>
      <c r="G106" s="13">
        <f>Hernando!$M$27*5</f>
        <v>24.75</v>
      </c>
      <c r="H106" s="13">
        <f>Pasco!$M$27*5</f>
        <v>26.25</v>
      </c>
    </row>
    <row r="107" spans="1:8" x14ac:dyDescent="0.35">
      <c r="A107" s="27" t="s">
        <v>40</v>
      </c>
      <c r="B107" t="s">
        <v>41</v>
      </c>
      <c r="C107" t="s">
        <v>29</v>
      </c>
      <c r="D107" t="s">
        <v>42</v>
      </c>
      <c r="E107" t="s">
        <v>48</v>
      </c>
      <c r="F107" t="s">
        <v>44</v>
      </c>
      <c r="G107" s="13">
        <f>Hernando!$G$28*5</f>
        <v>155</v>
      </c>
      <c r="H107" s="13">
        <f>Pasco!$G$28*5</f>
        <v>180</v>
      </c>
    </row>
    <row r="108" spans="1:8" x14ac:dyDescent="0.35">
      <c r="A108" s="27" t="s">
        <v>40</v>
      </c>
      <c r="B108" t="s">
        <v>41</v>
      </c>
      <c r="C108" t="s">
        <v>29</v>
      </c>
      <c r="D108" t="s">
        <v>10</v>
      </c>
      <c r="E108" t="s">
        <v>48</v>
      </c>
      <c r="F108" t="s">
        <v>44</v>
      </c>
      <c r="G108" s="13">
        <f>(Hernando!$G$28+Hernando!$H$28)*5</f>
        <v>186</v>
      </c>
      <c r="H108" s="13">
        <f>(Pasco!$G$28+Pasco!$H$28)*5</f>
        <v>216</v>
      </c>
    </row>
    <row r="109" spans="1:8" x14ac:dyDescent="0.35">
      <c r="A109" s="27" t="s">
        <v>40</v>
      </c>
      <c r="B109" t="s">
        <v>45</v>
      </c>
      <c r="C109" t="s">
        <v>29</v>
      </c>
      <c r="D109" t="s">
        <v>42</v>
      </c>
      <c r="E109" t="s">
        <v>48</v>
      </c>
      <c r="F109" t="s">
        <v>44</v>
      </c>
      <c r="G109" s="13">
        <f>Hernando!$I$28*5</f>
        <v>145</v>
      </c>
      <c r="H109" s="13">
        <f>Pasco!$I$28*5</f>
        <v>145</v>
      </c>
    </row>
    <row r="110" spans="1:8" x14ac:dyDescent="0.35">
      <c r="A110" s="27" t="s">
        <v>40</v>
      </c>
      <c r="B110" t="s">
        <v>45</v>
      </c>
      <c r="C110" t="s">
        <v>29</v>
      </c>
      <c r="D110" t="s">
        <v>10</v>
      </c>
      <c r="E110" t="s">
        <v>48</v>
      </c>
      <c r="F110" t="s">
        <v>44</v>
      </c>
      <c r="G110" s="13">
        <f>(Hernando!$I$28+Hernando!$J$28)*5</f>
        <v>174</v>
      </c>
      <c r="H110" s="13">
        <f>(Pasco!$I$28+Pasco!$J$28)*5</f>
        <v>174</v>
      </c>
    </row>
    <row r="111" spans="1:8" x14ac:dyDescent="0.35">
      <c r="A111" s="27" t="s">
        <v>40</v>
      </c>
      <c r="B111" t="s">
        <v>46</v>
      </c>
      <c r="C111" t="s">
        <v>29</v>
      </c>
      <c r="D111" t="s">
        <v>42</v>
      </c>
      <c r="E111" t="s">
        <v>48</v>
      </c>
      <c r="F111" t="s">
        <v>44</v>
      </c>
      <c r="G111" s="13">
        <f>Hernando!$K$28*5</f>
        <v>0</v>
      </c>
      <c r="H111" s="13">
        <f>Pasco!$K$28*5</f>
        <v>0</v>
      </c>
    </row>
    <row r="112" spans="1:8" x14ac:dyDescent="0.35">
      <c r="A112" s="27" t="s">
        <v>40</v>
      </c>
      <c r="B112" t="s">
        <v>46</v>
      </c>
      <c r="C112" t="s">
        <v>29</v>
      </c>
      <c r="D112" t="s">
        <v>10</v>
      </c>
      <c r="E112" t="s">
        <v>48</v>
      </c>
      <c r="F112" t="s">
        <v>44</v>
      </c>
      <c r="G112" s="13">
        <f>(Hernando!$K$28+Hernando!$L$28)*5</f>
        <v>0</v>
      </c>
      <c r="H112" s="13">
        <f>(Pasco!$K$28+Pasco!$L$28)*5</f>
        <v>0</v>
      </c>
    </row>
    <row r="113" spans="1:8" x14ac:dyDescent="0.35">
      <c r="A113" s="27" t="s">
        <v>40</v>
      </c>
      <c r="B113" t="s">
        <v>47</v>
      </c>
      <c r="C113" t="s">
        <v>29</v>
      </c>
      <c r="D113" t="s">
        <v>42</v>
      </c>
      <c r="E113" t="s">
        <v>48</v>
      </c>
      <c r="F113" t="s">
        <v>44</v>
      </c>
      <c r="G113" s="13">
        <f>Hernando!$M$28*5</f>
        <v>29.55</v>
      </c>
      <c r="H113" s="13">
        <f>Pasco!$M$28*5</f>
        <v>34.300000000000004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534A-36CC-45F7-93ED-F0C0F7BE948A}">
  <dimension ref="A1:O30"/>
  <sheetViews>
    <sheetView topLeftCell="A12" workbookViewId="0">
      <selection activeCell="A17" sqref="A17:XFD1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30" t="s">
        <v>0</v>
      </c>
      <c r="B2" s="31"/>
      <c r="C2" s="31"/>
      <c r="D2" s="31"/>
      <c r="E2" s="31"/>
      <c r="F2" s="31"/>
      <c r="G2" s="31"/>
      <c r="H2" s="31"/>
      <c r="I2" s="32"/>
      <c r="J2" s="1"/>
    </row>
    <row r="4" spans="1:15" s="2" customFormat="1" ht="15.5" x14ac:dyDescent="0.3"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5" s="2" customFormat="1" ht="15.5" x14ac:dyDescent="0.3">
      <c r="C5" s="3"/>
      <c r="D5" s="3"/>
      <c r="E5" s="3"/>
      <c r="F5" s="3"/>
      <c r="G5" s="3"/>
      <c r="H5" s="4" t="s">
        <v>2</v>
      </c>
      <c r="I5" s="3" t="s">
        <v>3</v>
      </c>
      <c r="J5" s="3"/>
      <c r="K5" s="3"/>
      <c r="L5" s="3"/>
      <c r="M5" s="3"/>
    </row>
    <row r="6" spans="1:15" ht="16" thickBot="1" x14ac:dyDescent="0.4">
      <c r="B6" s="33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5" ht="15" thickBot="1" x14ac:dyDescent="0.4">
      <c r="B7" s="34"/>
      <c r="C7" s="34"/>
      <c r="D7" s="34"/>
      <c r="E7" s="34"/>
      <c r="F7" s="6" t="s">
        <v>5</v>
      </c>
      <c r="G7" s="35" t="s">
        <v>6</v>
      </c>
      <c r="H7" s="36"/>
      <c r="I7" s="36"/>
      <c r="J7" s="36"/>
      <c r="K7" s="36"/>
      <c r="L7" s="36"/>
      <c r="M7" s="37"/>
    </row>
    <row r="8" spans="1:15" ht="58" thickBot="1" x14ac:dyDescent="0.4">
      <c r="B8" s="38" t="s">
        <v>7</v>
      </c>
      <c r="C8" s="39"/>
      <c r="D8" s="40"/>
      <c r="E8" s="41" t="s">
        <v>8</v>
      </c>
      <c r="F8" s="42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IF(INDEX('[1]Scenario by Priority Template'!$G$12:$J$1291,MATCH(CONCATENATE($H$5,$F$7,$B9),'[1]Scenario by Priority Template'!$F$12:$F$1291,0),MATCH(G$8,'[1]Scenario by Priority Template'!$G$3:$J$3,0))=0,0,INDEX('[1]Scenario by Priority Template'!$G$12:$J$1291,MATCH(CONCATENATE($H$5,$F$7,$B9),'[1]Scenario by Priority Template'!$F$12:$F$1291,0),MATCH(G$8,'[1]Scenario by Priority Template'!$G$3:$J$3,0))+INDEX('[1]Scenario by Priority Template'!$K$12:$M$1291,MATCH(CONCATENATE($H$5,$F$7,$B9),'[1]Scenario by Priority Template'!$F$12:$F$1291,0),MATCH(G$8,'[1]Scenario by Priority Template'!$K$3:$M$3,0)))</f>
        <v>33</v>
      </c>
      <c r="H9" s="12">
        <f>IF(OR($H$5="Indian River",$H$5="Martin",$H$5="Okeechobee"),G9*0.18,IF(OR($H$5="Collier",$H$5="Glades",$H$5="Hendry",$H$5="Lee"),G9*0.15,G9*0.2))</f>
        <v>6.6000000000000005</v>
      </c>
      <c r="I9" s="12">
        <f>IF(INDEX('[1]Scenario by Priority Template'!$G$12:$J$1291,MATCH(CONCATENATE($H$5,$F$7,$B9),'[1]Scenario by Priority Template'!$F$12:$F$1291,0),MATCH(I$8,'[1]Scenario by Priority Template'!$G$3:$J$3,0))=0,0,INDEX('[1]Scenario by Priority Template'!$G$12:$J$1291,MATCH(CONCATENATE($H$5,$F$7,$B9),'[1]Scenario by Priority Template'!$F$12:$F$1291,0),MATCH(I$8,'[1]Scenario by Priority Template'!$G$3:$J$3,0))+INDEX('[1]Scenario by Priority Template'!$K$12:$M$1291,MATCH(CONCATENATE($H$5,$F$7,$B9),'[1]Scenario by Priority Template'!$F$12:$F$1291,0),MATCH(I$8,'[1]Scenario by Priority Template'!$K$3:$M$3,0)))</f>
        <v>36</v>
      </c>
      <c r="J9" s="12">
        <f t="shared" ref="J9:J16" si="0">IF(OR($H$5="Indian River",$H$5="Martin",$H$5="Okeechobee"),I9*0.18,IF(OR($H$5="Collier",$H$5="Glades",$H$5="Hendry",$H$5="Lee"),I9*0.15,I9*0.2))</f>
        <v>7.2</v>
      </c>
      <c r="K9" s="12">
        <f>IF(INDEX('[1]Scenario by Priority Template'!$G$12:$J$1291,MATCH(CONCATENATE($H$5,$F$7,$B9),'[1]Scenario by Priority Template'!$F$12:$F$1291,0),MATCH(K$8,'[1]Scenario by Priority Template'!$G$3:$J$3,0))=0,0,INDEX('[1]Scenario by Priority Template'!$G$12:$J$1291,MATCH(CONCATENATE($H$5,$F$7,$B9),'[1]Scenario by Priority Template'!$F$12:$F$1291,0),MATCH(K$8,'[1]Scenario by Priority Template'!$G$3:$J$3,0))+INDEX('[1]Scenario by Priority Template'!$K$12:$M$1291,MATCH(CONCATENATE($H$5,$F$7,$B9),'[1]Scenario by Priority Template'!$F$12:$F$1291,0),MATCH(K$8,'[1]Scenario by Priority Template'!$K$3:$M$3,0)))</f>
        <v>0</v>
      </c>
      <c r="L9" s="12">
        <f t="shared" ref="L9:L16" si="1">IF(OR($H$5="Indian River",$H$5="Martin",$H$5="Okeechobee"),K9*0.18,IF(OR($H$5="Collier",$H$5="Glades",$H$5="Hendry",$H$5="Lee"),K9*0.15,K9*0.2))</f>
        <v>0</v>
      </c>
      <c r="M9" s="12">
        <f>IF(INDEX('[1]Scenario by Priority Template'!$G$12:$J$1291,MATCH(CONCATENATE($H$5,$F$7,$B9),'[1]Scenario by Priority Template'!$F$12:$F$1291,0),MATCH(M$8,'[1]Scenario by Priority Template'!$G$3:$J$3,0))=0,0,INDEX('[1]Scenario by Priority Template'!$G$12:$J$1291,MATCH(CONCATENATE($H$5,$F$7,$B9),'[1]Scenario by Priority Template'!$F$12:$F$1291,0),MATCH(M$8,'[1]Scenario by Priority Template'!$G$3:$J$3,0)))</f>
        <v>8.6</v>
      </c>
      <c r="N9" s="13"/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IF(INDEX('[1]Scenario by Priority Template'!$G$12:$J$1291,MATCH(CONCATENATE($H$5,$F$7,$B10),'[1]Scenario by Priority Template'!$F$12:$F$1291,0),MATCH(G$8,'[1]Scenario by Priority Template'!$G$3:$J$3,0))=0,0,INDEX('[1]Scenario by Priority Template'!$G$12:$J$1291,MATCH(CONCATENATE($H$5,$F$7,$B10),'[1]Scenario by Priority Template'!$F$12:$F$1291,0),MATCH(G$8,'[1]Scenario by Priority Template'!$G$3:$J$3,0))+INDEX('[1]Scenario by Priority Template'!$K$12:$M$1291,MATCH(CONCATENATE($H$5,$F$7,$B10),'[1]Scenario by Priority Template'!$F$12:$F$1291,0),MATCH(G$8,'[1]Scenario by Priority Template'!$K$3:$M$3,0)))</f>
        <v>24.65</v>
      </c>
      <c r="H10" s="12">
        <f t="shared" ref="H10:H16" si="2">IF(OR($H$5="Indian River",$H$5="Martin",$H$5="Okeechobee"),G10*0.18,IF(OR($H$5="Collier",$H$5="Glades",$H$5="Hendry",$H$5="Lee"),G10*0.15,G10*0.2))</f>
        <v>4.93</v>
      </c>
      <c r="I10" s="12">
        <f>IF(INDEX('[1]Scenario by Priority Template'!$G$12:$J$1291,MATCH(CONCATENATE($H$5,$F$7,$B10),'[1]Scenario by Priority Template'!$F$12:$F$1291,0),MATCH(I$8,'[1]Scenario by Priority Template'!$G$3:$J$3,0))=0,0,INDEX('[1]Scenario by Priority Template'!$G$12:$J$1291,MATCH(CONCATENATE($H$5,$F$7,$B10),'[1]Scenario by Priority Template'!$F$12:$F$1291,0),MATCH(I$8,'[1]Scenario by Priority Template'!$G$3:$J$3,0))+INDEX('[1]Scenario by Priority Template'!$K$12:$M$1291,MATCH(CONCATENATE($H$5,$F$7,$B10),'[1]Scenario by Priority Template'!$F$12:$F$1291,0),MATCH(I$8,'[1]Scenario by Priority Template'!$K$3:$M$3,0)))</f>
        <v>27.2</v>
      </c>
      <c r="J10" s="12">
        <f t="shared" si="0"/>
        <v>5.44</v>
      </c>
      <c r="K10" s="12">
        <f>IF(INDEX('[1]Scenario by Priority Template'!$G$12:$J$1291,MATCH(CONCATENATE($H$5,$F$7,$B10),'[1]Scenario by Priority Template'!$F$12:$F$1291,0),MATCH(K$8,'[1]Scenario by Priority Template'!$G$3:$J$3,0))=0,0,INDEX('[1]Scenario by Priority Template'!$G$12:$J$1291,MATCH(CONCATENATE($H$5,$F$7,$B10),'[1]Scenario by Priority Template'!$F$12:$F$1291,0),MATCH(K$8,'[1]Scenario by Priority Template'!$G$3:$J$3,0))+INDEX('[1]Scenario by Priority Template'!$K$12:$M$1291,MATCH(CONCATENATE($H$5,$F$7,$B10),'[1]Scenario by Priority Template'!$F$12:$F$1291,0),MATCH(K$8,'[1]Scenario by Priority Template'!$K$3:$M$3,0)))</f>
        <v>0</v>
      </c>
      <c r="L10" s="12">
        <f t="shared" si="1"/>
        <v>0</v>
      </c>
      <c r="M10" s="12">
        <f>IF(INDEX('[1]Scenario by Priority Template'!$G$12:$J$1291,MATCH(CONCATENATE($H$5,$F$7,$B10),'[1]Scenario by Priority Template'!$F$12:$F$1291,0),MATCH(M$8,'[1]Scenario by Priority Template'!$G$3:$J$3,0))=0,0,INDEX('[1]Scenario by Priority Template'!$G$12:$J$1291,MATCH(CONCATENATE($H$5,$F$7,$B10),'[1]Scenario by Priority Template'!$F$12:$F$1291,0),MATCH(M$8,'[1]Scenario by Priority Template'!$G$3:$J$3,0)))</f>
        <v>8.06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IF(INDEX('[1]Scenario by Priority Template'!$G$12:$J$1291,MATCH(CONCATENATE($H$5,$F$7,$B11),'[1]Scenario by Priority Template'!$F$12:$F$1291,0),MATCH(G$8,'[1]Scenario by Priority Template'!$G$3:$J$3,0))=0,0,INDEX('[1]Scenario by Priority Template'!$G$12:$J$1291,MATCH(CONCATENATE($H$5,$F$7,$B11),'[1]Scenario by Priority Template'!$F$12:$F$1291,0),MATCH(G$8,'[1]Scenario by Priority Template'!$G$3:$J$3,0))+INDEX('[1]Scenario by Priority Template'!$K$12:$M$1291,MATCH(CONCATENATE($H$5,$F$7,$B11),'[1]Scenario by Priority Template'!$F$12:$F$1291,0),MATCH(G$8,'[1]Scenario by Priority Template'!$K$3:$M$3,0)))</f>
        <v>22.099999999999998</v>
      </c>
      <c r="H11" s="12">
        <f t="shared" si="2"/>
        <v>4.42</v>
      </c>
      <c r="I11" s="12">
        <f>IF(INDEX('[1]Scenario by Priority Template'!$G$12:$J$1291,MATCH(CONCATENATE($H$5,$F$7,$B11),'[1]Scenario by Priority Template'!$F$12:$F$1291,0),MATCH(I$8,'[1]Scenario by Priority Template'!$G$3:$J$3,0))=0,0,INDEX('[1]Scenario by Priority Template'!$G$12:$J$1291,MATCH(CONCATENATE($H$5,$F$7,$B11),'[1]Scenario by Priority Template'!$F$12:$F$1291,0),MATCH(I$8,'[1]Scenario by Priority Template'!$G$3:$J$3,0))+INDEX('[1]Scenario by Priority Template'!$K$12:$M$1291,MATCH(CONCATENATE($H$5,$F$7,$B11),'[1]Scenario by Priority Template'!$F$12:$F$1291,0),MATCH(I$8,'[1]Scenario by Priority Template'!$K$3:$M$3,0)))</f>
        <v>26.349999999999998</v>
      </c>
      <c r="J11" s="12">
        <f t="shared" si="0"/>
        <v>5.27</v>
      </c>
      <c r="K11" s="12">
        <f>IF(INDEX('[1]Scenario by Priority Template'!$G$12:$J$1291,MATCH(CONCATENATE($H$5,$F$7,$B11),'[1]Scenario by Priority Template'!$F$12:$F$1291,0),MATCH(K$8,'[1]Scenario by Priority Template'!$G$3:$J$3,0))=0,0,INDEX('[1]Scenario by Priority Template'!$G$12:$J$1291,MATCH(CONCATENATE($H$5,$F$7,$B11),'[1]Scenario by Priority Template'!$F$12:$F$1291,0),MATCH(K$8,'[1]Scenario by Priority Template'!$G$3:$J$3,0))+INDEX('[1]Scenario by Priority Template'!$K$12:$M$1291,MATCH(CONCATENATE($H$5,$F$7,$B11),'[1]Scenario by Priority Template'!$F$12:$F$1291,0),MATCH(K$8,'[1]Scenario by Priority Template'!$K$3:$M$3,0)))</f>
        <v>0</v>
      </c>
      <c r="L11" s="12">
        <f t="shared" si="1"/>
        <v>0</v>
      </c>
      <c r="M11" s="12">
        <f>IF(INDEX('[1]Scenario by Priority Template'!$G$12:$J$1291,MATCH(CONCATENATE($H$5,$F$7,$B11),'[1]Scenario by Priority Template'!$F$12:$F$1291,0),MATCH(M$8,'[1]Scenario by Priority Template'!$G$3:$J$3,0))=0,0,INDEX('[1]Scenario by Priority Template'!$G$12:$J$1291,MATCH(CONCATENATE($H$5,$F$7,$B11),'[1]Scenario by Priority Template'!$F$12:$F$1291,0),MATCH(M$8,'[1]Scenario by Priority Template'!$G$3:$J$3,0)))</f>
        <v>8.06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IF(INDEX('[1]Scenario by Priority Template'!$G$12:$J$1291,MATCH(CONCATENATE($H$5,$F$7,$B12),'[1]Scenario by Priority Template'!$F$12:$F$1291,0),MATCH(G$8,'[1]Scenario by Priority Template'!$G$3:$J$3,0))=0,0,INDEX('[1]Scenario by Priority Template'!$G$12:$J$1291,MATCH(CONCATENATE($H$5,$F$7,$B12),'[1]Scenario by Priority Template'!$F$12:$F$1291,0),MATCH(G$8,'[1]Scenario by Priority Template'!$G$3:$J$3,0))+INDEX('[1]Scenario by Priority Template'!$K$12:$M$1291,MATCH(CONCATENATE($H$5,$F$7,$B12),'[1]Scenario by Priority Template'!$F$12:$F$1291,0),MATCH(G$8,'[1]Scenario by Priority Template'!$K$3:$M$3,0)))</f>
        <v>18</v>
      </c>
      <c r="H12" s="12">
        <f t="shared" si="2"/>
        <v>3.6</v>
      </c>
      <c r="I12" s="12">
        <f>IF(INDEX('[1]Scenario by Priority Template'!$G$12:$J$1291,MATCH(CONCATENATE($H$5,$F$7,$B12),'[1]Scenario by Priority Template'!$F$12:$F$1291,0),MATCH(I$8,'[1]Scenario by Priority Template'!$G$3:$J$3,0))=0,0,INDEX('[1]Scenario by Priority Template'!$G$12:$J$1291,MATCH(CONCATENATE($H$5,$F$7,$B12),'[1]Scenario by Priority Template'!$F$12:$F$1291,0),MATCH(I$8,'[1]Scenario by Priority Template'!$G$3:$J$3,0))+INDEX('[1]Scenario by Priority Template'!$K$12:$M$1291,MATCH(CONCATENATE($H$5,$F$7,$B12),'[1]Scenario by Priority Template'!$F$12:$F$1291,0),MATCH(I$8,'[1]Scenario by Priority Template'!$K$3:$M$3,0)))</f>
        <v>22.5</v>
      </c>
      <c r="J12" s="12">
        <f t="shared" si="0"/>
        <v>4.5</v>
      </c>
      <c r="K12" s="12">
        <f>IF(INDEX('[1]Scenario by Priority Template'!$G$12:$J$1291,MATCH(CONCATENATE($H$5,$F$7,$B12),'[1]Scenario by Priority Template'!$F$12:$F$1291,0),MATCH(K$8,'[1]Scenario by Priority Template'!$G$3:$J$3,0))=0,0,INDEX('[1]Scenario by Priority Template'!$G$12:$J$1291,MATCH(CONCATENATE($H$5,$F$7,$B12),'[1]Scenario by Priority Template'!$F$12:$F$1291,0),MATCH(K$8,'[1]Scenario by Priority Template'!$G$3:$J$3,0))+INDEX('[1]Scenario by Priority Template'!$K$12:$M$1291,MATCH(CONCATENATE($H$5,$F$7,$B12),'[1]Scenario by Priority Template'!$F$12:$F$1291,0),MATCH(K$8,'[1]Scenario by Priority Template'!$K$3:$M$3,0)))</f>
        <v>0</v>
      </c>
      <c r="L12" s="12">
        <f t="shared" si="1"/>
        <v>0</v>
      </c>
      <c r="M12" s="12">
        <f>IF(INDEX('[1]Scenario by Priority Template'!$G$12:$J$1291,MATCH(CONCATENATE($H$5,$F$7,$B12),'[1]Scenario by Priority Template'!$F$12:$F$1291,0),MATCH(M$8,'[1]Scenario by Priority Template'!$G$3:$J$3,0))=0,0,INDEX('[1]Scenario by Priority Template'!$G$12:$J$1291,MATCH(CONCATENATE($H$5,$F$7,$B12),'[1]Scenario by Priority Template'!$F$12:$F$1291,0),MATCH(M$8,'[1]Scenario by Priority Template'!$G$3:$J$3,0)))</f>
        <v>7.53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IF(INDEX('[1]Scenario by Priority Template'!$G$12:$J$1291,MATCH(CONCATENATE($H$5,$F$7,$B13),'[1]Scenario by Priority Template'!$F$12:$F$1291,0),MATCH(G$8,'[1]Scenario by Priority Template'!$G$3:$J$3,0))=0,0,INDEX('[1]Scenario by Priority Template'!$G$12:$J$1291,MATCH(CONCATENATE($H$5,$F$7,$B13),'[1]Scenario by Priority Template'!$F$12:$F$1291,0),MATCH(G$8,'[1]Scenario by Priority Template'!$G$3:$J$3,0))+INDEX('[1]Scenario by Priority Template'!$K$12:$M$1291,MATCH(CONCATENATE($H$5,$F$7,$B13),'[1]Scenario by Priority Template'!$F$12:$F$1291,0),MATCH(G$8,'[1]Scenario by Priority Template'!$K$3:$M$3,0)))</f>
        <v>16.5</v>
      </c>
      <c r="H13" s="12">
        <f t="shared" si="2"/>
        <v>3.3000000000000003</v>
      </c>
      <c r="I13" s="12">
        <f>IF(INDEX('[1]Scenario by Priority Template'!$G$12:$J$1291,MATCH(CONCATENATE($H$5,$F$7,$B13),'[1]Scenario by Priority Template'!$F$12:$F$1291,0),MATCH(I$8,'[1]Scenario by Priority Template'!$G$3:$J$3,0))=0,0,INDEX('[1]Scenario by Priority Template'!$G$12:$J$1291,MATCH(CONCATENATE($H$5,$F$7,$B13),'[1]Scenario by Priority Template'!$F$12:$F$1291,0),MATCH(I$8,'[1]Scenario by Priority Template'!$G$3:$J$3,0))+INDEX('[1]Scenario by Priority Template'!$K$12:$M$1291,MATCH(CONCATENATE($H$5,$F$7,$B13),'[1]Scenario by Priority Template'!$F$12:$F$1291,0),MATCH(I$8,'[1]Scenario by Priority Template'!$K$3:$M$3,0)))</f>
        <v>22.5</v>
      </c>
      <c r="J13" s="12">
        <f t="shared" si="0"/>
        <v>4.5</v>
      </c>
      <c r="K13" s="12">
        <f>IF(INDEX('[1]Scenario by Priority Template'!$G$12:$J$1291,MATCH(CONCATENATE($H$5,$F$7,$B13),'[1]Scenario by Priority Template'!$F$12:$F$1291,0),MATCH(K$8,'[1]Scenario by Priority Template'!$G$3:$J$3,0))=0,0,INDEX('[1]Scenario by Priority Template'!$G$12:$J$1291,MATCH(CONCATENATE($H$5,$F$7,$B13),'[1]Scenario by Priority Template'!$F$12:$F$1291,0),MATCH(K$8,'[1]Scenario by Priority Template'!$G$3:$J$3,0))+INDEX('[1]Scenario by Priority Template'!$K$12:$M$1291,MATCH(CONCATENATE($H$5,$F$7,$B13),'[1]Scenario by Priority Template'!$F$12:$F$1291,0),MATCH(K$8,'[1]Scenario by Priority Template'!$K$3:$M$3,0)))</f>
        <v>0</v>
      </c>
      <c r="L13" s="12">
        <f t="shared" si="1"/>
        <v>0</v>
      </c>
      <c r="M13" s="12">
        <f>IF(INDEX('[1]Scenario by Priority Template'!$G$12:$J$1291,MATCH(CONCATENATE($H$5,$F$7,$B13),'[1]Scenario by Priority Template'!$F$12:$F$1291,0),MATCH(M$8,'[1]Scenario by Priority Template'!$G$3:$J$3,0))=0,0,INDEX('[1]Scenario by Priority Template'!$G$12:$J$1291,MATCH(CONCATENATE($H$5,$F$7,$B13),'[1]Scenario by Priority Template'!$F$12:$F$1291,0),MATCH(M$8,'[1]Scenario by Priority Template'!$G$3:$J$3,0)))</f>
        <v>7.53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IF(INDEX('[1]Scenario by Priority Template'!$G$12:$J$1291,MATCH(CONCATENATE($H$5,$F$7,$B14),'[1]Scenario by Priority Template'!$F$12:$F$1291,0),MATCH(G$8,'[1]Scenario by Priority Template'!$G$3:$J$3,0))=0,0,INDEX('[1]Scenario by Priority Template'!$G$12:$J$1291,MATCH(CONCATENATE($H$5,$F$7,$B14),'[1]Scenario by Priority Template'!$F$12:$F$1291,0),MATCH(G$8,'[1]Scenario by Priority Template'!$G$3:$J$3,0))+INDEX('[1]Scenario by Priority Template'!$K$12:$M$1291,MATCH(CONCATENATE($H$5,$F$7,$B14),'[1]Scenario by Priority Template'!$F$12:$F$1291,0),MATCH(G$8,'[1]Scenario by Priority Template'!$K$3:$M$3,0)))</f>
        <v>15.75</v>
      </c>
      <c r="H14" s="12">
        <f t="shared" si="2"/>
        <v>3.1500000000000004</v>
      </c>
      <c r="I14" s="12">
        <f>IF(INDEX('[1]Scenario by Priority Template'!$G$12:$J$1291,MATCH(CONCATENATE($H$5,$F$7,$B14),'[1]Scenario by Priority Template'!$F$12:$F$1291,0),MATCH(I$8,'[1]Scenario by Priority Template'!$G$3:$J$3,0))=0,0,INDEX('[1]Scenario by Priority Template'!$G$12:$J$1291,MATCH(CONCATENATE($H$5,$F$7,$B14),'[1]Scenario by Priority Template'!$F$12:$F$1291,0),MATCH(I$8,'[1]Scenario by Priority Template'!$G$3:$J$3,0))+INDEX('[1]Scenario by Priority Template'!$K$12:$M$1291,MATCH(CONCATENATE($H$5,$F$7,$B14),'[1]Scenario by Priority Template'!$F$12:$F$1291,0),MATCH(I$8,'[1]Scenario by Priority Template'!$K$3:$M$3,0)))</f>
        <v>21</v>
      </c>
      <c r="J14" s="12">
        <f t="shared" si="0"/>
        <v>4.2</v>
      </c>
      <c r="K14" s="12">
        <f>IF(INDEX('[1]Scenario by Priority Template'!$G$12:$J$1291,MATCH(CONCATENATE($H$5,$F$7,$B14),'[1]Scenario by Priority Template'!$F$12:$F$1291,0),MATCH(K$8,'[1]Scenario by Priority Template'!$G$3:$J$3,0))=0,0,INDEX('[1]Scenario by Priority Template'!$G$12:$J$1291,MATCH(CONCATENATE($H$5,$F$7,$B14),'[1]Scenario by Priority Template'!$F$12:$F$1291,0),MATCH(K$8,'[1]Scenario by Priority Template'!$G$3:$J$3,0))+INDEX('[1]Scenario by Priority Template'!$K$12:$M$1291,MATCH(CONCATENATE($H$5,$F$7,$B14),'[1]Scenario by Priority Template'!$F$12:$F$1291,0),MATCH(K$8,'[1]Scenario by Priority Template'!$K$3:$M$3,0)))</f>
        <v>0</v>
      </c>
      <c r="L14" s="12">
        <f t="shared" si="1"/>
        <v>0</v>
      </c>
      <c r="M14" s="12">
        <f>IF(INDEX('[1]Scenario by Priority Template'!$G$12:$J$1291,MATCH(CONCATENATE($H$5,$F$7,$B14),'[1]Scenario by Priority Template'!$F$12:$F$1291,0),MATCH(M$8,'[1]Scenario by Priority Template'!$G$3:$J$3,0))=0,0,INDEX('[1]Scenario by Priority Template'!$G$12:$J$1291,MATCH(CONCATENATE($H$5,$F$7,$B14),'[1]Scenario by Priority Template'!$F$12:$F$1291,0),MATCH(M$8,'[1]Scenario by Priority Template'!$G$3:$J$3,0)))</f>
        <v>7.1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IF(INDEX('[1]Scenario by Priority Template'!$G$12:$J$1291,MATCH(CONCATENATE($H$5,$F$7,$B15),'[1]Scenario by Priority Template'!$F$12:$F$1291,0),MATCH(G$8,'[1]Scenario by Priority Template'!$G$3:$J$3,0))=0,0,INDEX('[1]Scenario by Priority Template'!$G$12:$J$1291,MATCH(CONCATENATE($H$5,$F$7,$B15),'[1]Scenario by Priority Template'!$F$12:$F$1291,0),MATCH(G$8,'[1]Scenario by Priority Template'!$G$3:$J$3,0))+INDEX('[1]Scenario by Priority Template'!$K$12:$M$1291,MATCH(CONCATENATE($H$5,$F$7,$B15),'[1]Scenario by Priority Template'!$F$12:$F$1291,0),MATCH(G$8,'[1]Scenario by Priority Template'!$K$3:$M$3,0)))</f>
        <v>14.19</v>
      </c>
      <c r="H15" s="12">
        <f t="shared" si="2"/>
        <v>2.8380000000000001</v>
      </c>
      <c r="I15" s="12">
        <f>IF(INDEX('[1]Scenario by Priority Template'!$G$12:$J$1291,MATCH(CONCATENATE($H$5,$F$7,$B15),'[1]Scenario by Priority Template'!$F$12:$F$1291,0),MATCH(I$8,'[1]Scenario by Priority Template'!$G$3:$J$3,0))=0,0,INDEX('[1]Scenario by Priority Template'!$G$12:$J$1291,MATCH(CONCATENATE($H$5,$F$7,$B15),'[1]Scenario by Priority Template'!$F$12:$F$1291,0),MATCH(I$8,'[1]Scenario by Priority Template'!$G$3:$J$3,0))+INDEX('[1]Scenario by Priority Template'!$K$12:$M$1291,MATCH(CONCATENATE($H$5,$F$7,$B15),'[1]Scenario by Priority Template'!$F$12:$F$1291,0),MATCH(I$8,'[1]Scenario by Priority Template'!$K$3:$M$3,0)))</f>
        <v>14.19</v>
      </c>
      <c r="J15" s="12">
        <f t="shared" si="0"/>
        <v>2.8380000000000001</v>
      </c>
      <c r="K15" s="12">
        <f>IF(INDEX('[1]Scenario by Priority Template'!$G$12:$J$1291,MATCH(CONCATENATE($H$5,$F$7,$B15),'[1]Scenario by Priority Template'!$F$12:$F$1291,0),MATCH(K$8,'[1]Scenario by Priority Template'!$G$3:$J$3,0))=0,0,INDEX('[1]Scenario by Priority Template'!$G$12:$J$1291,MATCH(CONCATENATE($H$5,$F$7,$B15),'[1]Scenario by Priority Template'!$F$12:$F$1291,0),MATCH(K$8,'[1]Scenario by Priority Template'!$G$3:$J$3,0))+INDEX('[1]Scenario by Priority Template'!$K$12:$M$1291,MATCH(CONCATENATE($H$5,$F$7,$B15),'[1]Scenario by Priority Template'!$F$12:$F$1291,0),MATCH(K$8,'[1]Scenario by Priority Template'!$K$3:$M$3,0)))</f>
        <v>0</v>
      </c>
      <c r="L15" s="12">
        <f t="shared" si="1"/>
        <v>0</v>
      </c>
      <c r="M15" s="12">
        <f>IF(INDEX('[1]Scenario by Priority Template'!$G$12:$J$1291,MATCH(CONCATENATE($H$5,$F$7,$B15),'[1]Scenario by Priority Template'!$F$12:$F$1291,0),MATCH(M$8,'[1]Scenario by Priority Template'!$G$3:$J$3,0))=0,0,INDEX('[1]Scenario by Priority Template'!$G$12:$J$1291,MATCH(CONCATENATE($H$5,$F$7,$B15),'[1]Scenario by Priority Template'!$F$12:$F$1291,0),MATCH(M$8,'[1]Scenario by Priority Template'!$G$3:$J$3,0)))</f>
        <v>7.1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IF(INDEX('[1]Scenario by Priority Template'!$G$12:$J$1291,MATCH(CONCATENATE($H$5,$F$7,$B16),'[1]Scenario by Priority Template'!$F$12:$F$1291,0),MATCH(G$8,'[1]Scenario by Priority Template'!$G$3:$J$3,0))=0,0,INDEX('[1]Scenario by Priority Template'!$G$12:$J$1291,MATCH(CONCATENATE($H$5,$F$7,$B16),'[1]Scenario by Priority Template'!$F$12:$F$1291,0),MATCH(G$8,'[1]Scenario by Priority Template'!$G$3:$J$3,0))+INDEX('[1]Scenario by Priority Template'!$K$12:$M$1291,MATCH(CONCATENATE($H$5,$F$7,$B16),'[1]Scenario by Priority Template'!$F$12:$F$1291,0),MATCH(G$8,'[1]Scenario by Priority Template'!$K$3:$M$3,0)))</f>
        <v>33</v>
      </c>
      <c r="H16" s="14">
        <f t="shared" si="2"/>
        <v>6.6000000000000005</v>
      </c>
      <c r="I16" s="12">
        <f>IF(INDEX('[1]Scenario by Priority Template'!$G$12:$J$1291,MATCH(CONCATENATE($H$5,$F$7,$B16),'[1]Scenario by Priority Template'!$F$12:$F$1291,0),MATCH(I$8,'[1]Scenario by Priority Template'!$G$3:$J$3,0))=0,0,INDEX('[1]Scenario by Priority Template'!$G$12:$J$1291,MATCH(CONCATENATE($H$5,$F$7,$B16),'[1]Scenario by Priority Template'!$F$12:$F$1291,0),MATCH(I$8,'[1]Scenario by Priority Template'!$G$3:$J$3,0))+INDEX('[1]Scenario by Priority Template'!$K$12:$M$1291,MATCH(CONCATENATE($H$5,$F$7,$B16),'[1]Scenario by Priority Template'!$F$12:$F$1291,0),MATCH(I$8,'[1]Scenario by Priority Template'!$K$3:$M$3,0)))</f>
        <v>36</v>
      </c>
      <c r="J16" s="14">
        <f t="shared" si="0"/>
        <v>7.2</v>
      </c>
      <c r="K16" s="12">
        <f>IF(INDEX('[1]Scenario by Priority Template'!$G$12:$J$1291,MATCH(CONCATENATE($H$5,$F$7,$B16),'[1]Scenario by Priority Template'!$F$12:$F$1291,0),MATCH(K$8,'[1]Scenario by Priority Template'!$G$3:$J$3,0))=0,0,INDEX('[1]Scenario by Priority Template'!$G$12:$J$1291,MATCH(CONCATENATE($H$5,$F$7,$B16),'[1]Scenario by Priority Template'!$F$12:$F$1291,0),MATCH(K$8,'[1]Scenario by Priority Template'!$G$3:$J$3,0))+INDEX('[1]Scenario by Priority Template'!$K$12:$M$1291,MATCH(CONCATENATE($H$5,$F$7,$B16),'[1]Scenario by Priority Template'!$F$12:$F$1291,0),MATCH(K$8,'[1]Scenario by Priority Template'!$K$3:$M$3,0)))</f>
        <v>0</v>
      </c>
      <c r="L16" s="14">
        <f t="shared" si="1"/>
        <v>0</v>
      </c>
      <c r="M16" s="12">
        <f>IF(INDEX('[1]Scenario by Priority Template'!$G$12:$J$1291,MATCH(CONCATENATE($H$5,$F$7,$B16),'[1]Scenario by Priority Template'!$F$12:$F$1291,0),MATCH(M$8,'[1]Scenario by Priority Template'!$G$3:$J$3,0))=0,0,INDEX('[1]Scenario by Priority Template'!$G$12:$J$1291,MATCH(CONCATENATE($H$5,$F$7,$B16),'[1]Scenario by Priority Template'!$F$12:$F$1291,0),MATCH(M$8,'[1]Scenario by Priority Template'!$G$3:$J$3,0)))</f>
        <v>8.6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43"/>
      <c r="D18" s="43"/>
      <c r="E18" s="43"/>
      <c r="F18" s="43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4"/>
      <c r="D19" s="34"/>
      <c r="E19" s="5"/>
      <c r="F19" s="18" t="s">
        <v>31</v>
      </c>
      <c r="G19" s="35" t="s">
        <v>32</v>
      </c>
      <c r="H19" s="36"/>
      <c r="I19" s="36"/>
      <c r="J19" s="36"/>
      <c r="K19" s="36"/>
      <c r="L19" s="36"/>
      <c r="M19" s="37"/>
    </row>
    <row r="20" spans="2:13" ht="58" thickBot="1" x14ac:dyDescent="0.4">
      <c r="B20" s="38" t="s">
        <v>7</v>
      </c>
      <c r="C20" s="39"/>
      <c r="D20" s="40"/>
      <c r="E20" s="41" t="s">
        <v>8</v>
      </c>
      <c r="F20" s="42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IF(INDEX('[1]Scenario by Priority Template'!$G$12:$J$1291,MATCH(CONCATENATE($H$5,$F$19,$B21),'[1]Scenario by Priority Template'!$F$12:$F$1291,0),MATCH(G$20,'[1]Scenario by Priority Template'!$G$3:$J$3,0))=0,0,INDEX('[1]Scenario by Priority Template'!$G$12:$J$1291,MATCH(CONCATENATE($H$5,$F$19,$B21),'[1]Scenario by Priority Template'!$F$12:$F$1291,0),MATCH(G$20,'[1]Scenario by Priority Template'!$G$3:$J$3,0))+INDEX('[1]Scenario by Priority Template'!$K$12:$M$1291,MATCH(CONCATENATE($H$5,$F$19,$B21),'[1]Scenario by Priority Template'!$F$12:$F$1291,0),MATCH(G$20,'[1]Scenario by Priority Template'!$K$3:$M$3,0)))</f>
        <v>31</v>
      </c>
      <c r="H21" s="19">
        <f t="shared" ref="H21:H28" si="3">IF(OR($H$5="Indian River",$H$5="Martin",$H$5="Okeechobee"),G21*0.18,IF(OR($H$5="Collier",$H$5="Glades",$H$5="Hendry",$H$5="Lee"),G21*0.15,G21*0.2))</f>
        <v>6.2</v>
      </c>
      <c r="I21" s="12">
        <f>IF(INDEX('[1]Scenario by Priority Template'!$G$12:$J$1291,MATCH(CONCATENATE($H$5,$F$19,$B21),'[1]Scenario by Priority Template'!$F$12:$F$1291,0),MATCH(I$20,'[1]Scenario by Priority Template'!$G$3:$J$3,0))=0,0,INDEX('[1]Scenario by Priority Template'!$G$12:$J$1291,MATCH(CONCATENATE($H$5,$F$19,$B21),'[1]Scenario by Priority Template'!$F$12:$F$1291,0),MATCH(I$20,'[1]Scenario by Priority Template'!$G$3:$J$3,0))+INDEX('[1]Scenario by Priority Template'!$K$12:$M$1291,MATCH(CONCATENATE($H$5,$F$19,$B21),'[1]Scenario by Priority Template'!$F$12:$F$1291,0),MATCH(I$20,'[1]Scenario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IF(INDEX('[1]Scenario by Priority Template'!$G$12:$J$1291,MATCH(CONCATENATE($H$5,$F$19,$B21),'[1]Scenario by Priority Template'!$F$12:$F$1291,0),MATCH(K$20,'[1]Scenario by Priority Template'!$G$3:$J$3,0))=0,0,INDEX('[1]Scenario by Priority Template'!$G$12:$J$1291,MATCH(CONCATENATE($H$5,$F$19,$B21),'[1]Scenario by Priority Template'!$F$12:$F$1291,0),MATCH(K$20,'[1]Scenario by Priority Template'!$G$3:$J$3,0))+INDEX('[1]Scenario by Priority Template'!$K$12:$M$1291,MATCH(CONCATENATE($H$5,$F$19,$B21),'[1]Scenario by Priority Template'!$F$12:$F$1291,0),MATCH(K$20,'[1]Scenario by Priority Template'!$K$3:$M$3,0)))</f>
        <v>0</v>
      </c>
      <c r="L21" s="19">
        <f t="shared" ref="L21:L28" si="5">IF(OR($H$5="Indian River",$H$5="Martin",$H$5="Okeechobee"),K21*0.18,IF(OR($H$5="Collier",$H$5="Glades",$H$5="Hendry",$H$5="Lee"),K21*0.15,K21*0.2))</f>
        <v>0</v>
      </c>
      <c r="M21" s="12">
        <f>IF(INDEX('[1]Scenario by Priority Template'!$G$12:$J$1291,MATCH(CONCATENATE($H$5,$F$19,$B21),'[1]Scenario by Priority Template'!$F$12:$F$1291,0),MATCH(M$20,'[1]Scenario by Priority Template'!$G$3:$J$3,0))=0,0,INDEX('[1]Scenario by Priority Template'!$G$12:$J$1291,MATCH(CONCATENATE($H$5,$F$19,$B21),'[1]Scenario by Priority Template'!$F$12:$F$1291,0),MATCH(M$20,'[1]Scenario by Priority Template'!$G$3:$J$3,0)))</f>
        <v>5.91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IF(INDEX('[1]Scenario by Priority Template'!$G$12:$J$1291,MATCH(CONCATENATE($H$5,$F$19,$B22),'[1]Scenario by Priority Template'!$F$12:$F$1291,0),MATCH(G$20,'[1]Scenario by Priority Template'!$G$3:$J$3,0))=0,0,INDEX('[1]Scenario by Priority Template'!$G$12:$J$1291,MATCH(CONCATENATE($H$5,$F$19,$B22),'[1]Scenario by Priority Template'!$F$12:$F$1291,0),MATCH(G$20,'[1]Scenario by Priority Template'!$G$3:$J$3,0))+INDEX('[1]Scenario by Priority Template'!$K$12:$M$1291,MATCH(CONCATENATE($H$5,$F$19,$B22),'[1]Scenario by Priority Template'!$F$12:$F$1291,0),MATCH(G$20,'[1]Scenario by Priority Template'!$K$3:$M$3,0)))</f>
        <v>24.65</v>
      </c>
      <c r="H22" s="19">
        <f t="shared" si="3"/>
        <v>4.93</v>
      </c>
      <c r="I22" s="12">
        <f>IF(INDEX('[1]Scenario by Priority Template'!$G$12:$J$1291,MATCH(CONCATENATE($H$5,$F$19,$B22),'[1]Scenario by Priority Template'!$F$12:$F$1291,0),MATCH(I$20,'[1]Scenario by Priority Template'!$G$3:$J$3,0))=0,0,INDEX('[1]Scenario by Priority Template'!$G$12:$J$1291,MATCH(CONCATENATE($H$5,$F$19,$B22),'[1]Scenario by Priority Template'!$F$12:$F$1291,0),MATCH(I$20,'[1]Scenario by Priority Template'!$G$3:$J$3,0))+INDEX('[1]Scenario by Priority Template'!$K$12:$M$1291,MATCH(CONCATENATE($H$5,$F$19,$B22),'[1]Scenario by Priority Template'!$F$12:$F$1291,0),MATCH(I$20,'[1]Scenario by Priority Template'!$K$3:$M$3,0)))</f>
        <v>22.099999999999998</v>
      </c>
      <c r="J22" s="19">
        <f t="shared" si="4"/>
        <v>4.42</v>
      </c>
      <c r="K22" s="12">
        <f>IF(INDEX('[1]Scenario by Priority Template'!$G$12:$J$1291,MATCH(CONCATENATE($H$5,$F$19,$B22),'[1]Scenario by Priority Template'!$F$12:$F$1291,0),MATCH(K$20,'[1]Scenario by Priority Template'!$G$3:$J$3,0))=0,0,INDEX('[1]Scenario by Priority Template'!$G$12:$J$1291,MATCH(CONCATENATE($H$5,$F$19,$B22),'[1]Scenario by Priority Template'!$F$12:$F$1291,0),MATCH(K$20,'[1]Scenario by Priority Template'!$G$3:$J$3,0))+INDEX('[1]Scenario by Priority Template'!$K$12:$M$1291,MATCH(CONCATENATE($H$5,$F$19,$B22),'[1]Scenario by Priority Template'!$F$12:$F$1291,0),MATCH(K$20,'[1]Scenario by Priority Template'!$K$3:$M$3,0)))</f>
        <v>0</v>
      </c>
      <c r="L22" s="19">
        <f t="shared" si="5"/>
        <v>0</v>
      </c>
      <c r="M22" s="12">
        <f>IF(INDEX('[1]Scenario by Priority Template'!$G$12:$J$1291,MATCH(CONCATENATE($H$5,$F$19,$B22),'[1]Scenario by Priority Template'!$F$12:$F$1291,0),MATCH(M$20,'[1]Scenario by Priority Template'!$G$3:$J$3,0))=0,0,INDEX('[1]Scenario by Priority Template'!$G$12:$J$1291,MATCH(CONCATENATE($H$5,$F$19,$B22),'[1]Scenario by Priority Template'!$F$12:$F$1291,0),MATCH(M$20,'[1]Scenario by Priority Template'!$G$3:$J$3,0)))</f>
        <v>5.91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IF(INDEX('[1]Scenario by Priority Template'!$G$12:$J$1291,MATCH(CONCATENATE($H$5,$F$19,$B23),'[1]Scenario by Priority Template'!$F$12:$F$1291,0),MATCH(G$20,'[1]Scenario by Priority Template'!$G$3:$J$3,0))=0,0,INDEX('[1]Scenario by Priority Template'!$G$12:$J$1291,MATCH(CONCATENATE($H$5,$F$19,$B23),'[1]Scenario by Priority Template'!$F$12:$F$1291,0),MATCH(G$20,'[1]Scenario by Priority Template'!$G$3:$J$3,0))+INDEX('[1]Scenario by Priority Template'!$K$12:$M$1291,MATCH(CONCATENATE($H$5,$F$19,$B23),'[1]Scenario by Priority Template'!$F$12:$F$1291,0),MATCH(G$20,'[1]Scenario by Priority Template'!$K$3:$M$3,0)))</f>
        <v>20.399999999999999</v>
      </c>
      <c r="H23" s="19">
        <f t="shared" si="3"/>
        <v>4.08</v>
      </c>
      <c r="I23" s="12">
        <f>IF(INDEX('[1]Scenario by Priority Template'!$G$12:$J$1291,MATCH(CONCATENATE($H$5,$F$19,$B23),'[1]Scenario by Priority Template'!$F$12:$F$1291,0),MATCH(I$20,'[1]Scenario by Priority Template'!$G$3:$J$3,0))=0,0,INDEX('[1]Scenario by Priority Template'!$G$12:$J$1291,MATCH(CONCATENATE($H$5,$F$19,$B23),'[1]Scenario by Priority Template'!$F$12:$F$1291,0),MATCH(I$20,'[1]Scenario by Priority Template'!$G$3:$J$3,0))+INDEX('[1]Scenario by Priority Template'!$K$12:$M$1291,MATCH(CONCATENATE($H$5,$F$19,$B23),'[1]Scenario by Priority Template'!$F$12:$F$1291,0),MATCH(I$20,'[1]Scenario by Priority Template'!$K$3:$M$3,0)))</f>
        <v>22.099999999999998</v>
      </c>
      <c r="J23" s="19">
        <f t="shared" si="4"/>
        <v>4.42</v>
      </c>
      <c r="K23" s="12">
        <f>IF(INDEX('[1]Scenario by Priority Template'!$G$12:$J$1291,MATCH(CONCATENATE($H$5,$F$19,$B23),'[1]Scenario by Priority Template'!$F$12:$F$1291,0),MATCH(K$20,'[1]Scenario by Priority Template'!$G$3:$J$3,0))=0,0,INDEX('[1]Scenario by Priority Template'!$G$12:$J$1291,MATCH(CONCATENATE($H$5,$F$19,$B23),'[1]Scenario by Priority Template'!$F$12:$F$1291,0),MATCH(K$20,'[1]Scenario by Priority Template'!$G$3:$J$3,0))+INDEX('[1]Scenario by Priority Template'!$K$12:$M$1291,MATCH(CONCATENATE($H$5,$F$19,$B23),'[1]Scenario by Priority Template'!$F$12:$F$1291,0),MATCH(K$20,'[1]Scenario by Priority Template'!$K$3:$M$3,0)))</f>
        <v>0</v>
      </c>
      <c r="L23" s="19">
        <f t="shared" si="5"/>
        <v>0</v>
      </c>
      <c r="M23" s="12">
        <f>IF(INDEX('[1]Scenario by Priority Template'!$G$12:$J$1291,MATCH(CONCATENATE($H$5,$F$19,$B23),'[1]Scenario by Priority Template'!$F$12:$F$1291,0),MATCH(M$20,'[1]Scenario by Priority Template'!$G$3:$J$3,0))=0,0,INDEX('[1]Scenario by Priority Template'!$G$12:$J$1291,MATCH(CONCATENATE($H$5,$F$19,$B23),'[1]Scenario by Priority Template'!$F$12:$F$1291,0),MATCH(M$20,'[1]Scenario by Priority Template'!$G$3:$J$3,0)))</f>
        <v>5.91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IF(INDEX('[1]Scenario by Priority Template'!$G$12:$J$1291,MATCH(CONCATENATE($H$5,$F$19,$B24),'[1]Scenario by Priority Template'!$F$12:$F$1291,0),MATCH(G$20,'[1]Scenario by Priority Template'!$G$3:$J$3,0))=0,0,INDEX('[1]Scenario by Priority Template'!$G$12:$J$1291,MATCH(CONCATENATE($H$5,$F$19,$B24),'[1]Scenario by Priority Template'!$F$12:$F$1291,0),MATCH(G$20,'[1]Scenario by Priority Template'!$G$3:$J$3,0))+INDEX('[1]Scenario by Priority Template'!$K$12:$M$1291,MATCH(CONCATENATE($H$5,$F$19,$B24),'[1]Scenario by Priority Template'!$F$12:$F$1291,0),MATCH(G$20,'[1]Scenario by Priority Template'!$K$3:$M$3,0)))</f>
        <v>15</v>
      </c>
      <c r="H24" s="19">
        <f t="shared" si="3"/>
        <v>3</v>
      </c>
      <c r="I24" s="12">
        <f>IF(INDEX('[1]Scenario by Priority Template'!$G$12:$J$1291,MATCH(CONCATENATE($H$5,$F$19,$B24),'[1]Scenario by Priority Template'!$F$12:$F$1291,0),MATCH(I$20,'[1]Scenario by Priority Template'!$G$3:$J$3,0))=0,0,INDEX('[1]Scenario by Priority Template'!$G$12:$J$1291,MATCH(CONCATENATE($H$5,$F$19,$B24),'[1]Scenario by Priority Template'!$F$12:$F$1291,0),MATCH(I$20,'[1]Scenario by Priority Template'!$G$3:$J$3,0))+INDEX('[1]Scenario by Priority Template'!$K$12:$M$1291,MATCH(CONCATENATE($H$5,$F$19,$B24),'[1]Scenario by Priority Template'!$F$12:$F$1291,0),MATCH(I$20,'[1]Scenario by Priority Template'!$K$3:$M$3,0)))</f>
        <v>18</v>
      </c>
      <c r="J24" s="19">
        <f t="shared" si="4"/>
        <v>3.6</v>
      </c>
      <c r="K24" s="12">
        <f>IF(INDEX('[1]Scenario by Priority Template'!$G$12:$J$1291,MATCH(CONCATENATE($H$5,$F$19,$B24),'[1]Scenario by Priority Template'!$F$12:$F$1291,0),MATCH(K$20,'[1]Scenario by Priority Template'!$G$3:$J$3,0))=0,0,INDEX('[1]Scenario by Priority Template'!$G$12:$J$1291,MATCH(CONCATENATE($H$5,$F$19,$B24),'[1]Scenario by Priority Template'!$F$12:$F$1291,0),MATCH(K$20,'[1]Scenario by Priority Template'!$G$3:$J$3,0))+INDEX('[1]Scenario by Priority Template'!$K$12:$M$1291,MATCH(CONCATENATE($H$5,$F$19,$B24),'[1]Scenario by Priority Template'!$F$12:$F$1291,0),MATCH(K$20,'[1]Scenario by Priority Template'!$K$3:$M$3,0)))</f>
        <v>0</v>
      </c>
      <c r="L24" s="19">
        <f t="shared" si="5"/>
        <v>0</v>
      </c>
      <c r="M24" s="12">
        <f>IF(INDEX('[1]Scenario by Priority Template'!$G$12:$J$1291,MATCH(CONCATENATE($H$5,$F$19,$B24),'[1]Scenario by Priority Template'!$F$12:$F$1291,0),MATCH(M$20,'[1]Scenario by Priority Template'!$G$3:$J$3,0))=0,0,INDEX('[1]Scenario by Priority Template'!$G$12:$J$1291,MATCH(CONCATENATE($H$5,$F$19,$B24),'[1]Scenario by Priority Template'!$F$12:$F$1291,0),MATCH(M$20,'[1]Scenario by Priority Template'!$G$3:$J$3,0)))</f>
        <v>5.91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IF(INDEX('[1]Scenario by Priority Template'!$G$12:$J$1291,MATCH(CONCATENATE($H$5,$F$19,$B25),'[1]Scenario by Priority Template'!$F$12:$F$1291,0),MATCH(G$20,'[1]Scenario by Priority Template'!$G$3:$J$3,0))=0,0,INDEX('[1]Scenario by Priority Template'!$G$12:$J$1291,MATCH(CONCATENATE($H$5,$F$19,$B25),'[1]Scenario by Priority Template'!$F$12:$F$1291,0),MATCH(G$20,'[1]Scenario by Priority Template'!$G$3:$J$3,0))+INDEX('[1]Scenario by Priority Template'!$K$12:$M$1291,MATCH(CONCATENATE($H$5,$F$19,$B25),'[1]Scenario by Priority Template'!$F$12:$F$1291,0),MATCH(G$20,'[1]Scenario by Priority Template'!$K$3:$M$3,0)))</f>
        <v>14.399999999999999</v>
      </c>
      <c r="H25" s="19">
        <f t="shared" si="3"/>
        <v>2.88</v>
      </c>
      <c r="I25" s="12">
        <f>IF(INDEX('[1]Scenario by Priority Template'!$G$12:$J$1291,MATCH(CONCATENATE($H$5,$F$19,$B25),'[1]Scenario by Priority Template'!$F$12:$F$1291,0),MATCH(I$20,'[1]Scenario by Priority Template'!$G$3:$J$3,0))=0,0,INDEX('[1]Scenario by Priority Template'!$G$12:$J$1291,MATCH(CONCATENATE($H$5,$F$19,$B25),'[1]Scenario by Priority Template'!$F$12:$F$1291,0),MATCH(I$20,'[1]Scenario by Priority Template'!$G$3:$J$3,0))+INDEX('[1]Scenario by Priority Template'!$K$12:$M$1291,MATCH(CONCATENATE($H$5,$F$19,$B25),'[1]Scenario by Priority Template'!$F$12:$F$1291,0),MATCH(I$20,'[1]Scenario by Priority Template'!$K$3:$M$3,0)))</f>
        <v>18</v>
      </c>
      <c r="J25" s="19">
        <f t="shared" si="4"/>
        <v>3.6</v>
      </c>
      <c r="K25" s="12">
        <f>IF(INDEX('[1]Scenario by Priority Template'!$G$12:$J$1291,MATCH(CONCATENATE($H$5,$F$19,$B25),'[1]Scenario by Priority Template'!$F$12:$F$1291,0),MATCH(K$20,'[1]Scenario by Priority Template'!$G$3:$J$3,0))=0,0,INDEX('[1]Scenario by Priority Template'!$G$12:$J$1291,MATCH(CONCATENATE($H$5,$F$19,$B25),'[1]Scenario by Priority Template'!$F$12:$F$1291,0),MATCH(K$20,'[1]Scenario by Priority Template'!$G$3:$J$3,0))+INDEX('[1]Scenario by Priority Template'!$K$12:$M$1291,MATCH(CONCATENATE($H$5,$F$19,$B25),'[1]Scenario by Priority Template'!$F$12:$F$1291,0),MATCH(K$20,'[1]Scenario by Priority Template'!$K$3:$M$3,0)))</f>
        <v>0</v>
      </c>
      <c r="L25" s="19">
        <f t="shared" si="5"/>
        <v>0</v>
      </c>
      <c r="M25" s="12">
        <f>IF(INDEX('[1]Scenario by Priority Template'!$G$12:$J$1291,MATCH(CONCATENATE($H$5,$F$19,$B25),'[1]Scenario by Priority Template'!$F$12:$F$1291,0),MATCH(M$20,'[1]Scenario by Priority Template'!$G$3:$J$3,0))=0,0,INDEX('[1]Scenario by Priority Template'!$G$12:$J$1291,MATCH(CONCATENATE($H$5,$F$19,$B25),'[1]Scenario by Priority Template'!$F$12:$F$1291,0),MATCH(M$20,'[1]Scenario by Priority Template'!$G$3:$J$3,0)))</f>
        <v>5.38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IF(INDEX('[1]Scenario by Priority Template'!$G$12:$J$1291,MATCH(CONCATENATE($H$5,$F$19,$B26),'[1]Scenario by Priority Template'!$F$12:$F$1291,0),MATCH(G$20,'[1]Scenario by Priority Template'!$G$3:$J$3,0))=0,0,INDEX('[1]Scenario by Priority Template'!$G$12:$J$1291,MATCH(CONCATENATE($H$5,$F$19,$B26),'[1]Scenario by Priority Template'!$F$12:$F$1291,0),MATCH(G$20,'[1]Scenario by Priority Template'!$G$3:$J$3,0))+INDEX('[1]Scenario by Priority Template'!$K$12:$M$1291,MATCH(CONCATENATE($H$5,$F$19,$B26),'[1]Scenario by Priority Template'!$F$12:$F$1291,0),MATCH(G$20,'[1]Scenario by Priority Template'!$K$3:$M$3,0)))</f>
        <v>14.399999999999999</v>
      </c>
      <c r="H26" s="19">
        <f t="shared" si="3"/>
        <v>2.88</v>
      </c>
      <c r="I26" s="12">
        <f>IF(INDEX('[1]Scenario by Priority Template'!$G$12:$J$1291,MATCH(CONCATENATE($H$5,$F$19,$B26),'[1]Scenario by Priority Template'!$F$12:$F$1291,0),MATCH(I$20,'[1]Scenario by Priority Template'!$G$3:$J$3,0))=0,0,INDEX('[1]Scenario by Priority Template'!$G$12:$J$1291,MATCH(CONCATENATE($H$5,$F$19,$B26),'[1]Scenario by Priority Template'!$F$12:$F$1291,0),MATCH(I$20,'[1]Scenario by Priority Template'!$G$3:$J$3,0))+INDEX('[1]Scenario by Priority Template'!$K$12:$M$1291,MATCH(CONCATENATE($H$5,$F$19,$B26),'[1]Scenario by Priority Template'!$F$12:$F$1291,0),MATCH(I$20,'[1]Scenario by Priority Template'!$K$3:$M$3,0)))</f>
        <v>16.5</v>
      </c>
      <c r="J26" s="19">
        <f t="shared" si="4"/>
        <v>3.3000000000000003</v>
      </c>
      <c r="K26" s="12">
        <f>IF(INDEX('[1]Scenario by Priority Template'!$G$12:$J$1291,MATCH(CONCATENATE($H$5,$F$19,$B26),'[1]Scenario by Priority Template'!$F$12:$F$1291,0),MATCH(K$20,'[1]Scenario by Priority Template'!$G$3:$J$3,0))=0,0,INDEX('[1]Scenario by Priority Template'!$G$12:$J$1291,MATCH(CONCATENATE($H$5,$F$19,$B26),'[1]Scenario by Priority Template'!$F$12:$F$1291,0),MATCH(K$20,'[1]Scenario by Priority Template'!$G$3:$J$3,0))+INDEX('[1]Scenario by Priority Template'!$K$12:$M$1291,MATCH(CONCATENATE($H$5,$F$19,$B26),'[1]Scenario by Priority Template'!$F$12:$F$1291,0),MATCH(K$20,'[1]Scenario by Priority Template'!$K$3:$M$3,0)))</f>
        <v>0</v>
      </c>
      <c r="L26" s="19">
        <f t="shared" si="5"/>
        <v>0</v>
      </c>
      <c r="M26" s="12">
        <f>IF(INDEX('[1]Scenario by Priority Template'!$G$12:$J$1291,MATCH(CONCATENATE($H$5,$F$19,$B26),'[1]Scenario by Priority Template'!$F$12:$F$1291,0),MATCH(M$20,'[1]Scenario by Priority Template'!$G$3:$J$3,0))=0,0,INDEX('[1]Scenario by Priority Template'!$G$12:$J$1291,MATCH(CONCATENATE($H$5,$F$19,$B26),'[1]Scenario by Priority Template'!$F$12:$F$1291,0),MATCH(M$20,'[1]Scenario by Priority Template'!$G$3:$J$3,0)))</f>
        <v>4.95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IF(INDEX('[1]Scenario by Priority Template'!$G$12:$J$1291,MATCH(CONCATENATE($H$5,$F$19,$B27),'[1]Scenario by Priority Template'!$F$12:$F$1291,0),MATCH(G$20,'[1]Scenario by Priority Template'!$G$3:$J$3,0))=0,0,INDEX('[1]Scenario by Priority Template'!$G$12:$J$1291,MATCH(CONCATENATE($H$5,$F$19,$B27),'[1]Scenario by Priority Template'!$F$12:$F$1291,0),MATCH(G$20,'[1]Scenario by Priority Template'!$G$3:$J$3,0))+INDEX('[1]Scenario by Priority Template'!$K$12:$M$1291,MATCH(CONCATENATE($H$5,$F$19,$B27),'[1]Scenario by Priority Template'!$F$12:$F$1291,0),MATCH(G$20,'[1]Scenario by Priority Template'!$K$3:$M$3,0)))</f>
        <v>10.75</v>
      </c>
      <c r="H27" s="19">
        <f t="shared" si="3"/>
        <v>2.15</v>
      </c>
      <c r="I27" s="12">
        <f>IF(INDEX('[1]Scenario by Priority Template'!$G$12:$J$1291,MATCH(CONCATENATE($H$5,$F$19,$B27),'[1]Scenario by Priority Template'!$F$12:$F$1291,0),MATCH(I$20,'[1]Scenario by Priority Template'!$G$3:$J$3,0))=0,0,INDEX('[1]Scenario by Priority Template'!$G$12:$J$1291,MATCH(CONCATENATE($H$5,$F$19,$B27),'[1]Scenario by Priority Template'!$F$12:$F$1291,0),MATCH(I$20,'[1]Scenario by Priority Template'!$G$3:$J$3,0))+INDEX('[1]Scenario by Priority Template'!$K$12:$M$1291,MATCH(CONCATENATE($H$5,$F$19,$B27),'[1]Scenario by Priority Template'!$F$12:$F$1291,0),MATCH(I$20,'[1]Scenario by Priority Template'!$K$3:$M$3,0)))</f>
        <v>10.75</v>
      </c>
      <c r="J27" s="19">
        <f t="shared" si="4"/>
        <v>2.15</v>
      </c>
      <c r="K27" s="12">
        <f>IF(INDEX('[1]Scenario by Priority Template'!$G$12:$J$1291,MATCH(CONCATENATE($H$5,$F$19,$B27),'[1]Scenario by Priority Template'!$F$12:$F$1291,0),MATCH(K$20,'[1]Scenario by Priority Template'!$G$3:$J$3,0))=0,0,INDEX('[1]Scenario by Priority Template'!$G$12:$J$1291,MATCH(CONCATENATE($H$5,$F$19,$B27),'[1]Scenario by Priority Template'!$F$12:$F$1291,0),MATCH(K$20,'[1]Scenario by Priority Template'!$G$3:$J$3,0))+INDEX('[1]Scenario by Priority Template'!$K$12:$M$1291,MATCH(CONCATENATE($H$5,$F$19,$B27),'[1]Scenario by Priority Template'!$F$12:$F$1291,0),MATCH(K$20,'[1]Scenario by Priority Template'!$K$3:$M$3,0)))</f>
        <v>0</v>
      </c>
      <c r="L27" s="19">
        <f t="shared" si="5"/>
        <v>0</v>
      </c>
      <c r="M27" s="12">
        <f>IF(INDEX('[1]Scenario by Priority Template'!$G$12:$J$1291,MATCH(CONCATENATE($H$5,$F$19,$B27),'[1]Scenario by Priority Template'!$F$12:$F$1291,0),MATCH(M$20,'[1]Scenario by Priority Template'!$G$3:$J$3,0))=0,0,INDEX('[1]Scenario by Priority Template'!$G$12:$J$1291,MATCH(CONCATENATE($H$5,$F$19,$B27),'[1]Scenario by Priority Template'!$F$12:$F$1291,0),MATCH(M$20,'[1]Scenario by Priority Template'!$G$3:$J$3,0)))</f>
        <v>4.95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IF(INDEX('[1]Scenario by Priority Template'!$G$12:$J$1291,MATCH(CONCATENATE($H$5,$F$19,$B28),'[1]Scenario by Priority Template'!$F$12:$F$1291,0),MATCH(G$20,'[1]Scenario by Priority Template'!$G$3:$J$3,0))=0,0,INDEX('[1]Scenario by Priority Template'!$G$12:$J$1291,MATCH(CONCATENATE($H$5,$F$19,$B28),'[1]Scenario by Priority Template'!$F$12:$F$1291,0),MATCH(G$20,'[1]Scenario by Priority Template'!$G$3:$J$3,0))+INDEX('[1]Scenario by Priority Template'!$K$12:$M$1291,MATCH(CONCATENATE($H$5,$F$19,$B28),'[1]Scenario by Priority Template'!$F$12:$F$1291,0),MATCH(G$20,'[1]Scenario by Priority Template'!$K$3:$M$3,0)))</f>
        <v>31</v>
      </c>
      <c r="H28" s="19">
        <f t="shared" si="3"/>
        <v>6.2</v>
      </c>
      <c r="I28" s="12">
        <f>IF(INDEX('[1]Scenario by Priority Template'!$G$12:$J$1291,MATCH(CONCATENATE($H$5,$F$19,$B28),'[1]Scenario by Priority Template'!$F$12:$F$1291,0),MATCH(I$20,'[1]Scenario by Priority Template'!$G$3:$J$3,0))=0,0,INDEX('[1]Scenario by Priority Template'!$G$12:$J$1291,MATCH(CONCATENATE($H$5,$F$19,$B28),'[1]Scenario by Priority Template'!$F$12:$F$1291,0),MATCH(I$20,'[1]Scenario by Priority Template'!$G$3:$J$3,0))+INDEX('[1]Scenario by Priority Template'!$K$12:$M$1291,MATCH(CONCATENATE($H$5,$F$19,$B28),'[1]Scenario by Priority Template'!$F$12:$F$1291,0),MATCH(I$20,'[1]Scenario by Priority Template'!$K$3:$M$3,0)))</f>
        <v>29</v>
      </c>
      <c r="J28" s="19">
        <f t="shared" si="4"/>
        <v>5.8000000000000007</v>
      </c>
      <c r="K28" s="12">
        <f>IF(INDEX('[1]Scenario by Priority Template'!$G$12:$J$1291,MATCH(CONCATENATE($H$5,$F$19,$B28),'[1]Scenario by Priority Template'!$F$12:$F$1291,0),MATCH(K$20,'[1]Scenario by Priority Template'!$G$3:$J$3,0))=0,0,INDEX('[1]Scenario by Priority Template'!$G$12:$J$1291,MATCH(CONCATENATE($H$5,$F$19,$B28),'[1]Scenario by Priority Template'!$F$12:$F$1291,0),MATCH(K$20,'[1]Scenario by Priority Template'!$G$3:$J$3,0))+INDEX('[1]Scenario by Priority Template'!$K$12:$M$1291,MATCH(CONCATENATE($H$5,$F$19,$B28),'[1]Scenario by Priority Template'!$F$12:$F$1291,0),MATCH(K$20,'[1]Scenario by Priority Template'!$K$3:$M$3,0)))</f>
        <v>0</v>
      </c>
      <c r="L28" s="19">
        <f t="shared" si="5"/>
        <v>0</v>
      </c>
      <c r="M28" s="12">
        <f>IF(INDEX('[1]Scenario by Priority Template'!$G$12:$J$1291,MATCH(CONCATENATE($H$5,$F$19,$B28),'[1]Scenario by Priority Template'!$F$12:$F$1291,0),MATCH(M$20,'[1]Scenario by Priority Template'!$G$3:$J$3,0))=0,0,INDEX('[1]Scenario by Priority Template'!$G$12:$J$1291,MATCH(CONCATENATE($H$5,$F$19,$B28),'[1]Scenario by Priority Template'!$F$12:$F$1291,0),MATCH(M$20,'[1]Scenario by Priority Template'!$G$3:$J$3,0)))</f>
        <v>5.91</v>
      </c>
    </row>
    <row r="30" spans="2:13" ht="15.75" customHeight="1" x14ac:dyDescent="0.35"/>
  </sheetData>
  <mergeCells count="30"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  <mergeCell ref="E13:F13"/>
    <mergeCell ref="E14:F14"/>
    <mergeCell ref="E15:F15"/>
    <mergeCell ref="E16:F16"/>
    <mergeCell ref="C18:D18"/>
    <mergeCell ref="E18:F18"/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4619-C2DB-4647-8A26-31F7C1502981}">
  <dimension ref="A1:O30"/>
  <sheetViews>
    <sheetView workbookViewId="0">
      <selection activeCell="A17" sqref="A17:XFD1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30" t="s">
        <v>0</v>
      </c>
      <c r="B2" s="31"/>
      <c r="C2" s="31"/>
      <c r="D2" s="31"/>
      <c r="E2" s="31"/>
      <c r="F2" s="31"/>
      <c r="G2" s="31"/>
      <c r="H2" s="31"/>
      <c r="I2" s="32"/>
      <c r="J2" s="1"/>
    </row>
    <row r="4" spans="1:15" s="2" customFormat="1" ht="15.5" x14ac:dyDescent="0.3"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5" s="2" customFormat="1" ht="15.5" x14ac:dyDescent="0.3">
      <c r="C5" s="3"/>
      <c r="D5" s="3"/>
      <c r="E5" s="3"/>
      <c r="F5" s="3"/>
      <c r="G5" s="3"/>
      <c r="H5" s="4" t="s">
        <v>33</v>
      </c>
      <c r="I5" s="3" t="s">
        <v>3</v>
      </c>
      <c r="J5" s="3"/>
      <c r="K5" s="3"/>
      <c r="L5" s="3"/>
      <c r="M5" s="3"/>
    </row>
    <row r="6" spans="1:15" ht="16" thickBot="1" x14ac:dyDescent="0.4">
      <c r="B6" s="33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5" ht="15" thickBot="1" x14ac:dyDescent="0.4">
      <c r="B7" s="34"/>
      <c r="C7" s="34"/>
      <c r="D7" s="34"/>
      <c r="E7" s="34"/>
      <c r="F7" s="6" t="s">
        <v>5</v>
      </c>
      <c r="G7" s="35" t="s">
        <v>6</v>
      </c>
      <c r="H7" s="36"/>
      <c r="I7" s="36"/>
      <c r="J7" s="36"/>
      <c r="K7" s="36"/>
      <c r="L7" s="36"/>
      <c r="M7" s="37"/>
    </row>
    <row r="8" spans="1:15" ht="58" thickBot="1" x14ac:dyDescent="0.4">
      <c r="B8" s="38" t="s">
        <v>7</v>
      </c>
      <c r="C8" s="39"/>
      <c r="D8" s="40"/>
      <c r="E8" s="41" t="s">
        <v>8</v>
      </c>
      <c r="F8" s="42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IF(INDEX('[2]Scenario by Priority Template'!$G$12:$J$1291,MATCH(CONCATENATE($H$5,$F$7,$B9),'[2]Scenario by Priority Template'!$F$12:$F$1291,0),MATCH(G$8,'[2]Scenario by Priority Template'!$G$3:$J$3,0))=0,0,INDEX('[2]Scenario by Priority Template'!$G$12:$J$1291,MATCH(CONCATENATE($H$5,$F$7,$B9),'[2]Scenario by Priority Template'!$F$12:$F$1291,0),MATCH(G$8,'[2]Scenario by Priority Template'!$G$3:$J$3,0))+INDEX('[2]Scenario by Priority Template'!$K$12:$M$1291,MATCH(CONCATENATE($H$5,$F$7,$B9),'[2]Scenario by Priority Template'!$F$12:$F$1291,0),MATCH(G$8,'[2]Scenario by Priority Template'!$K$3:$M$3,0)))</f>
        <v>40</v>
      </c>
      <c r="H9" s="12">
        <f>IF(OR($H$5="Indian River",$H$5="Martin",$H$5="Okeechobee"),G9*0.18,IF(OR($H$5="Collier",$H$5="Glades",$H$5="Hendry",$H$5="Lee"),G9*0.15,G9*0.2))</f>
        <v>8</v>
      </c>
      <c r="I9" s="12">
        <f>IF(INDEX('[2]Scenario by Priority Template'!$G$12:$J$1291,MATCH(CONCATENATE($H$5,$F$7,$B9),'[2]Scenario by Priority Template'!$F$12:$F$1291,0),MATCH(I$8,'[2]Scenario by Priority Template'!$G$3:$J$3,0))=0,0,INDEX('[2]Scenario by Priority Template'!$G$12:$J$1291,MATCH(CONCATENATE($H$5,$F$7,$B9),'[2]Scenario by Priority Template'!$F$12:$F$1291,0),MATCH(I$8,'[2]Scenario by Priority Template'!$G$3:$J$3,0))+INDEX('[2]Scenario by Priority Template'!$K$12:$M$1291,MATCH(CONCATENATE($H$5,$F$7,$B9),'[2]Scenario by Priority Template'!$F$12:$F$1291,0),MATCH(I$8,'[2]Scenario by Priority Template'!$K$3:$M$3,0)))</f>
        <v>35</v>
      </c>
      <c r="J9" s="12">
        <f t="shared" ref="J9:J16" si="0">IF(OR($H$5="Indian River",$H$5="Martin",$H$5="Okeechobee"),I9*0.18,IF(OR($H$5="Collier",$H$5="Glades",$H$5="Hendry",$H$5="Lee"),I9*0.15,I9*0.2))</f>
        <v>7</v>
      </c>
      <c r="K9" s="12">
        <f>IF(INDEX('[2]Scenario by Priority Template'!$G$12:$J$1291,MATCH(CONCATENATE($H$5,$F$7,$B9),'[2]Scenario by Priority Template'!$F$12:$F$1291,0),MATCH(K$8,'[2]Scenario by Priority Template'!$G$3:$J$3,0))=0,0,INDEX('[2]Scenario by Priority Template'!$G$12:$J$1291,MATCH(CONCATENATE($H$5,$F$7,$B9),'[2]Scenario by Priority Template'!$F$12:$F$1291,0),MATCH(K$8,'[2]Scenario by Priority Template'!$G$3:$J$3,0))+INDEX('[2]Scenario by Priority Template'!$K$12:$M$1291,MATCH(CONCATENATE($H$5,$F$7,$B9),'[2]Scenario by Priority Template'!$F$12:$F$1291,0),MATCH(K$8,'[2]Scenario by Priority Template'!$K$3:$M$3,0)))</f>
        <v>0</v>
      </c>
      <c r="L9" s="12">
        <f t="shared" ref="L9:L16" si="1">IF(OR($H$5="Indian River",$H$5="Martin",$H$5="Okeechobee"),K9*0.18,IF(OR($H$5="Collier",$H$5="Glades",$H$5="Hendry",$H$5="Lee"),K9*0.15,K9*0.2))</f>
        <v>0</v>
      </c>
      <c r="M9" s="12">
        <f>IF(INDEX('[2]Scenario by Priority Template'!$G$12:$J$1291,MATCH(CONCATENATE($H$5,$F$7,$B9),'[2]Scenario by Priority Template'!$F$12:$F$1291,0),MATCH(M$8,'[2]Scenario by Priority Template'!$G$3:$J$3,0))=0,0,INDEX('[2]Scenario by Priority Template'!$G$12:$J$1291,MATCH(CONCATENATE($H$5,$F$7,$B9),'[2]Scenario by Priority Template'!$F$12:$F$1291,0),MATCH(M$8,'[2]Scenario by Priority Template'!$G$3:$J$3,0)))</f>
        <v>9.14</v>
      </c>
      <c r="N9" s="13"/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IF(INDEX('[2]Scenario by Priority Template'!$G$12:$J$1291,MATCH(CONCATENATE($H$5,$F$7,$B10),'[2]Scenario by Priority Template'!$F$12:$F$1291,0),MATCH(G$8,'[2]Scenario by Priority Template'!$G$3:$J$3,0))=0,0,INDEX('[2]Scenario by Priority Template'!$G$12:$J$1291,MATCH(CONCATENATE($H$5,$F$7,$B10),'[2]Scenario by Priority Template'!$F$12:$F$1291,0),MATCH(G$8,'[2]Scenario by Priority Template'!$G$3:$J$3,0))+INDEX('[2]Scenario by Priority Template'!$K$12:$M$1291,MATCH(CONCATENATE($H$5,$F$7,$B10),'[2]Scenario by Priority Template'!$F$12:$F$1291,0),MATCH(G$8,'[2]Scenario by Priority Template'!$K$3:$M$3,0)))</f>
        <v>29.75</v>
      </c>
      <c r="H10" s="12">
        <f t="shared" ref="H10:H16" si="2">IF(OR($H$5="Indian River",$H$5="Martin",$H$5="Okeechobee"),G10*0.18,IF(OR($H$5="Collier",$H$5="Glades",$H$5="Hendry",$H$5="Lee"),G10*0.15,G10*0.2))</f>
        <v>5.95</v>
      </c>
      <c r="I10" s="12">
        <f>IF(INDEX('[2]Scenario by Priority Template'!$G$12:$J$1291,MATCH(CONCATENATE($H$5,$F$7,$B10),'[2]Scenario by Priority Template'!$F$12:$F$1291,0),MATCH(I$8,'[2]Scenario by Priority Template'!$G$3:$J$3,0))=0,0,INDEX('[2]Scenario by Priority Template'!$G$12:$J$1291,MATCH(CONCATENATE($H$5,$F$7,$B10),'[2]Scenario by Priority Template'!$F$12:$F$1291,0),MATCH(I$8,'[2]Scenario by Priority Template'!$G$3:$J$3,0))+INDEX('[2]Scenario by Priority Template'!$K$12:$M$1291,MATCH(CONCATENATE($H$5,$F$7,$B10),'[2]Scenario by Priority Template'!$F$12:$F$1291,0),MATCH(I$8,'[2]Scenario by Priority Template'!$K$3:$M$3,0)))</f>
        <v>28.05</v>
      </c>
      <c r="J10" s="12">
        <f t="shared" si="0"/>
        <v>5.61</v>
      </c>
      <c r="K10" s="12">
        <f>IF(INDEX('[2]Scenario by Priority Template'!$G$12:$J$1291,MATCH(CONCATENATE($H$5,$F$7,$B10),'[2]Scenario by Priority Template'!$F$12:$F$1291,0),MATCH(K$8,'[2]Scenario by Priority Template'!$G$3:$J$3,0))=0,0,INDEX('[2]Scenario by Priority Template'!$G$12:$J$1291,MATCH(CONCATENATE($H$5,$F$7,$B10),'[2]Scenario by Priority Template'!$F$12:$F$1291,0),MATCH(K$8,'[2]Scenario by Priority Template'!$G$3:$J$3,0))+INDEX('[2]Scenario by Priority Template'!$K$12:$M$1291,MATCH(CONCATENATE($H$5,$F$7,$B10),'[2]Scenario by Priority Template'!$F$12:$F$1291,0),MATCH(K$8,'[2]Scenario by Priority Template'!$K$3:$M$3,0)))</f>
        <v>0</v>
      </c>
      <c r="L10" s="12">
        <f t="shared" si="1"/>
        <v>0</v>
      </c>
      <c r="M10" s="12">
        <f>IF(INDEX('[2]Scenario by Priority Template'!$G$12:$J$1291,MATCH(CONCATENATE($H$5,$F$7,$B10),'[2]Scenario by Priority Template'!$F$12:$F$1291,0),MATCH(M$8,'[2]Scenario by Priority Template'!$G$3:$J$3,0))=0,0,INDEX('[2]Scenario by Priority Template'!$G$12:$J$1291,MATCH(CONCATENATE($H$5,$F$7,$B10),'[2]Scenario by Priority Template'!$F$12:$F$1291,0),MATCH(M$8,'[2]Scenario by Priority Template'!$G$3:$J$3,0)))</f>
        <v>8.6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IF(INDEX('[2]Scenario by Priority Template'!$G$12:$J$1291,MATCH(CONCATENATE($H$5,$F$7,$B11),'[2]Scenario by Priority Template'!$F$12:$F$1291,0),MATCH(G$8,'[2]Scenario by Priority Template'!$G$3:$J$3,0))=0,0,INDEX('[2]Scenario by Priority Template'!$G$12:$J$1291,MATCH(CONCATENATE($H$5,$F$7,$B11),'[2]Scenario by Priority Template'!$F$12:$F$1291,0),MATCH(G$8,'[2]Scenario by Priority Template'!$G$3:$J$3,0))+INDEX('[2]Scenario by Priority Template'!$K$12:$M$1291,MATCH(CONCATENATE($H$5,$F$7,$B11),'[2]Scenario by Priority Template'!$F$12:$F$1291,0),MATCH(G$8,'[2]Scenario by Priority Template'!$K$3:$M$3,0)))</f>
        <v>27.625</v>
      </c>
      <c r="H11" s="12">
        <f t="shared" si="2"/>
        <v>5.5250000000000004</v>
      </c>
      <c r="I11" s="12">
        <f>IF(INDEX('[2]Scenario by Priority Template'!$G$12:$J$1291,MATCH(CONCATENATE($H$5,$F$7,$B11),'[2]Scenario by Priority Template'!$F$12:$F$1291,0),MATCH(I$8,'[2]Scenario by Priority Template'!$G$3:$J$3,0))=0,0,INDEX('[2]Scenario by Priority Template'!$G$12:$J$1291,MATCH(CONCATENATE($H$5,$F$7,$B11),'[2]Scenario by Priority Template'!$F$12:$F$1291,0),MATCH(I$8,'[2]Scenario by Priority Template'!$G$3:$J$3,0))+INDEX('[2]Scenario by Priority Template'!$K$12:$M$1291,MATCH(CONCATENATE($H$5,$F$7,$B11),'[2]Scenario by Priority Template'!$F$12:$F$1291,0),MATCH(I$8,'[2]Scenario by Priority Template'!$K$3:$M$3,0)))</f>
        <v>28.05</v>
      </c>
      <c r="J11" s="12">
        <f t="shared" si="0"/>
        <v>5.61</v>
      </c>
      <c r="K11" s="12">
        <f>IF(INDEX('[2]Scenario by Priority Template'!$G$12:$J$1291,MATCH(CONCATENATE($H$5,$F$7,$B11),'[2]Scenario by Priority Template'!$F$12:$F$1291,0),MATCH(K$8,'[2]Scenario by Priority Template'!$G$3:$J$3,0))=0,0,INDEX('[2]Scenario by Priority Template'!$G$12:$J$1291,MATCH(CONCATENATE($H$5,$F$7,$B11),'[2]Scenario by Priority Template'!$F$12:$F$1291,0),MATCH(K$8,'[2]Scenario by Priority Template'!$G$3:$J$3,0))+INDEX('[2]Scenario by Priority Template'!$K$12:$M$1291,MATCH(CONCATENATE($H$5,$F$7,$B11),'[2]Scenario by Priority Template'!$F$12:$F$1291,0),MATCH(K$8,'[2]Scenario by Priority Template'!$K$3:$M$3,0)))</f>
        <v>0</v>
      </c>
      <c r="L11" s="12">
        <f t="shared" si="1"/>
        <v>0</v>
      </c>
      <c r="M11" s="12">
        <f>IF(INDEX('[2]Scenario by Priority Template'!$G$12:$J$1291,MATCH(CONCATENATE($H$5,$F$7,$B11),'[2]Scenario by Priority Template'!$F$12:$F$1291,0),MATCH(M$8,'[2]Scenario by Priority Template'!$G$3:$J$3,0))=0,0,INDEX('[2]Scenario by Priority Template'!$G$12:$J$1291,MATCH(CONCATENATE($H$5,$F$7,$B11),'[2]Scenario by Priority Template'!$F$12:$F$1291,0),MATCH(M$8,'[2]Scenario by Priority Template'!$G$3:$J$3,0)))</f>
        <v>8.06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IF(INDEX('[2]Scenario by Priority Template'!$G$12:$J$1291,MATCH(CONCATENATE($H$5,$F$7,$B12),'[2]Scenario by Priority Template'!$F$12:$F$1291,0),MATCH(G$8,'[2]Scenario by Priority Template'!$G$3:$J$3,0))=0,0,INDEX('[2]Scenario by Priority Template'!$G$12:$J$1291,MATCH(CONCATENATE($H$5,$F$7,$B12),'[2]Scenario by Priority Template'!$F$12:$F$1291,0),MATCH(G$8,'[2]Scenario by Priority Template'!$G$3:$J$3,0))+INDEX('[2]Scenario by Priority Template'!$K$12:$M$1291,MATCH(CONCATENATE($H$5,$F$7,$B12),'[2]Scenario by Priority Template'!$F$12:$F$1291,0),MATCH(G$8,'[2]Scenario by Priority Template'!$K$3:$M$3,0)))</f>
        <v>23.557500000000001</v>
      </c>
      <c r="H12" s="12">
        <f t="shared" si="2"/>
        <v>4.7115</v>
      </c>
      <c r="I12" s="12">
        <f>IF(INDEX('[2]Scenario by Priority Template'!$G$12:$J$1291,MATCH(CONCATENATE($H$5,$F$7,$B12),'[2]Scenario by Priority Template'!$F$12:$F$1291,0),MATCH(I$8,'[2]Scenario by Priority Template'!$G$3:$J$3,0))=0,0,INDEX('[2]Scenario by Priority Template'!$G$12:$J$1291,MATCH(CONCATENATE($H$5,$F$7,$B12),'[2]Scenario by Priority Template'!$F$12:$F$1291,0),MATCH(I$8,'[2]Scenario by Priority Template'!$G$3:$J$3,0))+INDEX('[2]Scenario by Priority Template'!$K$12:$M$1291,MATCH(CONCATENATE($H$5,$F$7,$B12),'[2]Scenario by Priority Template'!$F$12:$F$1291,0),MATCH(I$8,'[2]Scenario by Priority Template'!$K$3:$M$3,0)))</f>
        <v>24.75</v>
      </c>
      <c r="J12" s="12">
        <f t="shared" si="0"/>
        <v>4.95</v>
      </c>
      <c r="K12" s="12">
        <f>IF(INDEX('[2]Scenario by Priority Template'!$G$12:$J$1291,MATCH(CONCATENATE($H$5,$F$7,$B12),'[2]Scenario by Priority Template'!$F$12:$F$1291,0),MATCH(K$8,'[2]Scenario by Priority Template'!$G$3:$J$3,0))=0,0,INDEX('[2]Scenario by Priority Template'!$G$12:$J$1291,MATCH(CONCATENATE($H$5,$F$7,$B12),'[2]Scenario by Priority Template'!$F$12:$F$1291,0),MATCH(K$8,'[2]Scenario by Priority Template'!$G$3:$J$3,0))+INDEX('[2]Scenario by Priority Template'!$K$12:$M$1291,MATCH(CONCATENATE($H$5,$F$7,$B12),'[2]Scenario by Priority Template'!$F$12:$F$1291,0),MATCH(K$8,'[2]Scenario by Priority Template'!$K$3:$M$3,0)))</f>
        <v>0</v>
      </c>
      <c r="L12" s="12">
        <f t="shared" si="1"/>
        <v>0</v>
      </c>
      <c r="M12" s="12">
        <f>IF(INDEX('[2]Scenario by Priority Template'!$G$12:$J$1291,MATCH(CONCATENATE($H$5,$F$7,$B12),'[2]Scenario by Priority Template'!$F$12:$F$1291,0),MATCH(M$8,'[2]Scenario by Priority Template'!$G$3:$J$3,0))=0,0,INDEX('[2]Scenario by Priority Template'!$G$12:$J$1291,MATCH(CONCATENATE($H$5,$F$7,$B12),'[2]Scenario by Priority Template'!$F$12:$F$1291,0),MATCH(M$8,'[2]Scenario by Priority Template'!$G$3:$J$3,0)))</f>
        <v>8.06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IF(INDEX('[2]Scenario by Priority Template'!$G$12:$J$1291,MATCH(CONCATENATE($H$5,$F$7,$B13),'[2]Scenario by Priority Template'!$F$12:$F$1291,0),MATCH(G$8,'[2]Scenario by Priority Template'!$G$3:$J$3,0))=0,0,INDEX('[2]Scenario by Priority Template'!$G$12:$J$1291,MATCH(CONCATENATE($H$5,$F$7,$B13),'[2]Scenario by Priority Template'!$F$12:$F$1291,0),MATCH(G$8,'[2]Scenario by Priority Template'!$G$3:$J$3,0))+INDEX('[2]Scenario by Priority Template'!$K$12:$M$1291,MATCH(CONCATENATE($H$5,$F$7,$B13),'[2]Scenario by Priority Template'!$F$12:$F$1291,0),MATCH(G$8,'[2]Scenario by Priority Template'!$K$3:$M$3,0)))</f>
        <v>22.5</v>
      </c>
      <c r="H13" s="12">
        <f t="shared" si="2"/>
        <v>4.5</v>
      </c>
      <c r="I13" s="12">
        <f>IF(INDEX('[2]Scenario by Priority Template'!$G$12:$J$1291,MATCH(CONCATENATE($H$5,$F$7,$B13),'[2]Scenario by Priority Template'!$F$12:$F$1291,0),MATCH(I$8,'[2]Scenario by Priority Template'!$G$3:$J$3,0))=0,0,INDEX('[2]Scenario by Priority Template'!$G$12:$J$1291,MATCH(CONCATENATE($H$5,$F$7,$B13),'[2]Scenario by Priority Template'!$F$12:$F$1291,0),MATCH(I$8,'[2]Scenario by Priority Template'!$G$3:$J$3,0))+INDEX('[2]Scenario by Priority Template'!$K$12:$M$1291,MATCH(CONCATENATE($H$5,$F$7,$B13),'[2]Scenario by Priority Template'!$F$12:$F$1291,0),MATCH(I$8,'[2]Scenario by Priority Template'!$K$3:$M$3,0)))</f>
        <v>22.5</v>
      </c>
      <c r="J13" s="12">
        <f t="shared" si="0"/>
        <v>4.5</v>
      </c>
      <c r="K13" s="12">
        <f>IF(INDEX('[2]Scenario by Priority Template'!$G$12:$J$1291,MATCH(CONCATENATE($H$5,$F$7,$B13),'[2]Scenario by Priority Template'!$F$12:$F$1291,0),MATCH(K$8,'[2]Scenario by Priority Template'!$G$3:$J$3,0))=0,0,INDEX('[2]Scenario by Priority Template'!$G$12:$J$1291,MATCH(CONCATENATE($H$5,$F$7,$B13),'[2]Scenario by Priority Template'!$F$12:$F$1291,0),MATCH(K$8,'[2]Scenario by Priority Template'!$G$3:$J$3,0))+INDEX('[2]Scenario by Priority Template'!$K$12:$M$1291,MATCH(CONCATENATE($H$5,$F$7,$B13),'[2]Scenario by Priority Template'!$F$12:$F$1291,0),MATCH(K$8,'[2]Scenario by Priority Template'!$K$3:$M$3,0)))</f>
        <v>0</v>
      </c>
      <c r="L13" s="12">
        <f t="shared" si="1"/>
        <v>0</v>
      </c>
      <c r="M13" s="12">
        <f>IF(INDEX('[2]Scenario by Priority Template'!$G$12:$J$1291,MATCH(CONCATENATE($H$5,$F$7,$B13),'[2]Scenario by Priority Template'!$F$12:$F$1291,0),MATCH(M$8,'[2]Scenario by Priority Template'!$G$3:$J$3,0))=0,0,INDEX('[2]Scenario by Priority Template'!$G$12:$J$1291,MATCH(CONCATENATE($H$5,$F$7,$B13),'[2]Scenario by Priority Template'!$F$12:$F$1291,0),MATCH(M$8,'[2]Scenario by Priority Template'!$G$3:$J$3,0)))</f>
        <v>8.06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IF(INDEX('[2]Scenario by Priority Template'!$G$12:$J$1291,MATCH(CONCATENATE($H$5,$F$7,$B14),'[2]Scenario by Priority Template'!$F$12:$F$1291,0),MATCH(G$8,'[2]Scenario by Priority Template'!$G$3:$J$3,0))=0,0,INDEX('[2]Scenario by Priority Template'!$G$12:$J$1291,MATCH(CONCATENATE($H$5,$F$7,$B14),'[2]Scenario by Priority Template'!$F$12:$F$1291,0),MATCH(G$8,'[2]Scenario by Priority Template'!$G$3:$J$3,0))+INDEX('[2]Scenario by Priority Template'!$K$12:$M$1291,MATCH(CONCATENATE($H$5,$F$7,$B14),'[2]Scenario by Priority Template'!$F$12:$F$1291,0),MATCH(G$8,'[2]Scenario by Priority Template'!$K$3:$M$3,0)))</f>
        <v>22.5</v>
      </c>
      <c r="H14" s="12">
        <f t="shared" si="2"/>
        <v>4.5</v>
      </c>
      <c r="I14" s="12">
        <f>IF(INDEX('[2]Scenario by Priority Template'!$G$12:$J$1291,MATCH(CONCATENATE($H$5,$F$7,$B14),'[2]Scenario by Priority Template'!$F$12:$F$1291,0),MATCH(I$8,'[2]Scenario by Priority Template'!$G$3:$J$3,0))=0,0,INDEX('[2]Scenario by Priority Template'!$G$12:$J$1291,MATCH(CONCATENATE($H$5,$F$7,$B14),'[2]Scenario by Priority Template'!$F$12:$F$1291,0),MATCH(I$8,'[2]Scenario by Priority Template'!$G$3:$J$3,0))+INDEX('[2]Scenario by Priority Template'!$K$12:$M$1291,MATCH(CONCATENATE($H$5,$F$7,$B14),'[2]Scenario by Priority Template'!$F$12:$F$1291,0),MATCH(I$8,'[2]Scenario by Priority Template'!$K$3:$M$3,0)))</f>
        <v>20.43</v>
      </c>
      <c r="J14" s="12">
        <f t="shared" si="0"/>
        <v>4.0860000000000003</v>
      </c>
      <c r="K14" s="12">
        <f>IF(INDEX('[2]Scenario by Priority Template'!$G$12:$J$1291,MATCH(CONCATENATE($H$5,$F$7,$B14),'[2]Scenario by Priority Template'!$F$12:$F$1291,0),MATCH(K$8,'[2]Scenario by Priority Template'!$G$3:$J$3,0))=0,0,INDEX('[2]Scenario by Priority Template'!$G$12:$J$1291,MATCH(CONCATENATE($H$5,$F$7,$B14),'[2]Scenario by Priority Template'!$F$12:$F$1291,0),MATCH(K$8,'[2]Scenario by Priority Template'!$G$3:$J$3,0))+INDEX('[2]Scenario by Priority Template'!$K$12:$M$1291,MATCH(CONCATENATE($H$5,$F$7,$B14),'[2]Scenario by Priority Template'!$F$12:$F$1291,0),MATCH(K$8,'[2]Scenario by Priority Template'!$K$3:$M$3,0)))</f>
        <v>0</v>
      </c>
      <c r="L14" s="12">
        <f t="shared" si="1"/>
        <v>0</v>
      </c>
      <c r="M14" s="12">
        <f>IF(INDEX('[2]Scenario by Priority Template'!$G$12:$J$1291,MATCH(CONCATENATE($H$5,$F$7,$B14),'[2]Scenario by Priority Template'!$F$12:$F$1291,0),MATCH(M$8,'[2]Scenario by Priority Template'!$G$3:$J$3,0))=0,0,INDEX('[2]Scenario by Priority Template'!$G$12:$J$1291,MATCH(CONCATENATE($H$5,$F$7,$B14),'[2]Scenario by Priority Template'!$F$12:$F$1291,0),MATCH(M$8,'[2]Scenario by Priority Template'!$G$3:$J$3,0)))</f>
        <v>8.06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IF(INDEX('[2]Scenario by Priority Template'!$G$12:$J$1291,MATCH(CONCATENATE($H$5,$F$7,$B15),'[2]Scenario by Priority Template'!$F$12:$F$1291,0),MATCH(G$8,'[2]Scenario by Priority Template'!$G$3:$J$3,0))=0,0,INDEX('[2]Scenario by Priority Template'!$G$12:$J$1291,MATCH(CONCATENATE($H$5,$F$7,$B15),'[2]Scenario by Priority Template'!$F$12:$F$1291,0),MATCH(G$8,'[2]Scenario by Priority Template'!$G$3:$J$3,0))+INDEX('[2]Scenario by Priority Template'!$K$12:$M$1291,MATCH(CONCATENATE($H$5,$F$7,$B15),'[2]Scenario by Priority Template'!$F$12:$F$1291,0),MATCH(G$8,'[2]Scenario by Priority Template'!$K$3:$M$3,0)))</f>
        <v>16.13</v>
      </c>
      <c r="H15" s="12">
        <f t="shared" si="2"/>
        <v>3.226</v>
      </c>
      <c r="I15" s="12">
        <f>IF(INDEX('[2]Scenario by Priority Template'!$G$12:$J$1291,MATCH(CONCATENATE($H$5,$F$7,$B15),'[2]Scenario by Priority Template'!$F$12:$F$1291,0),MATCH(I$8,'[2]Scenario by Priority Template'!$G$3:$J$3,0))=0,0,INDEX('[2]Scenario by Priority Template'!$G$12:$J$1291,MATCH(CONCATENATE($H$5,$F$7,$B15),'[2]Scenario by Priority Template'!$F$12:$F$1291,0),MATCH(I$8,'[2]Scenario by Priority Template'!$G$3:$J$3,0))+INDEX('[2]Scenario by Priority Template'!$K$12:$M$1291,MATCH(CONCATENATE($H$5,$F$7,$B15),'[2]Scenario by Priority Template'!$F$12:$F$1291,0),MATCH(I$8,'[2]Scenario by Priority Template'!$K$3:$M$3,0)))</f>
        <v>19.350000000000001</v>
      </c>
      <c r="J15" s="12">
        <f t="shared" si="0"/>
        <v>3.8700000000000006</v>
      </c>
      <c r="K15" s="12">
        <f>IF(INDEX('[2]Scenario by Priority Template'!$G$12:$J$1291,MATCH(CONCATENATE($H$5,$F$7,$B15),'[2]Scenario by Priority Template'!$F$12:$F$1291,0),MATCH(K$8,'[2]Scenario by Priority Template'!$G$3:$J$3,0))=0,0,INDEX('[2]Scenario by Priority Template'!$G$12:$J$1291,MATCH(CONCATENATE($H$5,$F$7,$B15),'[2]Scenario by Priority Template'!$F$12:$F$1291,0),MATCH(K$8,'[2]Scenario by Priority Template'!$G$3:$J$3,0))+INDEX('[2]Scenario by Priority Template'!$K$12:$M$1291,MATCH(CONCATENATE($H$5,$F$7,$B15),'[2]Scenario by Priority Template'!$F$12:$F$1291,0),MATCH(K$8,'[2]Scenario by Priority Template'!$K$3:$M$3,0)))</f>
        <v>0</v>
      </c>
      <c r="L15" s="12">
        <f t="shared" si="1"/>
        <v>0</v>
      </c>
      <c r="M15" s="12">
        <f>IF(INDEX('[2]Scenario by Priority Template'!$G$12:$J$1291,MATCH(CONCATENATE($H$5,$F$7,$B15),'[2]Scenario by Priority Template'!$F$12:$F$1291,0),MATCH(M$8,'[2]Scenario by Priority Template'!$G$3:$J$3,0))=0,0,INDEX('[2]Scenario by Priority Template'!$G$12:$J$1291,MATCH(CONCATENATE($H$5,$F$7,$B15),'[2]Scenario by Priority Template'!$F$12:$F$1291,0),MATCH(M$8,'[2]Scenario by Priority Template'!$G$3:$J$3,0)))</f>
        <v>6.99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IF(INDEX('[2]Scenario by Priority Template'!$G$12:$J$1291,MATCH(CONCATENATE($H$5,$F$7,$B16),'[2]Scenario by Priority Template'!$F$12:$F$1291,0),MATCH(G$8,'[2]Scenario by Priority Template'!$G$3:$J$3,0))=0,0,INDEX('[2]Scenario by Priority Template'!$G$12:$J$1291,MATCH(CONCATENATE($H$5,$F$7,$B16),'[2]Scenario by Priority Template'!$F$12:$F$1291,0),MATCH(G$8,'[2]Scenario by Priority Template'!$G$3:$J$3,0))+INDEX('[2]Scenario by Priority Template'!$K$12:$M$1291,MATCH(CONCATENATE($H$5,$F$7,$B16),'[2]Scenario by Priority Template'!$F$12:$F$1291,0),MATCH(G$8,'[2]Scenario by Priority Template'!$K$3:$M$3,0)))</f>
        <v>40</v>
      </c>
      <c r="H16" s="14">
        <f t="shared" si="2"/>
        <v>8</v>
      </c>
      <c r="I16" s="12">
        <f>IF(INDEX('[2]Scenario by Priority Template'!$G$12:$J$1291,MATCH(CONCATENATE($H$5,$F$7,$B16),'[2]Scenario by Priority Template'!$F$12:$F$1291,0),MATCH(I$8,'[2]Scenario by Priority Template'!$G$3:$J$3,0))=0,0,INDEX('[2]Scenario by Priority Template'!$G$12:$J$1291,MATCH(CONCATENATE($H$5,$F$7,$B16),'[2]Scenario by Priority Template'!$F$12:$F$1291,0),MATCH(I$8,'[2]Scenario by Priority Template'!$G$3:$J$3,0))+INDEX('[2]Scenario by Priority Template'!$K$12:$M$1291,MATCH(CONCATENATE($H$5,$F$7,$B16),'[2]Scenario by Priority Template'!$F$12:$F$1291,0),MATCH(I$8,'[2]Scenario by Priority Template'!$K$3:$M$3,0)))</f>
        <v>35</v>
      </c>
      <c r="J16" s="14">
        <f t="shared" si="0"/>
        <v>7</v>
      </c>
      <c r="K16" s="12">
        <f>IF(INDEX('[2]Scenario by Priority Template'!$G$12:$J$1291,MATCH(CONCATENATE($H$5,$F$7,$B16),'[2]Scenario by Priority Template'!$F$12:$F$1291,0),MATCH(K$8,'[2]Scenario by Priority Template'!$G$3:$J$3,0))=0,0,INDEX('[2]Scenario by Priority Template'!$G$12:$J$1291,MATCH(CONCATENATE($H$5,$F$7,$B16),'[2]Scenario by Priority Template'!$F$12:$F$1291,0),MATCH(K$8,'[2]Scenario by Priority Template'!$G$3:$J$3,0))+INDEX('[2]Scenario by Priority Template'!$K$12:$M$1291,MATCH(CONCATENATE($H$5,$F$7,$B16),'[2]Scenario by Priority Template'!$F$12:$F$1291,0),MATCH(K$8,'[2]Scenario by Priority Template'!$K$3:$M$3,0)))</f>
        <v>0</v>
      </c>
      <c r="L16" s="14">
        <f t="shared" si="1"/>
        <v>0</v>
      </c>
      <c r="M16" s="12">
        <f>IF(INDEX('[2]Scenario by Priority Template'!$G$12:$J$1291,MATCH(CONCATENATE($H$5,$F$7,$B16),'[2]Scenario by Priority Template'!$F$12:$F$1291,0),MATCH(M$8,'[2]Scenario by Priority Template'!$G$3:$J$3,0))=0,0,INDEX('[2]Scenario by Priority Template'!$G$12:$J$1291,MATCH(CONCATENATE($H$5,$F$7,$B16),'[2]Scenario by Priority Template'!$F$12:$F$1291,0),MATCH(M$8,'[2]Scenario by Priority Template'!$G$3:$J$3,0)))</f>
        <v>9.14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43"/>
      <c r="D18" s="43"/>
      <c r="E18" s="43"/>
      <c r="F18" s="43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4"/>
      <c r="D19" s="34"/>
      <c r="E19" s="5"/>
      <c r="F19" s="18" t="s">
        <v>31</v>
      </c>
      <c r="G19" s="35" t="s">
        <v>32</v>
      </c>
      <c r="H19" s="36"/>
      <c r="I19" s="36"/>
      <c r="J19" s="36"/>
      <c r="K19" s="36"/>
      <c r="L19" s="36"/>
      <c r="M19" s="37"/>
    </row>
    <row r="20" spans="2:13" ht="58" thickBot="1" x14ac:dyDescent="0.4">
      <c r="B20" s="38" t="s">
        <v>7</v>
      </c>
      <c r="C20" s="39"/>
      <c r="D20" s="40"/>
      <c r="E20" s="41" t="s">
        <v>8</v>
      </c>
      <c r="F20" s="42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IF(INDEX('[2]Scenario by Priority Template'!$G$12:$J$1291,MATCH(CONCATENATE($H$5,$F$19,$B21),'[2]Scenario by Priority Template'!$F$12:$F$1291,0),MATCH(G$20,'[2]Scenario by Priority Template'!$G$3:$J$3,0))=0,0,INDEX('[2]Scenario by Priority Template'!$G$12:$J$1291,MATCH(CONCATENATE($H$5,$F$19,$B21),'[2]Scenario by Priority Template'!$F$12:$F$1291,0),MATCH(G$20,'[2]Scenario by Priority Template'!$G$3:$J$3,0))+INDEX('[2]Scenario by Priority Template'!$K$12:$M$1291,MATCH(CONCATENATE($H$5,$F$19,$B21),'[2]Scenario by Priority Template'!$F$12:$F$1291,0),MATCH(G$20,'[2]Scenario by Priority Template'!$K$3:$M$3,0)))</f>
        <v>36</v>
      </c>
      <c r="H21" s="19">
        <f t="shared" ref="H21:H28" si="3">IF(OR($H$5="Indian River",$H$5="Martin",$H$5="Okeechobee"),G21*0.18,IF(OR($H$5="Collier",$H$5="Glades",$H$5="Hendry",$H$5="Lee"),G21*0.15,G21*0.2))</f>
        <v>7.2</v>
      </c>
      <c r="I21" s="12">
        <f>IF(INDEX('[2]Scenario by Priority Template'!$G$12:$J$1291,MATCH(CONCATENATE($H$5,$F$19,$B21),'[2]Scenario by Priority Template'!$F$12:$F$1291,0),MATCH(I$20,'[2]Scenario by Priority Template'!$G$3:$J$3,0))=0,0,INDEX('[2]Scenario by Priority Template'!$G$12:$J$1291,MATCH(CONCATENATE($H$5,$F$19,$B21),'[2]Scenario by Priority Template'!$F$12:$F$1291,0),MATCH(I$20,'[2]Scenario by Priority Template'!$G$3:$J$3,0))+INDEX('[2]Scenario by Priority Template'!$K$12:$M$1291,MATCH(CONCATENATE($H$5,$F$19,$B21),'[2]Scenario by Priority Template'!$F$12:$F$1291,0),MATCH(I$20,'[2]Scenario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IF(INDEX('[2]Scenario by Priority Template'!$G$12:$J$1291,MATCH(CONCATENATE($H$5,$F$19,$B21),'[2]Scenario by Priority Template'!$F$12:$F$1291,0),MATCH(K$20,'[2]Scenario by Priority Template'!$G$3:$J$3,0))=0,0,INDEX('[2]Scenario by Priority Template'!$G$12:$J$1291,MATCH(CONCATENATE($H$5,$F$19,$B21),'[2]Scenario by Priority Template'!$F$12:$F$1291,0),MATCH(K$20,'[2]Scenario by Priority Template'!$G$3:$J$3,0))+INDEX('[2]Scenario by Priority Template'!$K$12:$M$1291,MATCH(CONCATENATE($H$5,$F$19,$B21),'[2]Scenario by Priority Template'!$F$12:$F$1291,0),MATCH(K$20,'[2]Scenario by Priority Template'!$K$3:$M$3,0)))</f>
        <v>0</v>
      </c>
      <c r="L21" s="19">
        <f t="shared" ref="L21:L28" si="5">IF(OR($H$5="Indian River",$H$5="Martin",$H$5="Okeechobee"),K21*0.18,IF(OR($H$5="Collier",$H$5="Glades",$H$5="Hendry",$H$5="Lee"),K21*0.15,K21*0.2))</f>
        <v>0</v>
      </c>
      <c r="M21" s="12">
        <f>IF(INDEX('[2]Scenario by Priority Template'!$G$12:$J$1291,MATCH(CONCATENATE($H$5,$F$19,$B21),'[2]Scenario by Priority Template'!$F$12:$F$1291,0),MATCH(M$20,'[2]Scenario by Priority Template'!$G$3:$J$3,0))=0,0,INDEX('[2]Scenario by Priority Template'!$G$12:$J$1291,MATCH(CONCATENATE($H$5,$F$19,$B21),'[2]Scenario by Priority Template'!$F$12:$F$1291,0),MATCH(M$20,'[2]Scenario by Priority Template'!$G$3:$J$3,0)))</f>
        <v>6.86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IF(INDEX('[2]Scenario by Priority Template'!$G$12:$J$1291,MATCH(CONCATENATE($H$5,$F$19,$B22),'[2]Scenario by Priority Template'!$F$12:$F$1291,0),MATCH(G$20,'[2]Scenario by Priority Template'!$G$3:$J$3,0))=0,0,INDEX('[2]Scenario by Priority Template'!$G$12:$J$1291,MATCH(CONCATENATE($H$5,$F$19,$B22),'[2]Scenario by Priority Template'!$F$12:$F$1291,0),MATCH(G$20,'[2]Scenario by Priority Template'!$G$3:$J$3,0))+INDEX('[2]Scenario by Priority Template'!$K$12:$M$1291,MATCH(CONCATENATE($H$5,$F$19,$B22),'[2]Scenario by Priority Template'!$F$12:$F$1291,0),MATCH(G$20,'[2]Scenario by Priority Template'!$K$3:$M$3,0)))</f>
        <v>25.5</v>
      </c>
      <c r="H22" s="19">
        <f t="shared" si="3"/>
        <v>5.1000000000000005</v>
      </c>
      <c r="I22" s="12">
        <f>IF(INDEX('[2]Scenario by Priority Template'!$G$12:$J$1291,MATCH(CONCATENATE($H$5,$F$19,$B22),'[2]Scenario by Priority Template'!$F$12:$F$1291,0),MATCH(I$20,'[2]Scenario by Priority Template'!$G$3:$J$3,0))=0,0,INDEX('[2]Scenario by Priority Template'!$G$12:$J$1291,MATCH(CONCATENATE($H$5,$F$19,$B22),'[2]Scenario by Priority Template'!$F$12:$F$1291,0),MATCH(I$20,'[2]Scenario by Priority Template'!$G$3:$J$3,0))+INDEX('[2]Scenario by Priority Template'!$K$12:$M$1291,MATCH(CONCATENATE($H$5,$F$19,$B22),'[2]Scenario by Priority Template'!$F$12:$F$1291,0),MATCH(I$20,'[2]Scenario by Priority Template'!$K$3:$M$3,0)))</f>
        <v>21.25</v>
      </c>
      <c r="J22" s="19">
        <f t="shared" si="4"/>
        <v>4.25</v>
      </c>
      <c r="K22" s="12">
        <f>IF(INDEX('[2]Scenario by Priority Template'!$G$12:$J$1291,MATCH(CONCATENATE($H$5,$F$19,$B22),'[2]Scenario by Priority Template'!$F$12:$F$1291,0),MATCH(K$20,'[2]Scenario by Priority Template'!$G$3:$J$3,0))=0,0,INDEX('[2]Scenario by Priority Template'!$G$12:$J$1291,MATCH(CONCATENATE($H$5,$F$19,$B22),'[2]Scenario by Priority Template'!$F$12:$F$1291,0),MATCH(K$20,'[2]Scenario by Priority Template'!$G$3:$J$3,0))+INDEX('[2]Scenario by Priority Template'!$K$12:$M$1291,MATCH(CONCATENATE($H$5,$F$19,$B22),'[2]Scenario by Priority Template'!$F$12:$F$1291,0),MATCH(K$20,'[2]Scenario by Priority Template'!$K$3:$M$3,0)))</f>
        <v>0</v>
      </c>
      <c r="L22" s="19">
        <f t="shared" si="5"/>
        <v>0</v>
      </c>
      <c r="M22" s="12">
        <f>IF(INDEX('[2]Scenario by Priority Template'!$G$12:$J$1291,MATCH(CONCATENATE($H$5,$F$19,$B22),'[2]Scenario by Priority Template'!$F$12:$F$1291,0),MATCH(M$20,'[2]Scenario by Priority Template'!$G$3:$J$3,0))=0,0,INDEX('[2]Scenario by Priority Template'!$G$12:$J$1291,MATCH(CONCATENATE($H$5,$F$19,$B22),'[2]Scenario by Priority Template'!$F$12:$F$1291,0),MATCH(M$20,'[2]Scenario by Priority Template'!$G$3:$J$3,0)))</f>
        <v>6.45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IF(INDEX('[2]Scenario by Priority Template'!$G$12:$J$1291,MATCH(CONCATENATE($H$5,$F$19,$B23),'[2]Scenario by Priority Template'!$F$12:$F$1291,0),MATCH(G$20,'[2]Scenario by Priority Template'!$G$3:$J$3,0))=0,0,INDEX('[2]Scenario by Priority Template'!$G$12:$J$1291,MATCH(CONCATENATE($H$5,$F$19,$B23),'[2]Scenario by Priority Template'!$F$12:$F$1291,0),MATCH(G$20,'[2]Scenario by Priority Template'!$G$3:$J$3,0))+INDEX('[2]Scenario by Priority Template'!$K$12:$M$1291,MATCH(CONCATENATE($H$5,$F$19,$B23),'[2]Scenario by Priority Template'!$F$12:$F$1291,0),MATCH(G$20,'[2]Scenario by Priority Template'!$K$3:$M$3,0)))</f>
        <v>22.95</v>
      </c>
      <c r="H23" s="19">
        <f t="shared" si="3"/>
        <v>4.59</v>
      </c>
      <c r="I23" s="12">
        <f>IF(INDEX('[2]Scenario by Priority Template'!$G$12:$J$1291,MATCH(CONCATENATE($H$5,$F$19,$B23),'[2]Scenario by Priority Template'!$F$12:$F$1291,0),MATCH(I$20,'[2]Scenario by Priority Template'!$G$3:$J$3,0))=0,0,INDEX('[2]Scenario by Priority Template'!$G$12:$J$1291,MATCH(CONCATENATE($H$5,$F$19,$B23),'[2]Scenario by Priority Template'!$F$12:$F$1291,0),MATCH(I$20,'[2]Scenario by Priority Template'!$G$3:$J$3,0))+INDEX('[2]Scenario by Priority Template'!$K$12:$M$1291,MATCH(CONCATENATE($H$5,$F$19,$B23),'[2]Scenario by Priority Template'!$F$12:$F$1291,0),MATCH(I$20,'[2]Scenario by Priority Template'!$K$3:$M$3,0)))</f>
        <v>21.25</v>
      </c>
      <c r="J23" s="19">
        <f t="shared" si="4"/>
        <v>4.25</v>
      </c>
      <c r="K23" s="12">
        <f>IF(INDEX('[2]Scenario by Priority Template'!$G$12:$J$1291,MATCH(CONCATENATE($H$5,$F$19,$B23),'[2]Scenario by Priority Template'!$F$12:$F$1291,0),MATCH(K$20,'[2]Scenario by Priority Template'!$G$3:$J$3,0))=0,0,INDEX('[2]Scenario by Priority Template'!$G$12:$J$1291,MATCH(CONCATENATE($H$5,$F$19,$B23),'[2]Scenario by Priority Template'!$F$12:$F$1291,0),MATCH(K$20,'[2]Scenario by Priority Template'!$G$3:$J$3,0))+INDEX('[2]Scenario by Priority Template'!$K$12:$M$1291,MATCH(CONCATENATE($H$5,$F$19,$B23),'[2]Scenario by Priority Template'!$F$12:$F$1291,0),MATCH(K$20,'[2]Scenario by Priority Template'!$K$3:$M$3,0)))</f>
        <v>0</v>
      </c>
      <c r="L23" s="19">
        <f t="shared" si="5"/>
        <v>0</v>
      </c>
      <c r="M23" s="12">
        <f>IF(INDEX('[2]Scenario by Priority Template'!$G$12:$J$1291,MATCH(CONCATENATE($H$5,$F$19,$B23),'[2]Scenario by Priority Template'!$F$12:$F$1291,0),MATCH(M$20,'[2]Scenario by Priority Template'!$G$3:$J$3,0))=0,0,INDEX('[2]Scenario by Priority Template'!$G$12:$J$1291,MATCH(CONCATENATE($H$5,$F$19,$B23),'[2]Scenario by Priority Template'!$F$12:$F$1291,0),MATCH(M$20,'[2]Scenario by Priority Template'!$G$3:$J$3,0)))</f>
        <v>6.05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IF(INDEX('[2]Scenario by Priority Template'!$G$12:$J$1291,MATCH(CONCATENATE($H$5,$F$19,$B24),'[2]Scenario by Priority Template'!$F$12:$F$1291,0),MATCH(G$20,'[2]Scenario by Priority Template'!$G$3:$J$3,0))=0,0,INDEX('[2]Scenario by Priority Template'!$G$12:$J$1291,MATCH(CONCATENATE($H$5,$F$19,$B24),'[2]Scenario by Priority Template'!$F$12:$F$1291,0),MATCH(G$20,'[2]Scenario by Priority Template'!$G$3:$J$3,0))+INDEX('[2]Scenario by Priority Template'!$K$12:$M$1291,MATCH(CONCATENATE($H$5,$F$19,$B24),'[2]Scenario by Priority Template'!$F$12:$F$1291,0),MATCH(G$20,'[2]Scenario by Priority Template'!$K$3:$M$3,0)))</f>
        <v>18.1875</v>
      </c>
      <c r="H24" s="19">
        <f t="shared" si="3"/>
        <v>3.6375000000000002</v>
      </c>
      <c r="I24" s="12">
        <f>IF(INDEX('[2]Scenario by Priority Template'!$G$12:$J$1291,MATCH(CONCATENATE($H$5,$F$19,$B24),'[2]Scenario by Priority Template'!$F$12:$F$1291,0),MATCH(I$20,'[2]Scenario by Priority Template'!$G$3:$J$3,0))=0,0,INDEX('[2]Scenario by Priority Template'!$G$12:$J$1291,MATCH(CONCATENATE($H$5,$F$19,$B24),'[2]Scenario by Priority Template'!$F$12:$F$1291,0),MATCH(I$20,'[2]Scenario by Priority Template'!$G$3:$J$3,0))+INDEX('[2]Scenario by Priority Template'!$K$12:$M$1291,MATCH(CONCATENATE($H$5,$F$19,$B24),'[2]Scenario by Priority Template'!$F$12:$F$1291,0),MATCH(I$20,'[2]Scenario by Priority Template'!$K$3:$M$3,0)))</f>
        <v>18.75</v>
      </c>
      <c r="J24" s="19">
        <f t="shared" si="4"/>
        <v>3.75</v>
      </c>
      <c r="K24" s="12">
        <f>IF(INDEX('[2]Scenario by Priority Template'!$G$12:$J$1291,MATCH(CONCATENATE($H$5,$F$19,$B24),'[2]Scenario by Priority Template'!$F$12:$F$1291,0),MATCH(K$20,'[2]Scenario by Priority Template'!$G$3:$J$3,0))=0,0,INDEX('[2]Scenario by Priority Template'!$G$12:$J$1291,MATCH(CONCATENATE($H$5,$F$19,$B24),'[2]Scenario by Priority Template'!$F$12:$F$1291,0),MATCH(K$20,'[2]Scenario by Priority Template'!$G$3:$J$3,0))+INDEX('[2]Scenario by Priority Template'!$K$12:$M$1291,MATCH(CONCATENATE($H$5,$F$19,$B24),'[2]Scenario by Priority Template'!$F$12:$F$1291,0),MATCH(K$20,'[2]Scenario by Priority Template'!$K$3:$M$3,0)))</f>
        <v>0</v>
      </c>
      <c r="L24" s="19">
        <f t="shared" si="5"/>
        <v>0</v>
      </c>
      <c r="M24" s="12">
        <f>IF(INDEX('[2]Scenario by Priority Template'!$G$12:$J$1291,MATCH(CONCATENATE($H$5,$F$19,$B24),'[2]Scenario by Priority Template'!$F$12:$F$1291,0),MATCH(M$20,'[2]Scenario by Priority Template'!$G$3:$J$3,0))=0,0,INDEX('[2]Scenario by Priority Template'!$G$12:$J$1291,MATCH(CONCATENATE($H$5,$F$19,$B24),'[2]Scenario by Priority Template'!$F$12:$F$1291,0),MATCH(M$20,'[2]Scenario by Priority Template'!$G$3:$J$3,0)))</f>
        <v>6.05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IF(INDEX('[2]Scenario by Priority Template'!$G$12:$J$1291,MATCH(CONCATENATE($H$5,$F$19,$B25),'[2]Scenario by Priority Template'!$F$12:$F$1291,0),MATCH(G$20,'[2]Scenario by Priority Template'!$G$3:$J$3,0))=0,0,INDEX('[2]Scenario by Priority Template'!$G$12:$J$1291,MATCH(CONCATENATE($H$5,$F$19,$B25),'[2]Scenario by Priority Template'!$F$12:$F$1291,0),MATCH(G$20,'[2]Scenario by Priority Template'!$G$3:$J$3,0))+INDEX('[2]Scenario by Priority Template'!$K$12:$M$1291,MATCH(CONCATENATE($H$5,$F$19,$B25),'[2]Scenario by Priority Template'!$F$12:$F$1291,0),MATCH(G$20,'[2]Scenario by Priority Template'!$K$3:$M$3,0)))</f>
        <v>17.700000000000003</v>
      </c>
      <c r="H25" s="19">
        <f t="shared" si="3"/>
        <v>3.5400000000000009</v>
      </c>
      <c r="I25" s="12">
        <f>IF(INDEX('[2]Scenario by Priority Template'!$G$12:$J$1291,MATCH(CONCATENATE($H$5,$F$19,$B25),'[2]Scenario by Priority Template'!$F$12:$F$1291,0),MATCH(I$20,'[2]Scenario by Priority Template'!$G$3:$J$3,0))=0,0,INDEX('[2]Scenario by Priority Template'!$G$12:$J$1291,MATCH(CONCATENATE($H$5,$F$19,$B25),'[2]Scenario by Priority Template'!$F$12:$F$1291,0),MATCH(I$20,'[2]Scenario by Priority Template'!$G$3:$J$3,0))+INDEX('[2]Scenario by Priority Template'!$K$12:$M$1291,MATCH(CONCATENATE($H$5,$F$19,$B25),'[2]Scenario by Priority Template'!$F$12:$F$1291,0),MATCH(I$20,'[2]Scenario by Priority Template'!$K$3:$M$3,0)))</f>
        <v>18.75</v>
      </c>
      <c r="J25" s="19">
        <f t="shared" si="4"/>
        <v>3.75</v>
      </c>
      <c r="K25" s="12">
        <f>IF(INDEX('[2]Scenario by Priority Template'!$G$12:$J$1291,MATCH(CONCATENATE($H$5,$F$19,$B25),'[2]Scenario by Priority Template'!$F$12:$F$1291,0),MATCH(K$20,'[2]Scenario by Priority Template'!$G$3:$J$3,0))=0,0,INDEX('[2]Scenario by Priority Template'!$G$12:$J$1291,MATCH(CONCATENATE($H$5,$F$19,$B25),'[2]Scenario by Priority Template'!$F$12:$F$1291,0),MATCH(K$20,'[2]Scenario by Priority Template'!$G$3:$J$3,0))+INDEX('[2]Scenario by Priority Template'!$K$12:$M$1291,MATCH(CONCATENATE($H$5,$F$19,$B25),'[2]Scenario by Priority Template'!$F$12:$F$1291,0),MATCH(K$20,'[2]Scenario by Priority Template'!$K$3:$M$3,0)))</f>
        <v>0</v>
      </c>
      <c r="L25" s="19">
        <f t="shared" si="5"/>
        <v>0</v>
      </c>
      <c r="M25" s="12">
        <f>IF(INDEX('[2]Scenario by Priority Template'!$G$12:$J$1291,MATCH(CONCATENATE($H$5,$F$19,$B25),'[2]Scenario by Priority Template'!$F$12:$F$1291,0),MATCH(M$20,'[2]Scenario by Priority Template'!$G$3:$J$3,0))=0,0,INDEX('[2]Scenario by Priority Template'!$G$12:$J$1291,MATCH(CONCATENATE($H$5,$F$19,$B25),'[2]Scenario by Priority Template'!$F$12:$F$1291,0),MATCH(M$20,'[2]Scenario by Priority Template'!$G$3:$J$3,0)))</f>
        <v>6.05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IF(INDEX('[2]Scenario by Priority Template'!$G$12:$J$1291,MATCH(CONCATENATE($H$5,$F$19,$B26),'[2]Scenario by Priority Template'!$F$12:$F$1291,0),MATCH(G$20,'[2]Scenario by Priority Template'!$G$3:$J$3,0))=0,0,INDEX('[2]Scenario by Priority Template'!$G$12:$J$1291,MATCH(CONCATENATE($H$5,$F$19,$B26),'[2]Scenario by Priority Template'!$F$12:$F$1291,0),MATCH(G$20,'[2]Scenario by Priority Template'!$G$3:$J$3,0))+INDEX('[2]Scenario by Priority Template'!$K$12:$M$1291,MATCH(CONCATENATE($H$5,$F$19,$B26),'[2]Scenario by Priority Template'!$F$12:$F$1291,0),MATCH(G$20,'[2]Scenario by Priority Template'!$K$3:$M$3,0)))</f>
        <v>17.25</v>
      </c>
      <c r="H26" s="19">
        <f t="shared" si="3"/>
        <v>3.45</v>
      </c>
      <c r="I26" s="12">
        <f>IF(INDEX('[2]Scenario by Priority Template'!$G$12:$J$1291,MATCH(CONCATENATE($H$5,$F$19,$B26),'[2]Scenario by Priority Template'!$F$12:$F$1291,0),MATCH(I$20,'[2]Scenario by Priority Template'!$G$3:$J$3,0))=0,0,INDEX('[2]Scenario by Priority Template'!$G$12:$J$1291,MATCH(CONCATENATE($H$5,$F$19,$B26),'[2]Scenario by Priority Template'!$F$12:$F$1291,0),MATCH(I$20,'[2]Scenario by Priority Template'!$G$3:$J$3,0))+INDEX('[2]Scenario by Priority Template'!$K$12:$M$1291,MATCH(CONCATENATE($H$5,$F$19,$B26),'[2]Scenario by Priority Template'!$F$12:$F$1291,0),MATCH(I$20,'[2]Scenario by Priority Template'!$K$3:$M$3,0)))</f>
        <v>18.75</v>
      </c>
      <c r="J26" s="19">
        <f t="shared" si="4"/>
        <v>3.75</v>
      </c>
      <c r="K26" s="12">
        <f>IF(INDEX('[2]Scenario by Priority Template'!$G$12:$J$1291,MATCH(CONCATENATE($H$5,$F$19,$B26),'[2]Scenario by Priority Template'!$F$12:$F$1291,0),MATCH(K$20,'[2]Scenario by Priority Template'!$G$3:$J$3,0))=0,0,INDEX('[2]Scenario by Priority Template'!$G$12:$J$1291,MATCH(CONCATENATE($H$5,$F$19,$B26),'[2]Scenario by Priority Template'!$F$12:$F$1291,0),MATCH(K$20,'[2]Scenario by Priority Template'!$G$3:$J$3,0))+INDEX('[2]Scenario by Priority Template'!$K$12:$M$1291,MATCH(CONCATENATE($H$5,$F$19,$B26),'[2]Scenario by Priority Template'!$F$12:$F$1291,0),MATCH(K$20,'[2]Scenario by Priority Template'!$K$3:$M$3,0)))</f>
        <v>0</v>
      </c>
      <c r="L26" s="19">
        <f t="shared" si="5"/>
        <v>0</v>
      </c>
      <c r="M26" s="12">
        <f>IF(INDEX('[2]Scenario by Priority Template'!$G$12:$J$1291,MATCH(CONCATENATE($H$5,$F$19,$B26),'[2]Scenario by Priority Template'!$F$12:$F$1291,0),MATCH(M$20,'[2]Scenario by Priority Template'!$G$3:$J$3,0))=0,0,INDEX('[2]Scenario by Priority Template'!$G$12:$J$1291,MATCH(CONCATENATE($H$5,$F$19,$B26),'[2]Scenario by Priority Template'!$F$12:$F$1291,0),MATCH(M$20,'[2]Scenario by Priority Template'!$G$3:$J$3,0)))</f>
        <v>6.05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IF(INDEX('[2]Scenario by Priority Template'!$G$12:$J$1291,MATCH(CONCATENATE($H$5,$F$19,$B27),'[2]Scenario by Priority Template'!$F$12:$F$1291,0),MATCH(G$20,'[2]Scenario by Priority Template'!$G$3:$J$3,0))=0,0,INDEX('[2]Scenario by Priority Template'!$G$12:$J$1291,MATCH(CONCATENATE($H$5,$F$19,$B27),'[2]Scenario by Priority Template'!$F$12:$F$1291,0),MATCH(G$20,'[2]Scenario by Priority Template'!$G$3:$J$3,0))+INDEX('[2]Scenario by Priority Template'!$K$12:$M$1291,MATCH(CONCATENATE($H$5,$F$19,$B27),'[2]Scenario by Priority Template'!$F$12:$F$1291,0),MATCH(G$20,'[2]Scenario by Priority Template'!$K$3:$M$3,0)))</f>
        <v>12.09</v>
      </c>
      <c r="H27" s="19">
        <f t="shared" si="3"/>
        <v>2.4180000000000001</v>
      </c>
      <c r="I27" s="12">
        <f>IF(INDEX('[2]Scenario by Priority Template'!$G$12:$J$1291,MATCH(CONCATENATE($H$5,$F$19,$B27),'[2]Scenario by Priority Template'!$F$12:$F$1291,0),MATCH(I$20,'[2]Scenario by Priority Template'!$G$3:$J$3,0))=0,0,INDEX('[2]Scenario by Priority Template'!$G$12:$J$1291,MATCH(CONCATENATE($H$5,$F$19,$B27),'[2]Scenario by Priority Template'!$F$12:$F$1291,0),MATCH(I$20,'[2]Scenario by Priority Template'!$G$3:$J$3,0))+INDEX('[2]Scenario by Priority Template'!$K$12:$M$1291,MATCH(CONCATENATE($H$5,$F$19,$B27),'[2]Scenario by Priority Template'!$F$12:$F$1291,0),MATCH(I$20,'[2]Scenario by Priority Template'!$K$3:$M$3,0)))</f>
        <v>14.51</v>
      </c>
      <c r="J27" s="19">
        <f t="shared" si="4"/>
        <v>2.9020000000000001</v>
      </c>
      <c r="K27" s="12">
        <f>IF(INDEX('[2]Scenario by Priority Template'!$G$12:$J$1291,MATCH(CONCATENATE($H$5,$F$19,$B27),'[2]Scenario by Priority Template'!$F$12:$F$1291,0),MATCH(K$20,'[2]Scenario by Priority Template'!$G$3:$J$3,0))=0,0,INDEX('[2]Scenario by Priority Template'!$G$12:$J$1291,MATCH(CONCATENATE($H$5,$F$19,$B27),'[2]Scenario by Priority Template'!$F$12:$F$1291,0),MATCH(K$20,'[2]Scenario by Priority Template'!$G$3:$J$3,0))+INDEX('[2]Scenario by Priority Template'!$K$12:$M$1291,MATCH(CONCATENATE($H$5,$F$19,$B27),'[2]Scenario by Priority Template'!$F$12:$F$1291,0),MATCH(K$20,'[2]Scenario by Priority Template'!$K$3:$M$3,0)))</f>
        <v>0</v>
      </c>
      <c r="L27" s="19">
        <f t="shared" si="5"/>
        <v>0</v>
      </c>
      <c r="M27" s="12">
        <f>IF(INDEX('[2]Scenario by Priority Template'!$G$12:$J$1291,MATCH(CONCATENATE($H$5,$F$19,$B27),'[2]Scenario by Priority Template'!$F$12:$F$1291,0),MATCH(M$20,'[2]Scenario by Priority Template'!$G$3:$J$3,0))=0,0,INDEX('[2]Scenario by Priority Template'!$G$12:$J$1291,MATCH(CONCATENATE($H$5,$F$19,$B27),'[2]Scenario by Priority Template'!$F$12:$F$1291,0),MATCH(M$20,'[2]Scenario by Priority Template'!$G$3:$J$3,0)))</f>
        <v>5.25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IF(INDEX('[2]Scenario by Priority Template'!$G$12:$J$1291,MATCH(CONCATENATE($H$5,$F$19,$B28),'[2]Scenario by Priority Template'!$F$12:$F$1291,0),MATCH(G$20,'[2]Scenario by Priority Template'!$G$3:$J$3,0))=0,0,INDEX('[2]Scenario by Priority Template'!$G$12:$J$1291,MATCH(CONCATENATE($H$5,$F$19,$B28),'[2]Scenario by Priority Template'!$F$12:$F$1291,0),MATCH(G$20,'[2]Scenario by Priority Template'!$G$3:$J$3,0))+INDEX('[2]Scenario by Priority Template'!$K$12:$M$1291,MATCH(CONCATENATE($H$5,$F$19,$B28),'[2]Scenario by Priority Template'!$F$12:$F$1291,0),MATCH(G$20,'[2]Scenario by Priority Template'!$K$3:$M$3,0)))</f>
        <v>36</v>
      </c>
      <c r="H28" s="19">
        <f t="shared" si="3"/>
        <v>7.2</v>
      </c>
      <c r="I28" s="12">
        <f>IF(INDEX('[2]Scenario by Priority Template'!$G$12:$J$1291,MATCH(CONCATENATE($H$5,$F$19,$B28),'[2]Scenario by Priority Template'!$F$12:$F$1291,0),MATCH(I$20,'[2]Scenario by Priority Template'!$G$3:$J$3,0))=0,0,INDEX('[2]Scenario by Priority Template'!$G$12:$J$1291,MATCH(CONCATENATE($H$5,$F$19,$B28),'[2]Scenario by Priority Template'!$F$12:$F$1291,0),MATCH(I$20,'[2]Scenario by Priority Template'!$G$3:$J$3,0))+INDEX('[2]Scenario by Priority Template'!$K$12:$M$1291,MATCH(CONCATENATE($H$5,$F$19,$B28),'[2]Scenario by Priority Template'!$F$12:$F$1291,0),MATCH(I$20,'[2]Scenario by Priority Template'!$K$3:$M$3,0)))</f>
        <v>29</v>
      </c>
      <c r="J28" s="19">
        <f t="shared" si="4"/>
        <v>5.8000000000000007</v>
      </c>
      <c r="K28" s="12">
        <f>IF(INDEX('[2]Scenario by Priority Template'!$G$12:$J$1291,MATCH(CONCATENATE($H$5,$F$19,$B28),'[2]Scenario by Priority Template'!$F$12:$F$1291,0),MATCH(K$20,'[2]Scenario by Priority Template'!$G$3:$J$3,0))=0,0,INDEX('[2]Scenario by Priority Template'!$G$12:$J$1291,MATCH(CONCATENATE($H$5,$F$19,$B28),'[2]Scenario by Priority Template'!$F$12:$F$1291,0),MATCH(K$20,'[2]Scenario by Priority Template'!$G$3:$J$3,0))+INDEX('[2]Scenario by Priority Template'!$K$12:$M$1291,MATCH(CONCATENATE($H$5,$F$19,$B28),'[2]Scenario by Priority Template'!$F$12:$F$1291,0),MATCH(K$20,'[2]Scenario by Priority Template'!$K$3:$M$3,0)))</f>
        <v>0</v>
      </c>
      <c r="L28" s="19">
        <f t="shared" si="5"/>
        <v>0</v>
      </c>
      <c r="M28" s="12">
        <f>IF(INDEX('[2]Scenario by Priority Template'!$G$12:$J$1291,MATCH(CONCATENATE($H$5,$F$19,$B28),'[2]Scenario by Priority Template'!$F$12:$F$1291,0),MATCH(M$20,'[2]Scenario by Priority Template'!$G$3:$J$3,0))=0,0,INDEX('[2]Scenario by Priority Template'!$G$12:$J$1291,MATCH(CONCATENATE($H$5,$F$19,$B28),'[2]Scenario by Priority Template'!$F$12:$F$1291,0),MATCH(M$20,'[2]Scenario by Priority Template'!$G$3:$J$3,0)))</f>
        <v>6.86</v>
      </c>
    </row>
    <row r="30" spans="2:13" ht="15.75" customHeight="1" x14ac:dyDescent="0.35"/>
  </sheetData>
  <mergeCells count="30"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  <mergeCell ref="E13:F13"/>
    <mergeCell ref="E14:F14"/>
    <mergeCell ref="E15:F15"/>
    <mergeCell ref="E16:F16"/>
    <mergeCell ref="C18:D18"/>
    <mergeCell ref="E18:F18"/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Pasco&amp;Hernando</vt:lpstr>
      <vt:lpstr>Hernando</vt:lpstr>
      <vt:lpstr>Pasco</vt:lpstr>
    </vt:vector>
  </TitlesOfParts>
  <Company>Florida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Shatoya Mitchell</dc:creator>
  <cp:lastModifiedBy>Owner</cp:lastModifiedBy>
  <dcterms:created xsi:type="dcterms:W3CDTF">2023-04-24T16:10:20Z</dcterms:created>
  <dcterms:modified xsi:type="dcterms:W3CDTF">2023-06-29T19:46:10Z</dcterms:modified>
</cp:coreProperties>
</file>