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979C6B41-99F6-452E-841D-717715DD2968}" xr6:coauthVersionLast="47" xr6:coauthVersionMax="47" xr10:uidLastSave="{00000000-0000-0000-0000-000000000000}"/>
  <bookViews>
    <workbookView xWindow="-70" yWindow="150" windowWidth="14750" windowHeight="10170" activeTab="2" xr2:uid="{00000000-000D-0000-FFFF-FFFF00000000}"/>
  </bookViews>
  <sheets>
    <sheet name="Instructions" sheetId="4" r:id="rId1"/>
    <sheet name="Sarasota 22_23" sheetId="8" r:id="rId2"/>
    <sheet name="Sheet1" sheetId="9" r:id="rId3"/>
  </sheets>
  <definedNames>
    <definedName name="\C" localSheetId="1">'Sarasota 22_23'!#REF!</definedName>
    <definedName name="\C">#REF!</definedName>
    <definedName name="\F" localSheetId="1">'Sarasota 22_23'!#REF!</definedName>
    <definedName name="\F">#REF!</definedName>
    <definedName name="\I" localSheetId="1">'Sarasota 22_23'!#REF!</definedName>
    <definedName name="\I">#REF!</definedName>
    <definedName name="\L" localSheetId="1">'Sarasota 22_23'!#REF!</definedName>
    <definedName name="\L">#REF!</definedName>
    <definedName name="\S" localSheetId="1">'Sarasota 22_23'!#REF!</definedName>
    <definedName name="\S">#REF!</definedName>
    <definedName name="CS10_" localSheetId="1">'Sarasota 22_23'!$C$15</definedName>
    <definedName name="CS10_">'Sarasota 22_23'!$C$15</definedName>
    <definedName name="CS11_" localSheetId="1">'Sarasota 22_23'!$C$16</definedName>
    <definedName name="CS11_">'Sarasota 22_23'!$C$16</definedName>
    <definedName name="CS8_" localSheetId="1">'Sarasota 22_23'!$C$13</definedName>
    <definedName name="CS8_">'Sarasota 22_23'!$C$13</definedName>
    <definedName name="CS9_" localSheetId="1">'Sarasota 22_23'!$C$14</definedName>
    <definedName name="CS9_">'Sarasota 22_23'!$C$14</definedName>
    <definedName name="_xlnm.Print_Area" localSheetId="1">'Sarasota 22_23'!$A$1:$R$83</definedName>
    <definedName name="Print_Area_MI" localSheetId="1">'Sarasota 22_23'!$A$4:$K$55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9" l="1"/>
  <c r="A18" i="9"/>
  <c r="B17" i="9"/>
  <c r="A17" i="9"/>
  <c r="B16" i="9"/>
  <c r="A16" i="9"/>
  <c r="B15" i="9"/>
  <c r="A15" i="9"/>
  <c r="B14" i="9"/>
  <c r="A14" i="9"/>
  <c r="B13" i="9"/>
  <c r="A13" i="9"/>
  <c r="B12" i="9"/>
  <c r="A12" i="9"/>
  <c r="B11" i="9"/>
  <c r="A11" i="9"/>
  <c r="B10" i="9"/>
  <c r="A10" i="9"/>
  <c r="B9" i="9"/>
  <c r="A9" i="9"/>
  <c r="B8" i="9"/>
  <c r="A8" i="9"/>
  <c r="B7" i="9"/>
  <c r="A7" i="9"/>
  <c r="B6" i="9"/>
  <c r="A6" i="9"/>
  <c r="B5" i="9"/>
  <c r="A5" i="9"/>
  <c r="B4" i="9"/>
  <c r="A4" i="9"/>
  <c r="B3" i="9"/>
  <c r="A3" i="9"/>
  <c r="B2" i="9"/>
  <c r="A2" i="9"/>
  <c r="D14" i="8"/>
  <c r="D16" i="8" s="1"/>
  <c r="E14" i="8"/>
  <c r="E16" i="8" s="1"/>
  <c r="F14" i="8"/>
  <c r="F16" i="8" s="1"/>
  <c r="G14" i="8"/>
  <c r="G16" i="8" s="1"/>
  <c r="H14" i="8"/>
  <c r="I14" i="8"/>
  <c r="J14" i="8"/>
  <c r="K14" i="8"/>
  <c r="K16" i="8" s="1"/>
  <c r="L14" i="8"/>
  <c r="M14" i="8"/>
  <c r="M16" i="8" s="1"/>
  <c r="N14" i="8"/>
  <c r="O14" i="8"/>
  <c r="O16" i="8" s="1"/>
  <c r="P14" i="8"/>
  <c r="Q14" i="8"/>
  <c r="R14" i="8"/>
  <c r="H16" i="8"/>
  <c r="I16" i="8"/>
  <c r="J16" i="8"/>
  <c r="L16" i="8"/>
  <c r="N16" i="8"/>
  <c r="P16" i="8"/>
  <c r="Q16" i="8"/>
  <c r="R16" i="8"/>
  <c r="D17" i="8"/>
  <c r="D19" i="8" s="1"/>
  <c r="E17" i="8"/>
  <c r="E19" i="8" s="1"/>
  <c r="F17" i="8"/>
  <c r="G17" i="8"/>
  <c r="H17" i="8"/>
  <c r="I17" i="8"/>
  <c r="I19" i="8" s="1"/>
  <c r="J17" i="8"/>
  <c r="K17" i="8"/>
  <c r="L17" i="8"/>
  <c r="L19" i="8" s="1"/>
  <c r="M17" i="8"/>
  <c r="M19" i="8" s="1"/>
  <c r="N17" i="8"/>
  <c r="N19" i="8" s="1"/>
  <c r="O17" i="8"/>
  <c r="P17" i="8"/>
  <c r="Q17" i="8"/>
  <c r="Q19" i="8" s="1"/>
  <c r="R17" i="8"/>
  <c r="R19" i="8" s="1"/>
  <c r="F19" i="8"/>
  <c r="G19" i="8"/>
  <c r="H19" i="8"/>
  <c r="J19" i="8"/>
  <c r="K19" i="8"/>
  <c r="O19" i="8"/>
  <c r="P19" i="8"/>
  <c r="D20" i="8"/>
  <c r="E20" i="8"/>
  <c r="F20" i="8"/>
  <c r="G20" i="8"/>
  <c r="H20" i="8"/>
  <c r="I20" i="8"/>
  <c r="J20" i="8"/>
  <c r="K20" i="8"/>
  <c r="L20" i="8"/>
  <c r="M20" i="8"/>
  <c r="N20" i="8"/>
  <c r="O20" i="8"/>
  <c r="P20" i="8"/>
  <c r="Q20" i="8"/>
  <c r="R20" i="8"/>
  <c r="D23" i="8"/>
  <c r="D25" i="8" s="1"/>
  <c r="E23" i="8"/>
  <c r="F23" i="8"/>
  <c r="G23" i="8"/>
  <c r="H23" i="8"/>
  <c r="H25" i="8" s="1"/>
  <c r="I23" i="8"/>
  <c r="J23" i="8"/>
  <c r="J25" i="8" s="1"/>
  <c r="K23" i="8"/>
  <c r="K25" i="8" s="1"/>
  <c r="L23" i="8"/>
  <c r="L25" i="8" s="1"/>
  <c r="M23" i="8"/>
  <c r="N23" i="8"/>
  <c r="O23" i="8"/>
  <c r="P23" i="8"/>
  <c r="P25" i="8" s="1"/>
  <c r="Q23" i="8"/>
  <c r="Q25" i="8" s="1"/>
  <c r="R23" i="8"/>
  <c r="R25" i="8" s="1"/>
  <c r="E25" i="8"/>
  <c r="F25" i="8"/>
  <c r="G25" i="8"/>
  <c r="I25" i="8"/>
  <c r="M25" i="8"/>
  <c r="N25" i="8"/>
  <c r="O25" i="8"/>
  <c r="D27" i="8"/>
  <c r="E27" i="8"/>
  <c r="F27" i="8"/>
  <c r="F29" i="8" s="1"/>
  <c r="G27" i="8"/>
  <c r="G29" i="8" s="1"/>
  <c r="H27" i="8"/>
  <c r="H29" i="8" s="1"/>
  <c r="I27" i="8"/>
  <c r="I29" i="8" s="1"/>
  <c r="J27" i="8"/>
  <c r="J29" i="8" s="1"/>
  <c r="K27" i="8"/>
  <c r="L27" i="8"/>
  <c r="M27" i="8"/>
  <c r="N27" i="8"/>
  <c r="N29" i="8" s="1"/>
  <c r="O27" i="8"/>
  <c r="P27" i="8"/>
  <c r="Q27" i="8"/>
  <c r="R27" i="8"/>
  <c r="R29" i="8" s="1"/>
  <c r="D29" i="8"/>
  <c r="E29" i="8"/>
  <c r="K29" i="8"/>
  <c r="L29" i="8"/>
  <c r="M29" i="8"/>
  <c r="O29" i="8"/>
  <c r="P29" i="8"/>
  <c r="Q29" i="8"/>
  <c r="D31" i="8"/>
  <c r="D33" i="8" s="1"/>
  <c r="E31" i="8"/>
  <c r="E33" i="8" s="1"/>
  <c r="F31" i="8"/>
  <c r="F33" i="8" s="1"/>
  <c r="G31" i="8"/>
  <c r="G33" i="8" s="1"/>
  <c r="H31" i="8"/>
  <c r="H33" i="8" s="1"/>
  <c r="I31" i="8"/>
  <c r="J31" i="8"/>
  <c r="K31" i="8"/>
  <c r="L31" i="8"/>
  <c r="L33" i="8" s="1"/>
  <c r="M31" i="8"/>
  <c r="M33" i="8" s="1"/>
  <c r="N31" i="8"/>
  <c r="O31" i="8"/>
  <c r="P31" i="8"/>
  <c r="P33" i="8" s="1"/>
  <c r="Q31" i="8"/>
  <c r="Q33" i="8" s="1"/>
  <c r="R31" i="8"/>
  <c r="R33" i="8" s="1"/>
  <c r="I33" i="8"/>
  <c r="J33" i="8"/>
  <c r="K33" i="8"/>
  <c r="N33" i="8"/>
  <c r="O33" i="8"/>
  <c r="D35" i="8"/>
  <c r="D37" i="8" s="1"/>
  <c r="E35" i="8"/>
  <c r="E37" i="8" s="1"/>
  <c r="F35" i="8"/>
  <c r="F37" i="8" s="1"/>
  <c r="G35" i="8"/>
  <c r="H35" i="8"/>
  <c r="I35" i="8"/>
  <c r="J35" i="8"/>
  <c r="J37" i="8" s="1"/>
  <c r="K35" i="8"/>
  <c r="L35" i="8"/>
  <c r="L37" i="8" s="1"/>
  <c r="M35" i="8"/>
  <c r="N35" i="8"/>
  <c r="N37" i="8" s="1"/>
  <c r="O35" i="8"/>
  <c r="O37" i="8" s="1"/>
  <c r="P35" i="8"/>
  <c r="P37" i="8" s="1"/>
  <c r="Q35" i="8"/>
  <c r="R35" i="8"/>
  <c r="R37" i="8" s="1"/>
  <c r="G37" i="8"/>
  <c r="H37" i="8"/>
  <c r="I37" i="8"/>
  <c r="K37" i="8"/>
  <c r="M37" i="8"/>
  <c r="Q37" i="8"/>
  <c r="D39" i="8"/>
  <c r="D41" i="8" s="1"/>
  <c r="E39" i="8"/>
  <c r="F39" i="8"/>
  <c r="G39" i="8"/>
  <c r="H39" i="8"/>
  <c r="H41" i="8" s="1"/>
  <c r="I39" i="8"/>
  <c r="J39" i="8"/>
  <c r="J41" i="8" s="1"/>
  <c r="K39" i="8"/>
  <c r="L39" i="8"/>
  <c r="L41" i="8" s="1"/>
  <c r="M39" i="8"/>
  <c r="M41" i="8" s="1"/>
  <c r="N39" i="8"/>
  <c r="N41" i="8" s="1"/>
  <c r="O39" i="8"/>
  <c r="P39" i="8"/>
  <c r="P41" i="8" s="1"/>
  <c r="Q39" i="8"/>
  <c r="R39" i="8"/>
  <c r="R41" i="8" s="1"/>
  <c r="E41" i="8"/>
  <c r="F41" i="8"/>
  <c r="G41" i="8"/>
  <c r="I41" i="8"/>
  <c r="K41" i="8"/>
  <c r="O41" i="8"/>
  <c r="Q41" i="8"/>
  <c r="D43" i="8"/>
  <c r="E43" i="8"/>
  <c r="F43" i="8"/>
  <c r="F45" i="8" s="1"/>
  <c r="G43" i="8"/>
  <c r="H43" i="8"/>
  <c r="I43" i="8"/>
  <c r="J43" i="8"/>
  <c r="J45" i="8" s="1"/>
  <c r="K43" i="8"/>
  <c r="L43" i="8"/>
  <c r="L45" i="8" s="1"/>
  <c r="M43" i="8"/>
  <c r="M45" i="8" s="1"/>
  <c r="N43" i="8"/>
  <c r="N45" i="8" s="1"/>
  <c r="O43" i="8"/>
  <c r="P43" i="8"/>
  <c r="Q43" i="8"/>
  <c r="R43" i="8"/>
  <c r="R45" i="8" s="1"/>
  <c r="D45" i="8"/>
  <c r="E45" i="8"/>
  <c r="G45" i="8"/>
  <c r="H45" i="8"/>
  <c r="I45" i="8"/>
  <c r="K45" i="8"/>
  <c r="O45" i="8"/>
  <c r="P45" i="8"/>
  <c r="Q45" i="8"/>
  <c r="D47" i="8"/>
  <c r="D49" i="8" s="1"/>
  <c r="E47" i="8"/>
  <c r="F47" i="8"/>
  <c r="G47" i="8"/>
  <c r="H47" i="8"/>
  <c r="H49" i="8" s="1"/>
  <c r="I47" i="8"/>
  <c r="J47" i="8"/>
  <c r="J49" i="8" s="1"/>
  <c r="K47" i="8"/>
  <c r="K49" i="8" s="1"/>
  <c r="L47" i="8"/>
  <c r="L49" i="8" s="1"/>
  <c r="M47" i="8"/>
  <c r="N47" i="8"/>
  <c r="O47" i="8"/>
  <c r="P47" i="8"/>
  <c r="P49" i="8" s="1"/>
  <c r="Q47" i="8"/>
  <c r="Q49" i="8" s="1"/>
  <c r="R47" i="8"/>
  <c r="R49" i="8" s="1"/>
  <c r="E49" i="8"/>
  <c r="F49" i="8"/>
  <c r="G49" i="8"/>
  <c r="I49" i="8"/>
  <c r="M49" i="8"/>
  <c r="N49" i="8"/>
  <c r="O49" i="8"/>
  <c r="D51" i="8"/>
  <c r="E51" i="8"/>
  <c r="F51" i="8"/>
  <c r="F53" i="8" s="1"/>
  <c r="G51" i="8"/>
  <c r="G53" i="8" s="1"/>
  <c r="H51" i="8"/>
  <c r="H53" i="8" s="1"/>
  <c r="I51" i="8"/>
  <c r="I53" i="8" s="1"/>
  <c r="J51" i="8"/>
  <c r="J53" i="8" s="1"/>
  <c r="K51" i="8"/>
  <c r="L51" i="8"/>
  <c r="M51" i="8"/>
  <c r="N51" i="8"/>
  <c r="N53" i="8" s="1"/>
  <c r="O51" i="8"/>
  <c r="O53" i="8" s="1"/>
  <c r="P51" i="8"/>
  <c r="Q51" i="8"/>
  <c r="R51" i="8"/>
  <c r="R53" i="8" s="1"/>
  <c r="D53" i="8"/>
  <c r="E53" i="8"/>
  <c r="K53" i="8"/>
  <c r="L53" i="8"/>
  <c r="M53" i="8"/>
  <c r="P53" i="8"/>
  <c r="Q53" i="8"/>
  <c r="D55" i="8"/>
  <c r="D57" i="8" s="1"/>
  <c r="E55" i="8"/>
  <c r="E57" i="8" s="1"/>
  <c r="F55" i="8"/>
  <c r="F57" i="8" s="1"/>
  <c r="G55" i="8"/>
  <c r="G57" i="8" s="1"/>
  <c r="H55" i="8"/>
  <c r="H57" i="8" s="1"/>
  <c r="I55" i="8"/>
  <c r="J55" i="8"/>
  <c r="K55" i="8"/>
  <c r="L55" i="8"/>
  <c r="L57" i="8" s="1"/>
  <c r="M55" i="8"/>
  <c r="M57" i="8" s="1"/>
  <c r="N55" i="8"/>
  <c r="N57" i="8" s="1"/>
  <c r="O55" i="8"/>
  <c r="P55" i="8"/>
  <c r="P57" i="8" s="1"/>
  <c r="Q55" i="8"/>
  <c r="Q57" i="8" s="1"/>
  <c r="R55" i="8"/>
  <c r="R57" i="8" s="1"/>
  <c r="I57" i="8"/>
  <c r="J57" i="8"/>
  <c r="K57" i="8"/>
  <c r="O57" i="8"/>
  <c r="D59" i="8"/>
  <c r="D61" i="8" s="1"/>
  <c r="E59" i="8"/>
  <c r="E61" i="8" s="1"/>
  <c r="F59" i="8"/>
  <c r="F61" i="8" s="1"/>
  <c r="G59" i="8"/>
  <c r="H59" i="8"/>
  <c r="I59" i="8"/>
  <c r="J59" i="8"/>
  <c r="J61" i="8" s="1"/>
  <c r="K59" i="8"/>
  <c r="L59" i="8"/>
  <c r="M59" i="8"/>
  <c r="N59" i="8"/>
  <c r="N61" i="8" s="1"/>
  <c r="O59" i="8"/>
  <c r="P59" i="8"/>
  <c r="Q59" i="8"/>
  <c r="R59" i="8"/>
  <c r="R61" i="8" s="1"/>
  <c r="G61" i="8"/>
  <c r="H61" i="8"/>
  <c r="I61" i="8"/>
  <c r="K61" i="8"/>
  <c r="L61" i="8"/>
  <c r="M61" i="8"/>
  <c r="O61" i="8"/>
  <c r="P61" i="8"/>
  <c r="Q61" i="8"/>
  <c r="D63" i="8"/>
  <c r="D65" i="8" s="1"/>
  <c r="E63" i="8"/>
  <c r="F63" i="8"/>
  <c r="G63" i="8"/>
  <c r="H63" i="8"/>
  <c r="H65" i="8" s="1"/>
  <c r="I63" i="8"/>
  <c r="J63" i="8"/>
  <c r="K63" i="8"/>
  <c r="L63" i="8"/>
  <c r="L65" i="8" s="1"/>
  <c r="M63" i="8"/>
  <c r="M65" i="8" s="1"/>
  <c r="N63" i="8"/>
  <c r="N65" i="8" s="1"/>
  <c r="O63" i="8"/>
  <c r="P63" i="8"/>
  <c r="P65" i="8" s="1"/>
  <c r="Q63" i="8"/>
  <c r="R63" i="8"/>
  <c r="R65" i="8" s="1"/>
  <c r="E65" i="8"/>
  <c r="F65" i="8"/>
  <c r="G65" i="8"/>
  <c r="I65" i="8"/>
  <c r="J65" i="8"/>
  <c r="K65" i="8"/>
  <c r="O65" i="8"/>
  <c r="Q65" i="8"/>
  <c r="D67" i="8"/>
  <c r="E67" i="8"/>
  <c r="F67" i="8"/>
  <c r="F69" i="8" s="1"/>
  <c r="G67" i="8"/>
  <c r="H67" i="8"/>
  <c r="I67" i="8"/>
  <c r="J67" i="8"/>
  <c r="J69" i="8" s="1"/>
  <c r="K67" i="8"/>
  <c r="L67" i="8"/>
  <c r="L69" i="8" s="1"/>
  <c r="M67" i="8"/>
  <c r="M69" i="8" s="1"/>
  <c r="N67" i="8"/>
  <c r="N69" i="8" s="1"/>
  <c r="O67" i="8"/>
  <c r="P67" i="8"/>
  <c r="Q67" i="8"/>
  <c r="R67" i="8"/>
  <c r="R69" i="8" s="1"/>
  <c r="D69" i="8"/>
  <c r="E69" i="8"/>
  <c r="G69" i="8"/>
  <c r="H69" i="8"/>
  <c r="I69" i="8"/>
  <c r="K69" i="8"/>
  <c r="O69" i="8"/>
  <c r="P69" i="8"/>
  <c r="Q69" i="8"/>
  <c r="D71" i="8"/>
  <c r="D73" i="8" s="1"/>
  <c r="E71" i="8"/>
  <c r="F71" i="8"/>
  <c r="G71" i="8"/>
  <c r="H71" i="8"/>
  <c r="H73" i="8" s="1"/>
  <c r="I71" i="8"/>
  <c r="J71" i="8"/>
  <c r="J73" i="8" s="1"/>
  <c r="K71" i="8"/>
  <c r="K73" i="8" s="1"/>
  <c r="L71" i="8"/>
  <c r="L73" i="8" s="1"/>
  <c r="M71" i="8"/>
  <c r="N71" i="8"/>
  <c r="O71" i="8"/>
  <c r="P71" i="8"/>
  <c r="P73" i="8" s="1"/>
  <c r="Q71" i="8"/>
  <c r="Q73" i="8" s="1"/>
  <c r="R71" i="8"/>
  <c r="R73" i="8" s="1"/>
  <c r="E73" i="8"/>
  <c r="F73" i="8"/>
  <c r="G73" i="8"/>
  <c r="I73" i="8"/>
  <c r="M73" i="8"/>
  <c r="N73" i="8"/>
  <c r="O73" i="8"/>
  <c r="A186" i="8"/>
  <c r="H186" i="8" s="1"/>
  <c r="D186" i="8"/>
  <c r="E186" i="8"/>
  <c r="F186" i="8"/>
  <c r="G186" i="8"/>
  <c r="A187" i="8"/>
  <c r="D187" i="8"/>
  <c r="E187" i="8" s="1"/>
  <c r="F187" i="8" s="1"/>
  <c r="G187" i="8" s="1"/>
  <c r="H187" i="8" s="1"/>
  <c r="I187" i="8" s="1"/>
  <c r="J187" i="8" s="1"/>
  <c r="K187" i="8" s="1"/>
  <c r="J186" i="8" l="1"/>
  <c r="K186" i="8"/>
  <c r="I186" i="8"/>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<sst xmlns="http://schemas.openxmlformats.org/spreadsheetml/2006/main" count="356" uniqueCount="51">
  <si>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</si>
  <si>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</si>
  <si>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</si>
  <si>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</si>
  <si>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</si>
  <si>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</si>
  <si>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</si>
  <si>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</si>
  <si>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</si>
  <si>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</si>
  <si>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</si>
  <si>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</si>
  <si>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</si>
  <si>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</si>
  <si>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</si>
  <si>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</si>
  <si>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</si>
  <si>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</si>
  <si>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</si>
  <si>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</si>
  <si>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</si>
  <si>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</si>
  <si>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</si>
  <si>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</si>
  <si>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</si>
  <si>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</si>
  <si>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</si>
  <si>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</si>
  <si>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</si>
  <si>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</si>
  <si>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</si>
  <si>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</si>
  <si>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</si>
  <si>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</si>
  <si>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</si>
  <si>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</si>
  <si>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</si>
  <si>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</si>
  <si>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</si>
  <si>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</si>
  <si>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</si>
  <si>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</si>
  <si>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</si>
  <si>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</si>
  <si>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</si>
  <si>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</si>
  <si>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ELC of Sarasota County</t>
  </si>
  <si>
    <t>July 1, 2022</t>
  </si>
  <si>
    <t xml:space="preserve">Please answer the following questions:
(1) If there is a sibling discount what is the percentage? YES, Sibling pay one half (50%)
(2) If any family pays more than 10% of their gross income for child care, please complete and attach the justification form that explains how the fees will not limit parent access to services.N/A                                                                                                                </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</si>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</sst>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9"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9">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0" fillId="0" borderId="1" xfId="0" applyBorder="1"/>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2" fontId="0" fillId="0" borderId="0" xfId="0" applyNumberFormat="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0" fillId="0" borderId="2" xfId="0" applyBorder="1"/>
    <xf numFmtId="166" fontId="9" fillId="0" borderId="2" xfId="0" applyFont="1" applyBorder="1"/>
    <xf numFmtId="166" fontId="0" fillId="0" borderId="0" xfId="0" applyAlignment="1">
      <alignment horizontal="center" wrapText="1"/>
    </xf>
    <xf numFmtId="166" fontId="18"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68500" y="2200275"/>
          <a:ext cx="5461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C4" sqref="C4"/>
    </sheetView>
  </sheetViews>
  <sheetFormatPr defaultRowHeight="15.75" x14ac:dyDescent="0.25"/>
  <cols>
    <col min="1" max="1" width="10.21875" bestFit="1" customWidth="1"/>
    <col min="2" max="2" width="53.21875" customWidth="1"/>
    <col min="3" max="3" width="15" customWidth="1"/>
  </cols>
  <sheetData>
    <row r="1" spans="1:5" ht="22.5" x14ac:dyDescent="0.3">
      <c r="A1" s="83" t="s">
        <v>22</v>
      </c>
      <c r="B1" s="83"/>
      <c r="C1" s="83"/>
      <c r="D1" s="10"/>
      <c r="E1" s="10"/>
    </row>
    <row r="2" spans="1:5" ht="22.5" x14ac:dyDescent="0.3">
      <c r="A2" s="83" t="s">
        <v>1</v>
      </c>
      <c r="B2" s="83"/>
      <c r="C2" s="83"/>
      <c r="D2" s="10"/>
      <c r="E2" s="10"/>
    </row>
    <row r="3" spans="1:5" x14ac:dyDescent="0.25">
      <c r="B3" s="56" t="s">
        <v>34</v>
      </c>
    </row>
    <row r="4" spans="1:5" ht="78.75" x14ac:dyDescent="0.25">
      <c r="A4" s="57" t="s">
        <v>27</v>
      </c>
      <c r="B4" s="64" t="s">
        <v>35</v>
      </c>
      <c r="C4" s="61" t="s">
        <v>38</v>
      </c>
    </row>
    <row r="5" spans="1:5" ht="31.5" x14ac:dyDescent="0.25">
      <c r="A5" s="63" t="s">
        <v>28</v>
      </c>
      <c r="B5" s="64" t="s">
        <v>30</v>
      </c>
      <c r="C5" s="61" t="s">
        <v>29</v>
      </c>
    </row>
    <row r="6" spans="1:5" ht="46.5" customHeight="1" x14ac:dyDescent="0.25">
      <c r="A6" s="63" t="s">
        <v>36</v>
      </c>
      <c r="B6" s="64" t="s">
        <v>39</v>
      </c>
      <c r="C6" s="61" t="s">
        <v>37</v>
      </c>
    </row>
    <row r="7" spans="1:5" ht="60" x14ac:dyDescent="0.25">
      <c r="A7" s="64" t="s">
        <v>32</v>
      </c>
      <c r="B7" s="64" t="s">
        <v>33</v>
      </c>
      <c r="C7" s="61"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P84" sqref="P84"/>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5" t="s">
        <v>46</v>
      </c>
      <c r="D2" s="86"/>
      <c r="E2" s="86"/>
      <c r="F2" s="38" t="s">
        <v>20</v>
      </c>
      <c r="G2" s="7"/>
      <c r="H2" s="7"/>
      <c r="I2" s="7"/>
      <c r="J2" s="7"/>
      <c r="K2" s="7"/>
      <c r="L2" s="7"/>
      <c r="M2" s="7"/>
      <c r="N2" s="7"/>
      <c r="O2" s="7"/>
      <c r="P2" s="7"/>
      <c r="Q2" s="7"/>
      <c r="R2" s="8" t="s">
        <v>0</v>
      </c>
      <c r="S2" s="2"/>
      <c r="T2" s="2"/>
      <c r="U2" s="2"/>
      <c r="V2" s="2"/>
      <c r="W2" s="2"/>
      <c r="X2" s="2"/>
    </row>
    <row r="3" spans="1:24" ht="19.5" customHeight="1" x14ac:dyDescent="0.25">
      <c r="A3" s="38" t="s">
        <v>18</v>
      </c>
      <c r="C3" s="42" t="s">
        <v>47</v>
      </c>
      <c r="D3" s="7"/>
      <c r="E3" s="7"/>
      <c r="F3" s="7"/>
      <c r="G3" s="7"/>
      <c r="H3" s="7"/>
      <c r="I3" s="7"/>
      <c r="J3" s="7"/>
      <c r="K3" s="7"/>
      <c r="L3" s="7"/>
      <c r="M3" s="7"/>
      <c r="N3" s="7"/>
      <c r="O3" s="7"/>
      <c r="P3" s="7"/>
      <c r="Q3" s="7"/>
      <c r="R3" s="7"/>
      <c r="S3" s="2"/>
      <c r="T3" s="2"/>
      <c r="U3" s="2"/>
      <c r="V3" s="2"/>
      <c r="W3" s="2"/>
      <c r="X3" s="2"/>
    </row>
    <row r="4" spans="1:24" ht="23.25" customHeight="1" x14ac:dyDescent="0.3">
      <c r="A4" s="83" t="s">
        <v>43</v>
      </c>
      <c r="B4" s="83"/>
      <c r="C4" s="83"/>
      <c r="D4" s="83"/>
      <c r="E4" s="83"/>
      <c r="F4" s="83"/>
      <c r="G4" s="83"/>
      <c r="H4" s="83"/>
      <c r="I4" s="83"/>
      <c r="J4" s="83"/>
      <c r="K4" s="83"/>
      <c r="L4" s="83"/>
      <c r="M4" s="83"/>
      <c r="N4" s="83"/>
      <c r="O4" s="83"/>
      <c r="P4" s="83"/>
      <c r="Q4" s="83"/>
      <c r="R4" s="83"/>
      <c r="S4" s="2"/>
      <c r="T4" s="2"/>
      <c r="U4" s="2"/>
      <c r="V4" s="2"/>
      <c r="W4" s="2"/>
      <c r="X4" s="2"/>
    </row>
    <row r="5" spans="1:24" ht="23.25" customHeight="1" x14ac:dyDescent="0.3">
      <c r="A5" s="83" t="s">
        <v>1</v>
      </c>
      <c r="B5" s="83"/>
      <c r="C5" s="83"/>
      <c r="D5" s="83"/>
      <c r="E5" s="83"/>
      <c r="F5" s="83"/>
      <c r="G5" s="83"/>
      <c r="H5" s="83"/>
      <c r="I5" s="83"/>
      <c r="J5" s="83"/>
      <c r="K5" s="83"/>
      <c r="L5" s="83"/>
      <c r="M5" s="83"/>
      <c r="N5" s="83"/>
      <c r="O5" s="83"/>
      <c r="P5" s="83"/>
      <c r="Q5" s="83"/>
      <c r="R5" s="83"/>
      <c r="S5" s="2"/>
      <c r="T5" s="2"/>
      <c r="U5" s="2"/>
      <c r="V5" s="2"/>
      <c r="W5" s="2"/>
      <c r="X5" s="2"/>
    </row>
    <row r="6" spans="1:24" x14ac:dyDescent="0.25">
      <c r="A6" s="60"/>
      <c r="B6" s="62"/>
      <c r="C6" s="60"/>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7"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7"/>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7"/>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0.5</v>
      </c>
      <c r="B13" s="39">
        <v>0.25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1.5</v>
      </c>
      <c r="B16" s="39">
        <v>0.75</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 t="shared" ref="D17:R17" si="2">0.75*D22</f>
        <v>10192.5</v>
      </c>
      <c r="E17" s="20">
        <f t="shared" si="2"/>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2.5</v>
      </c>
      <c r="B19" s="39">
        <v>0.75</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2.5</v>
      </c>
      <c r="B22" s="39">
        <v>1.25</v>
      </c>
      <c r="C22" s="44"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2.5</v>
      </c>
      <c r="B25" s="39">
        <v>1.25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8"/>
      <c r="D26" s="20"/>
      <c r="E26" s="20"/>
      <c r="F26" s="20"/>
      <c r="G26" s="20"/>
      <c r="H26" s="20"/>
      <c r="I26" s="20"/>
      <c r="J26" s="20"/>
      <c r="K26" s="20"/>
      <c r="L26" s="20"/>
      <c r="M26" s="20"/>
      <c r="N26" s="20"/>
      <c r="O26" s="20"/>
      <c r="P26" s="20"/>
      <c r="Q26" s="71"/>
      <c r="R26" s="71"/>
      <c r="S26" s="2"/>
      <c r="T26" s="2"/>
      <c r="U26" s="2"/>
      <c r="V26" s="2"/>
      <c r="W26" s="2"/>
      <c r="X26" s="2"/>
    </row>
    <row r="27" spans="1:24" x14ac:dyDescent="0.25">
      <c r="A27" s="32"/>
      <c r="B27" s="29"/>
      <c r="D27" s="20">
        <f t="shared" ref="D27:R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4">
        <f t="shared" si="7"/>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8" t="s">
        <v>7</v>
      </c>
      <c r="S28" s="2"/>
      <c r="T28" s="2"/>
      <c r="U28" s="2"/>
      <c r="V28" s="2"/>
      <c r="W28" s="2"/>
      <c r="X28" s="2"/>
    </row>
    <row r="29" spans="1:24" ht="16.5" thickBot="1" x14ac:dyDescent="0.3">
      <c r="A29" s="40">
        <v>2.5</v>
      </c>
      <c r="B29" s="39">
        <v>1.25</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4">
        <f t="shared" si="8"/>
        <v>106232.97799999999</v>
      </c>
      <c r="S29" s="2"/>
      <c r="T29" s="2"/>
      <c r="U29" s="2"/>
      <c r="V29" s="2"/>
      <c r="W29" s="2"/>
      <c r="X29" s="2"/>
    </row>
    <row r="30" spans="1:24" ht="16.5" thickBot="1" x14ac:dyDescent="0.3">
      <c r="A30" s="40"/>
      <c r="B30" s="39"/>
      <c r="C30" s="58" t="s">
        <v>27</v>
      </c>
      <c r="D30" s="20"/>
      <c r="E30" s="20"/>
      <c r="F30" s="20"/>
      <c r="G30" s="20"/>
      <c r="H30" s="20"/>
      <c r="I30" s="20"/>
      <c r="J30" s="20"/>
      <c r="K30" s="20"/>
      <c r="L30" s="20"/>
      <c r="M30" s="20"/>
      <c r="N30" s="20"/>
      <c r="O30" s="70"/>
      <c r="Q30" s="69">
        <v>107508.102</v>
      </c>
      <c r="R30" s="69">
        <v>109575.5655</v>
      </c>
      <c r="S30" s="2"/>
      <c r="T30" s="2"/>
      <c r="U30" s="2"/>
      <c r="V30" s="2"/>
      <c r="W30" s="2"/>
      <c r="X30" s="2"/>
    </row>
    <row r="31" spans="1:24" x14ac:dyDescent="0.25">
      <c r="A31" s="32"/>
      <c r="B31" s="29"/>
      <c r="C31" s="43" t="s">
        <v>9</v>
      </c>
      <c r="D31" s="59">
        <f t="shared" ref="D31:R31" si="9">ROUND(D22*1.5,0)</f>
        <v>20385</v>
      </c>
      <c r="E31" s="59">
        <f t="shared" si="9"/>
        <v>27465</v>
      </c>
      <c r="F31" s="59">
        <f t="shared" si="9"/>
        <v>34545</v>
      </c>
      <c r="G31" s="59">
        <f t="shared" si="9"/>
        <v>41625</v>
      </c>
      <c r="H31" s="59">
        <f t="shared" si="9"/>
        <v>48705</v>
      </c>
      <c r="I31" s="59">
        <f t="shared" si="9"/>
        <v>55785</v>
      </c>
      <c r="J31" s="59">
        <f t="shared" si="9"/>
        <v>62865</v>
      </c>
      <c r="K31" s="59">
        <f t="shared" si="9"/>
        <v>69945</v>
      </c>
      <c r="L31" s="59">
        <f t="shared" si="9"/>
        <v>77025</v>
      </c>
      <c r="M31" s="59">
        <f t="shared" si="9"/>
        <v>84105</v>
      </c>
      <c r="N31" s="59">
        <f t="shared" si="9"/>
        <v>91185</v>
      </c>
      <c r="O31" s="77">
        <f t="shared" si="9"/>
        <v>98265</v>
      </c>
      <c r="P31" s="20">
        <f t="shared" si="9"/>
        <v>105345</v>
      </c>
      <c r="Q31" s="55">
        <f t="shared" si="9"/>
        <v>112425</v>
      </c>
      <c r="R31" s="55">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9" t="s">
        <v>7</v>
      </c>
      <c r="P32" s="15" t="s">
        <v>7</v>
      </c>
      <c r="Q32" s="15" t="s">
        <v>7</v>
      </c>
      <c r="R32" s="15" t="s">
        <v>7</v>
      </c>
      <c r="S32" s="2"/>
      <c r="T32" s="2"/>
      <c r="U32" s="2"/>
      <c r="V32" s="2"/>
      <c r="W32" s="2"/>
      <c r="X32" s="2"/>
    </row>
    <row r="33" spans="1:24" ht="16.5" thickBot="1" x14ac:dyDescent="0.3">
      <c r="A33" s="40">
        <v>4</v>
      </c>
      <c r="B33" s="39">
        <v>2</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4">
        <f t="shared" si="10"/>
        <v>98266</v>
      </c>
      <c r="P33" s="55">
        <f t="shared" si="10"/>
        <v>105346</v>
      </c>
      <c r="Q33" s="55">
        <f t="shared" si="10"/>
        <v>112426</v>
      </c>
      <c r="R33" s="55">
        <f t="shared" si="10"/>
        <v>119506</v>
      </c>
      <c r="S33" s="2"/>
      <c r="T33" s="2"/>
      <c r="U33" s="2"/>
      <c r="V33" s="2"/>
      <c r="W33" s="2"/>
      <c r="X33" s="2"/>
    </row>
    <row r="34" spans="1:24" ht="16.5" thickBot="1" x14ac:dyDescent="0.3">
      <c r="A34" s="40"/>
      <c r="B34" s="39"/>
      <c r="C34" s="58"/>
      <c r="D34" s="20"/>
      <c r="E34" s="20"/>
      <c r="F34" s="20"/>
      <c r="G34" s="20"/>
      <c r="H34" s="20"/>
      <c r="I34" s="20"/>
      <c r="J34" s="20"/>
      <c r="K34" s="20"/>
      <c r="L34" s="20"/>
      <c r="M34" s="20"/>
      <c r="N34" s="20"/>
      <c r="P34" s="69">
        <v>105440.6385</v>
      </c>
      <c r="Q34" s="55"/>
      <c r="R34" s="55"/>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4">
        <f t="shared" si="11"/>
        <v>94729.057000000001</v>
      </c>
      <c r="O35" s="74">
        <f t="shared" si="11"/>
        <v>102084.23300000001</v>
      </c>
      <c r="P35" s="55">
        <f t="shared" si="11"/>
        <v>109439.409</v>
      </c>
      <c r="Q35" s="55">
        <f t="shared" si="11"/>
        <v>116794.58500000001</v>
      </c>
      <c r="R35" s="55">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8" t="s">
        <v>7</v>
      </c>
      <c r="O36" s="78" t="s">
        <v>7</v>
      </c>
      <c r="P36" s="15" t="s">
        <v>7</v>
      </c>
      <c r="Q36" s="15" t="s">
        <v>7</v>
      </c>
      <c r="R36" s="15" t="s">
        <v>7</v>
      </c>
      <c r="S36" s="2"/>
      <c r="T36" s="2"/>
      <c r="U36" s="2"/>
      <c r="V36" s="2"/>
      <c r="W36" s="2"/>
      <c r="X36" s="2"/>
    </row>
    <row r="37" spans="1:24" ht="16.5" thickBot="1" x14ac:dyDescent="0.3">
      <c r="A37" s="40">
        <v>4</v>
      </c>
      <c r="B37" s="39">
        <v>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4">
        <f t="shared" si="12"/>
        <v>94730.057000000001</v>
      </c>
      <c r="O37" s="74">
        <f t="shared" si="12"/>
        <v>102085.23300000001</v>
      </c>
      <c r="P37" s="55">
        <f t="shared" si="12"/>
        <v>109440.409</v>
      </c>
      <c r="Q37" s="55">
        <f t="shared" si="12"/>
        <v>116795.58500000001</v>
      </c>
      <c r="R37" s="55">
        <f t="shared" si="12"/>
        <v>124150.761</v>
      </c>
      <c r="S37" s="2"/>
      <c r="T37" s="2"/>
      <c r="U37" s="2"/>
      <c r="V37" s="2"/>
      <c r="W37" s="2"/>
      <c r="X37" s="2"/>
    </row>
    <row r="38" spans="1:24" ht="16.5" thickBot="1" x14ac:dyDescent="0.3">
      <c r="A38" s="40"/>
      <c r="B38" s="39"/>
      <c r="C38" s="58" t="s">
        <v>27</v>
      </c>
      <c r="D38" s="20"/>
      <c r="E38" s="20"/>
      <c r="F38" s="20"/>
      <c r="G38" s="20"/>
      <c r="H38" s="20"/>
      <c r="I38" s="20"/>
      <c r="J38" s="20"/>
      <c r="K38" s="20"/>
      <c r="L38" s="20"/>
      <c r="M38" s="20"/>
      <c r="N38" s="76"/>
      <c r="O38" s="49">
        <v>103373.175</v>
      </c>
      <c r="P38" s="55"/>
      <c r="Q38" s="55"/>
      <c r="R38" s="55"/>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4">
        <f t="shared" si="13"/>
        <v>98273.114000000001</v>
      </c>
      <c r="O39" s="55">
        <f t="shared" si="13"/>
        <v>105903.466</v>
      </c>
      <c r="P39" s="55">
        <f t="shared" si="13"/>
        <v>113533.818</v>
      </c>
      <c r="Q39" s="55">
        <f t="shared" si="13"/>
        <v>121164.17</v>
      </c>
      <c r="R39" s="55">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8" t="s">
        <v>7</v>
      </c>
      <c r="O40" s="15" t="s">
        <v>7</v>
      </c>
      <c r="P40" s="15" t="s">
        <v>7</v>
      </c>
      <c r="Q40" s="15" t="s">
        <v>7</v>
      </c>
      <c r="R40" s="15" t="s">
        <v>7</v>
      </c>
      <c r="S40" s="2"/>
      <c r="T40" s="2"/>
      <c r="U40" s="2"/>
      <c r="V40" s="2"/>
      <c r="W40" s="2"/>
      <c r="X40" s="2"/>
    </row>
    <row r="41" spans="1:24" ht="16.5" thickBot="1" x14ac:dyDescent="0.3">
      <c r="A41" s="40">
        <v>4</v>
      </c>
      <c r="B41" s="39">
        <v>2</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4">
        <f t="shared" si="14"/>
        <v>98274.114000000001</v>
      </c>
      <c r="O41" s="55">
        <f t="shared" si="14"/>
        <v>105904.466</v>
      </c>
      <c r="P41" s="55">
        <f t="shared" si="14"/>
        <v>113534.818</v>
      </c>
      <c r="Q41" s="55">
        <f t="shared" si="14"/>
        <v>121165.17</v>
      </c>
      <c r="R41" s="55">
        <f t="shared" si="14"/>
        <v>128795.522</v>
      </c>
      <c r="S41" s="2"/>
      <c r="T41" s="2"/>
      <c r="U41" s="2"/>
      <c r="V41" s="2"/>
      <c r="W41" s="2"/>
      <c r="X41" s="2"/>
    </row>
    <row r="42" spans="1:24" ht="16.5" thickBot="1" x14ac:dyDescent="0.3">
      <c r="A42" s="40"/>
      <c r="B42" s="39"/>
      <c r="C42" s="58" t="s">
        <v>27</v>
      </c>
      <c r="D42" s="20"/>
      <c r="E42" s="20"/>
      <c r="F42" s="20"/>
      <c r="G42" s="20"/>
      <c r="H42" s="20"/>
      <c r="I42" s="20"/>
      <c r="J42" s="20"/>
      <c r="K42" s="20"/>
      <c r="L42" s="20"/>
      <c r="M42" s="20"/>
      <c r="N42" s="49">
        <v>101305.7115</v>
      </c>
      <c r="O42" s="55"/>
      <c r="P42" s="55"/>
      <c r="Q42" s="55"/>
      <c r="R42" s="55"/>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4">
        <f t="shared" si="15"/>
        <v>93911.642999999996</v>
      </c>
      <c r="N43" s="55">
        <f t="shared" si="15"/>
        <v>101817.171</v>
      </c>
      <c r="O43" s="55">
        <f t="shared" si="15"/>
        <v>109722.69900000001</v>
      </c>
      <c r="P43" s="55">
        <f t="shared" si="15"/>
        <v>117628.227</v>
      </c>
      <c r="Q43" s="55">
        <f t="shared" si="15"/>
        <v>125533.755</v>
      </c>
      <c r="R43" s="55">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8" t="s">
        <v>7</v>
      </c>
      <c r="N44" s="15" t="s">
        <v>7</v>
      </c>
      <c r="O44" s="15" t="s">
        <v>7</v>
      </c>
      <c r="P44" s="15" t="s">
        <v>7</v>
      </c>
      <c r="Q44" s="15" t="s">
        <v>7</v>
      </c>
      <c r="R44" s="15" t="s">
        <v>7</v>
      </c>
      <c r="S44" s="2"/>
      <c r="T44" s="2"/>
      <c r="U44" s="2"/>
      <c r="V44" s="2"/>
      <c r="W44" s="2"/>
      <c r="X44" s="2"/>
    </row>
    <row r="45" spans="1:24" x14ac:dyDescent="0.25">
      <c r="A45" s="40">
        <v>4</v>
      </c>
      <c r="B45" s="39">
        <v>2</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4">
        <f t="shared" si="16"/>
        <v>93912.642999999996</v>
      </c>
      <c r="N45" s="55">
        <f t="shared" si="16"/>
        <v>101818.171</v>
      </c>
      <c r="O45" s="55">
        <f t="shared" si="16"/>
        <v>109723.69900000001</v>
      </c>
      <c r="P45" s="55">
        <f t="shared" si="16"/>
        <v>117629.227</v>
      </c>
      <c r="Q45" s="55">
        <f t="shared" si="16"/>
        <v>125534.755</v>
      </c>
      <c r="R45" s="55">
        <f t="shared" si="16"/>
        <v>133440.283</v>
      </c>
      <c r="S45" s="2"/>
      <c r="T45" s="2"/>
      <c r="U45" s="2"/>
      <c r="V45" s="2"/>
      <c r="W45" s="2"/>
      <c r="X45" s="2"/>
    </row>
    <row r="46" spans="1:24" x14ac:dyDescent="0.25">
      <c r="A46" s="40"/>
      <c r="B46" s="39"/>
      <c r="C46" s="58"/>
      <c r="D46" s="20"/>
      <c r="E46" s="20"/>
      <c r="F46" s="20"/>
      <c r="G46" s="20"/>
      <c r="H46" s="20"/>
      <c r="I46" s="20"/>
      <c r="J46" s="20"/>
      <c r="K46" s="20"/>
      <c r="L46" s="20"/>
      <c r="N46" s="55"/>
      <c r="O46" s="55"/>
      <c r="P46" s="55"/>
      <c r="Q46" s="55"/>
      <c r="R46" s="55"/>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80">
        <f t="shared" si="17"/>
        <v>97180.524000000005</v>
      </c>
      <c r="N47" s="55">
        <f t="shared" si="17"/>
        <v>105361.228</v>
      </c>
      <c r="O47" s="55">
        <f t="shared" si="17"/>
        <v>113541.932</v>
      </c>
      <c r="P47" s="55">
        <f t="shared" si="17"/>
        <v>121722.636</v>
      </c>
      <c r="Q47" s="55">
        <f t="shared" si="17"/>
        <v>129903.34000000001</v>
      </c>
      <c r="R47" s="55">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8" t="s">
        <v>7</v>
      </c>
      <c r="M48" s="79" t="s">
        <v>7</v>
      </c>
      <c r="N48" s="15" t="s">
        <v>7</v>
      </c>
      <c r="O48" s="15" t="s">
        <v>7</v>
      </c>
      <c r="P48" s="15" t="s">
        <v>7</v>
      </c>
      <c r="Q48" s="15" t="s">
        <v>7</v>
      </c>
      <c r="R48" s="15" t="s">
        <v>7</v>
      </c>
      <c r="S48" s="2"/>
      <c r="T48" s="2"/>
      <c r="U48" s="2"/>
      <c r="V48" s="2"/>
      <c r="W48" s="2"/>
      <c r="X48" s="2"/>
    </row>
    <row r="49" spans="1:34" ht="16.5" thickBot="1" x14ac:dyDescent="0.3">
      <c r="A49" s="40">
        <v>4</v>
      </c>
      <c r="B49" s="39">
        <v>2</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4">
        <f t="shared" si="18"/>
        <v>89000.82</v>
      </c>
      <c r="M49" s="80">
        <f t="shared" si="18"/>
        <v>97181.524000000005</v>
      </c>
      <c r="N49" s="55">
        <f t="shared" si="18"/>
        <v>105362.228</v>
      </c>
      <c r="O49" s="55">
        <f t="shared" si="18"/>
        <v>113542.932</v>
      </c>
      <c r="P49" s="55">
        <f t="shared" si="18"/>
        <v>121723.636</v>
      </c>
      <c r="Q49" s="55">
        <f t="shared" si="18"/>
        <v>129904.34000000001</v>
      </c>
      <c r="R49" s="55">
        <f t="shared" si="18"/>
        <v>138085.04399999999</v>
      </c>
      <c r="S49" s="2"/>
      <c r="T49" s="2"/>
      <c r="U49" s="2"/>
      <c r="V49" s="2"/>
      <c r="W49" s="2"/>
      <c r="X49" s="2"/>
    </row>
    <row r="50" spans="1:34" ht="16.5" thickBot="1" x14ac:dyDescent="0.3">
      <c r="A50" s="40"/>
      <c r="B50" s="39"/>
      <c r="C50" s="58" t="s">
        <v>27</v>
      </c>
      <c r="D50" s="20"/>
      <c r="E50" s="20"/>
      <c r="F50" s="20"/>
      <c r="G50" s="20"/>
      <c r="H50" s="20"/>
      <c r="I50" s="20"/>
      <c r="J50" s="20"/>
      <c r="K50" s="20"/>
      <c r="L50" s="74"/>
      <c r="M50" s="49">
        <v>99238.248000000007</v>
      </c>
      <c r="N50" s="55"/>
      <c r="O50" s="55"/>
      <c r="P50" s="55"/>
      <c r="Q50" s="55"/>
      <c r="R50" s="55"/>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4">
        <f t="shared" si="19"/>
        <v>91993.525000000009</v>
      </c>
      <c r="M51" s="55">
        <f t="shared" si="19"/>
        <v>100449.405</v>
      </c>
      <c r="N51" s="55">
        <f t="shared" si="19"/>
        <v>108905.285</v>
      </c>
      <c r="O51" s="55">
        <f t="shared" si="19"/>
        <v>117361.16500000001</v>
      </c>
      <c r="P51" s="55">
        <f t="shared" si="19"/>
        <v>125817.04500000001</v>
      </c>
      <c r="Q51" s="55">
        <f t="shared" si="19"/>
        <v>134272.92500000002</v>
      </c>
      <c r="R51" s="55">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5" t="s">
        <v>7</v>
      </c>
      <c r="M52" s="15" t="s">
        <v>7</v>
      </c>
      <c r="N52" s="22" t="s">
        <v>7</v>
      </c>
      <c r="O52" s="15" t="s">
        <v>7</v>
      </c>
      <c r="P52" s="22" t="s">
        <v>7</v>
      </c>
      <c r="Q52" s="15" t="s">
        <v>7</v>
      </c>
      <c r="R52" s="22" t="s">
        <v>7</v>
      </c>
      <c r="S52" s="2"/>
      <c r="T52" s="2"/>
      <c r="U52" s="2"/>
      <c r="V52" s="2"/>
      <c r="W52" s="2"/>
      <c r="X52" s="2"/>
    </row>
    <row r="53" spans="1:34" x14ac:dyDescent="0.25">
      <c r="A53" s="40">
        <v>8</v>
      </c>
      <c r="B53" s="39">
        <v>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4">
        <f t="shared" si="20"/>
        <v>91994.525000000009</v>
      </c>
      <c r="M53" s="55">
        <f t="shared" si="20"/>
        <v>100450.405</v>
      </c>
      <c r="N53" s="55">
        <f t="shared" si="20"/>
        <v>108906.285</v>
      </c>
      <c r="O53" s="55">
        <f t="shared" si="20"/>
        <v>117362.16500000001</v>
      </c>
      <c r="P53" s="55">
        <f t="shared" si="20"/>
        <v>125818.04500000001</v>
      </c>
      <c r="Q53" s="55">
        <f t="shared" si="20"/>
        <v>134273.92500000002</v>
      </c>
      <c r="R53" s="55">
        <f t="shared" si="20"/>
        <v>142729.80499999999</v>
      </c>
      <c r="S53" s="2"/>
      <c r="T53" s="2"/>
      <c r="U53" s="2"/>
      <c r="V53" s="2"/>
      <c r="W53" s="2"/>
      <c r="X53" s="2"/>
    </row>
    <row r="54" spans="1:34" x14ac:dyDescent="0.25">
      <c r="A54" s="40"/>
      <c r="B54" s="39"/>
      <c r="C54" s="58"/>
      <c r="D54" s="20"/>
      <c r="E54" s="20"/>
      <c r="F54" s="20"/>
      <c r="G54" s="20"/>
      <c r="H54" s="20"/>
      <c r="I54" s="20"/>
      <c r="J54" s="20"/>
      <c r="K54" s="20"/>
      <c r="L54" s="76"/>
      <c r="M54" s="55"/>
      <c r="N54" s="55"/>
      <c r="O54" s="55"/>
      <c r="P54" s="55"/>
      <c r="Q54" s="55"/>
      <c r="R54" s="55"/>
      <c r="S54" s="2"/>
      <c r="T54" s="2"/>
      <c r="U54" s="2"/>
      <c r="V54" s="2"/>
      <c r="W54" s="2"/>
      <c r="X54" s="2"/>
    </row>
    <row r="55" spans="1:34" x14ac:dyDescent="0.25">
      <c r="A55" s="32"/>
      <c r="B55" s="33"/>
      <c r="C55" s="43" t="s">
        <v>10</v>
      </c>
      <c r="D55" s="59">
        <f t="shared" ref="D55:R55" si="21">ROUND(D22*1.85,0)</f>
        <v>25142</v>
      </c>
      <c r="E55" s="59">
        <f t="shared" si="21"/>
        <v>33874</v>
      </c>
      <c r="F55" s="59">
        <f t="shared" si="21"/>
        <v>42606</v>
      </c>
      <c r="G55" s="59">
        <f t="shared" si="21"/>
        <v>51338</v>
      </c>
      <c r="H55" s="59">
        <f t="shared" si="21"/>
        <v>60070</v>
      </c>
      <c r="I55" s="59">
        <f t="shared" si="21"/>
        <v>68802</v>
      </c>
      <c r="J55" s="59">
        <f t="shared" si="21"/>
        <v>77534</v>
      </c>
      <c r="K55" s="59">
        <f t="shared" si="21"/>
        <v>86266</v>
      </c>
      <c r="L55" s="77">
        <f t="shared" si="21"/>
        <v>94998</v>
      </c>
      <c r="M55" s="55">
        <f t="shared" si="21"/>
        <v>103730</v>
      </c>
      <c r="N55" s="55">
        <f t="shared" si="21"/>
        <v>112462</v>
      </c>
      <c r="O55" s="55">
        <f t="shared" si="21"/>
        <v>121194</v>
      </c>
      <c r="P55" s="55">
        <f t="shared" si="21"/>
        <v>129926</v>
      </c>
      <c r="Q55" s="55">
        <f t="shared" si="21"/>
        <v>138658</v>
      </c>
      <c r="R55" s="55">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1" t="s">
        <v>7</v>
      </c>
      <c r="M56" s="15" t="s">
        <v>7</v>
      </c>
      <c r="N56" s="22" t="s">
        <v>7</v>
      </c>
      <c r="O56" s="15" t="s">
        <v>7</v>
      </c>
      <c r="P56" s="22" t="s">
        <v>7</v>
      </c>
      <c r="Q56" s="15" t="s">
        <v>7</v>
      </c>
      <c r="R56" s="22" t="s">
        <v>7</v>
      </c>
      <c r="AH56" s="23"/>
    </row>
    <row r="57" spans="1:34" ht="16.5" thickBot="1" x14ac:dyDescent="0.3">
      <c r="A57" s="41">
        <v>10</v>
      </c>
      <c r="B57" s="41">
        <v>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3">
        <f t="shared" si="22"/>
        <v>86267</v>
      </c>
      <c r="L57" s="80">
        <f t="shared" si="22"/>
        <v>94999</v>
      </c>
      <c r="M57" s="55">
        <f t="shared" si="22"/>
        <v>103731</v>
      </c>
      <c r="N57" s="55">
        <f t="shared" si="22"/>
        <v>112463</v>
      </c>
      <c r="O57" s="55">
        <f t="shared" si="22"/>
        <v>121195</v>
      </c>
      <c r="P57" s="55">
        <f t="shared" si="22"/>
        <v>129927</v>
      </c>
      <c r="Q57" s="55">
        <f t="shared" si="22"/>
        <v>138659</v>
      </c>
      <c r="R57" s="55">
        <f t="shared" si="22"/>
        <v>147391</v>
      </c>
      <c r="AH57" s="23"/>
    </row>
    <row r="58" spans="1:34" ht="16.5" thickBot="1" x14ac:dyDescent="0.3">
      <c r="A58" s="41"/>
      <c r="B58" s="41"/>
      <c r="C58" s="58" t="s">
        <v>27</v>
      </c>
      <c r="D58" s="23"/>
      <c r="E58" s="23"/>
      <c r="F58" s="23"/>
      <c r="G58" s="23"/>
      <c r="H58" s="23"/>
      <c r="I58" s="23"/>
      <c r="J58" s="23"/>
      <c r="K58" s="73"/>
      <c r="L58" s="49">
        <v>97170.784499999994</v>
      </c>
      <c r="M58" s="55"/>
      <c r="N58" s="55"/>
      <c r="O58" s="55"/>
      <c r="P58" s="55"/>
      <c r="Q58" s="55"/>
      <c r="R58" s="55"/>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4">
        <f t="shared" si="23"/>
        <v>89762.75</v>
      </c>
      <c r="L59" s="55">
        <f t="shared" si="23"/>
        <v>98848.75</v>
      </c>
      <c r="M59" s="55">
        <f t="shared" si="23"/>
        <v>107934.75</v>
      </c>
      <c r="N59" s="55">
        <f t="shared" si="23"/>
        <v>117020.75</v>
      </c>
      <c r="O59" s="55">
        <f t="shared" si="23"/>
        <v>126106.75</v>
      </c>
      <c r="P59" s="55">
        <f t="shared" si="23"/>
        <v>135192.75</v>
      </c>
      <c r="Q59" s="55">
        <f t="shared" si="23"/>
        <v>144278.75</v>
      </c>
      <c r="R59" s="55">
        <f t="shared" si="23"/>
        <v>153364.75</v>
      </c>
    </row>
    <row r="60" spans="1:34" x14ac:dyDescent="0.25">
      <c r="A60" s="30" t="s">
        <v>7</v>
      </c>
      <c r="B60" s="31" t="s">
        <v>7</v>
      </c>
      <c r="D60" s="22" t="s">
        <v>7</v>
      </c>
      <c r="E60" s="22" t="s">
        <v>7</v>
      </c>
      <c r="F60" s="22" t="s">
        <v>7</v>
      </c>
      <c r="G60" s="22" t="s">
        <v>7</v>
      </c>
      <c r="H60" s="22" t="s">
        <v>7</v>
      </c>
      <c r="I60" s="22" t="s">
        <v>7</v>
      </c>
      <c r="J60" s="22" t="s">
        <v>7</v>
      </c>
      <c r="K60" s="75" t="s">
        <v>7</v>
      </c>
      <c r="L60" s="22" t="s">
        <v>7</v>
      </c>
      <c r="M60" s="22" t="s">
        <v>7</v>
      </c>
      <c r="N60" s="22" t="s">
        <v>7</v>
      </c>
      <c r="O60" s="22" t="s">
        <v>7</v>
      </c>
      <c r="P60" s="22" t="s">
        <v>7</v>
      </c>
      <c r="Q60" s="22" t="s">
        <v>7</v>
      </c>
      <c r="R60" s="22" t="s">
        <v>7</v>
      </c>
    </row>
    <row r="61" spans="1:34" x14ac:dyDescent="0.25">
      <c r="A61" s="41">
        <v>10</v>
      </c>
      <c r="B61" s="41">
        <v>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4">
        <f t="shared" si="24"/>
        <v>89763.75</v>
      </c>
      <c r="L61" s="55">
        <f t="shared" si="24"/>
        <v>98849.75</v>
      </c>
      <c r="M61" s="55">
        <f t="shared" si="24"/>
        <v>107935.75</v>
      </c>
      <c r="N61" s="55">
        <f t="shared" si="24"/>
        <v>117021.75</v>
      </c>
      <c r="O61" s="55">
        <f t="shared" si="24"/>
        <v>126107.75</v>
      </c>
      <c r="P61" s="55">
        <f t="shared" si="24"/>
        <v>135193.75</v>
      </c>
      <c r="Q61" s="55">
        <f t="shared" si="24"/>
        <v>144279.75</v>
      </c>
      <c r="R61" s="55">
        <f t="shared" si="24"/>
        <v>153365.75</v>
      </c>
    </row>
    <row r="62" spans="1:34" x14ac:dyDescent="0.25">
      <c r="A62" s="41"/>
      <c r="B62" s="41"/>
      <c r="C62" s="58"/>
      <c r="D62" s="23"/>
      <c r="E62" s="23"/>
      <c r="F62" s="23"/>
      <c r="G62" s="23"/>
      <c r="H62" s="23"/>
      <c r="I62" s="23"/>
      <c r="J62" s="23"/>
      <c r="K62" s="76"/>
      <c r="L62" s="55"/>
      <c r="M62" s="55"/>
      <c r="N62" s="55"/>
      <c r="O62" s="55"/>
      <c r="P62" s="55"/>
      <c r="Q62" s="55"/>
      <c r="R62" s="55"/>
    </row>
    <row r="63" spans="1:34" x14ac:dyDescent="0.25">
      <c r="A63" s="15"/>
      <c r="B63" s="15"/>
      <c r="C63" s="47" t="s">
        <v>11</v>
      </c>
      <c r="D63" s="48">
        <f t="shared" ref="D63:R63" si="25">ROUND(2*D22,0)</f>
        <v>27180</v>
      </c>
      <c r="E63" s="48">
        <f t="shared" si="25"/>
        <v>36620</v>
      </c>
      <c r="F63" s="48">
        <f t="shared" si="25"/>
        <v>46060</v>
      </c>
      <c r="G63" s="48">
        <f t="shared" si="25"/>
        <v>55500</v>
      </c>
      <c r="H63" s="48">
        <f t="shared" si="25"/>
        <v>64940</v>
      </c>
      <c r="I63" s="48">
        <f t="shared" si="25"/>
        <v>74380</v>
      </c>
      <c r="J63" s="48">
        <f t="shared" si="25"/>
        <v>83820</v>
      </c>
      <c r="K63" s="77">
        <f t="shared" si="25"/>
        <v>93260</v>
      </c>
      <c r="L63" s="55">
        <f t="shared" si="25"/>
        <v>102700</v>
      </c>
      <c r="M63" s="55">
        <f t="shared" si="25"/>
        <v>112140</v>
      </c>
      <c r="N63" s="55">
        <f t="shared" si="25"/>
        <v>121580</v>
      </c>
      <c r="O63" s="55">
        <f t="shared" si="25"/>
        <v>131020</v>
      </c>
      <c r="P63" s="55">
        <f t="shared" si="25"/>
        <v>140460</v>
      </c>
      <c r="Q63" s="55">
        <f t="shared" si="25"/>
        <v>149900</v>
      </c>
      <c r="R63" s="55">
        <f t="shared" si="25"/>
        <v>159340</v>
      </c>
    </row>
    <row r="64" spans="1:34" x14ac:dyDescent="0.25">
      <c r="A64" s="15" t="s">
        <v>7</v>
      </c>
      <c r="B64" s="21" t="s">
        <v>7</v>
      </c>
      <c r="D64" s="15" t="s">
        <v>7</v>
      </c>
      <c r="E64" s="15" t="s">
        <v>7</v>
      </c>
      <c r="F64" s="15" t="s">
        <v>7</v>
      </c>
      <c r="G64" s="15" t="s">
        <v>7</v>
      </c>
      <c r="H64" s="15" t="s">
        <v>7</v>
      </c>
      <c r="I64" s="15" t="s">
        <v>7</v>
      </c>
      <c r="J64" s="15" t="s">
        <v>7</v>
      </c>
      <c r="K64" s="78" t="s">
        <v>7</v>
      </c>
      <c r="L64" s="15" t="s">
        <v>7</v>
      </c>
      <c r="M64" s="15" t="s">
        <v>7</v>
      </c>
      <c r="N64" s="15" t="s">
        <v>7</v>
      </c>
      <c r="O64" s="15" t="s">
        <v>7</v>
      </c>
      <c r="P64" s="15" t="s">
        <v>7</v>
      </c>
      <c r="Q64" s="15" t="s">
        <v>7</v>
      </c>
      <c r="R64" s="15" t="s">
        <v>7</v>
      </c>
    </row>
    <row r="65" spans="1:30" ht="16.5" thickBot="1" x14ac:dyDescent="0.3">
      <c r="A65" s="41">
        <v>11</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4">
        <f t="shared" si="26"/>
        <v>93261</v>
      </c>
      <c r="L65" s="55">
        <f t="shared" si="26"/>
        <v>102701</v>
      </c>
      <c r="M65" s="55">
        <f t="shared" si="26"/>
        <v>112141</v>
      </c>
      <c r="N65" s="55">
        <f t="shared" si="26"/>
        <v>121581</v>
      </c>
      <c r="O65" s="55">
        <f t="shared" si="26"/>
        <v>131021</v>
      </c>
      <c r="P65" s="55">
        <f t="shared" si="26"/>
        <v>140461</v>
      </c>
      <c r="Q65" s="55">
        <f t="shared" si="26"/>
        <v>149901</v>
      </c>
      <c r="R65" s="55">
        <f t="shared" si="26"/>
        <v>159341</v>
      </c>
      <c r="Z65" s="27"/>
    </row>
    <row r="66" spans="1:30" ht="16.5" thickBot="1" x14ac:dyDescent="0.3">
      <c r="A66" s="41"/>
      <c r="B66" s="41"/>
      <c r="C66" s="58" t="s">
        <v>27</v>
      </c>
      <c r="D66" s="23"/>
      <c r="E66" s="23"/>
      <c r="F66" s="23"/>
      <c r="G66" s="23"/>
      <c r="H66" s="23"/>
      <c r="I66" s="23"/>
      <c r="J66" s="70"/>
      <c r="K66" s="49">
        <v>95103.320999999996</v>
      </c>
      <c r="L66" s="55"/>
      <c r="M66" s="55"/>
      <c r="N66" s="55"/>
      <c r="O66" s="55"/>
      <c r="P66" s="55"/>
      <c r="Q66" s="55"/>
      <c r="R66" s="55"/>
      <c r="Y66" s="67"/>
      <c r="Z66" s="67"/>
      <c r="AA66" s="67"/>
      <c r="AB66" s="67"/>
      <c r="AC66" s="67"/>
      <c r="AD66" s="68"/>
    </row>
    <row r="67" spans="1:30" x14ac:dyDescent="0.25">
      <c r="A67" s="15"/>
      <c r="B67" s="15"/>
      <c r="C67" s="45"/>
      <c r="D67" s="46">
        <f t="shared" ref="D67:R67" si="27">ROUND(2.15*D22,0)</f>
        <v>29219</v>
      </c>
      <c r="E67" s="46">
        <f t="shared" si="27"/>
        <v>39367</v>
      </c>
      <c r="F67" s="46">
        <f t="shared" si="27"/>
        <v>49515</v>
      </c>
      <c r="G67" s="46">
        <f t="shared" si="27"/>
        <v>59663</v>
      </c>
      <c r="H67" s="46">
        <f t="shared" si="27"/>
        <v>69811</v>
      </c>
      <c r="I67" s="46">
        <f t="shared" si="27"/>
        <v>79959</v>
      </c>
      <c r="J67" s="74">
        <f t="shared" si="27"/>
        <v>90107</v>
      </c>
      <c r="K67" s="55">
        <f t="shared" si="27"/>
        <v>100255</v>
      </c>
      <c r="L67" s="55">
        <f t="shared" si="27"/>
        <v>110403</v>
      </c>
      <c r="M67" s="55">
        <f t="shared" si="27"/>
        <v>120551</v>
      </c>
      <c r="N67" s="55">
        <f t="shared" si="27"/>
        <v>130699</v>
      </c>
      <c r="O67" s="55">
        <f t="shared" si="27"/>
        <v>140847</v>
      </c>
      <c r="P67" s="55">
        <f t="shared" si="27"/>
        <v>150995</v>
      </c>
      <c r="Q67" s="55">
        <f t="shared" si="27"/>
        <v>161143</v>
      </c>
      <c r="R67" s="55">
        <f t="shared" si="27"/>
        <v>171291</v>
      </c>
      <c r="Y67" s="67"/>
      <c r="Z67" s="67"/>
      <c r="AA67" s="67"/>
      <c r="AB67" s="67"/>
      <c r="AC67" s="67"/>
      <c r="AD67" s="68"/>
    </row>
    <row r="68" spans="1:30" x14ac:dyDescent="0.25">
      <c r="A68" s="15" t="s">
        <v>7</v>
      </c>
      <c r="B68" s="21" t="s">
        <v>7</v>
      </c>
      <c r="D68" s="15" t="s">
        <v>7</v>
      </c>
      <c r="E68" s="15" t="s">
        <v>7</v>
      </c>
      <c r="F68" s="15" t="s">
        <v>7</v>
      </c>
      <c r="G68" s="15" t="s">
        <v>7</v>
      </c>
      <c r="H68" s="15" t="s">
        <v>7</v>
      </c>
      <c r="I68" s="15" t="s">
        <v>7</v>
      </c>
      <c r="J68" s="78" t="s">
        <v>7</v>
      </c>
      <c r="K68" s="15" t="s">
        <v>7</v>
      </c>
      <c r="L68" s="15" t="s">
        <v>7</v>
      </c>
      <c r="M68" s="15" t="s">
        <v>7</v>
      </c>
      <c r="N68" s="15" t="s">
        <v>7</v>
      </c>
      <c r="O68" s="15" t="s">
        <v>7</v>
      </c>
      <c r="P68" s="15" t="s">
        <v>7</v>
      </c>
      <c r="Q68" s="15" t="s">
        <v>7</v>
      </c>
      <c r="R68" s="15" t="s">
        <v>7</v>
      </c>
    </row>
    <row r="69" spans="1:30" ht="16.5" thickBot="1" x14ac:dyDescent="0.3">
      <c r="A69" s="41">
        <v>12</v>
      </c>
      <c r="B69" s="41">
        <v>5.5</v>
      </c>
      <c r="C69" s="24"/>
      <c r="D69" s="23">
        <f t="shared" ref="D69:R69" si="28">1+D67</f>
        <v>29220</v>
      </c>
      <c r="E69" s="23">
        <f t="shared" si="28"/>
        <v>39368</v>
      </c>
      <c r="F69" s="23">
        <f t="shared" si="28"/>
        <v>49516</v>
      </c>
      <c r="G69" s="23">
        <f t="shared" si="28"/>
        <v>59664</v>
      </c>
      <c r="H69" s="23">
        <f t="shared" si="28"/>
        <v>69812</v>
      </c>
      <c r="I69" s="23">
        <f t="shared" si="28"/>
        <v>79960</v>
      </c>
      <c r="J69" s="74">
        <f t="shared" si="28"/>
        <v>90108</v>
      </c>
      <c r="K69" s="55">
        <f t="shared" si="28"/>
        <v>100256</v>
      </c>
      <c r="L69" s="55">
        <f t="shared" si="28"/>
        <v>110404</v>
      </c>
      <c r="M69" s="55">
        <f t="shared" si="28"/>
        <v>120552</v>
      </c>
      <c r="N69" s="55">
        <f t="shared" si="28"/>
        <v>130700</v>
      </c>
      <c r="O69" s="55">
        <f t="shared" si="28"/>
        <v>140848</v>
      </c>
      <c r="P69" s="55">
        <f t="shared" si="28"/>
        <v>150996</v>
      </c>
      <c r="Q69" s="55">
        <f t="shared" si="28"/>
        <v>161144</v>
      </c>
      <c r="R69" s="55">
        <f t="shared" si="28"/>
        <v>171292</v>
      </c>
    </row>
    <row r="70" spans="1:30" ht="16.5" thickBot="1" x14ac:dyDescent="0.3">
      <c r="A70" s="41"/>
      <c r="B70" s="41"/>
      <c r="C70" s="58" t="s">
        <v>27</v>
      </c>
      <c r="D70" s="23"/>
      <c r="E70" s="23"/>
      <c r="F70" s="23"/>
      <c r="G70" s="23"/>
      <c r="H70" s="23"/>
      <c r="I70" s="23"/>
      <c r="J70" s="49">
        <v>93035.857499999998</v>
      </c>
      <c r="K70" s="55"/>
      <c r="L70" s="55"/>
      <c r="M70" s="55"/>
      <c r="N70" s="55"/>
      <c r="O70" s="55"/>
      <c r="P70" s="55"/>
      <c r="Q70" s="55"/>
      <c r="R70" s="55"/>
    </row>
    <row r="71" spans="1:30" x14ac:dyDescent="0.25">
      <c r="A71" s="15"/>
      <c r="B71" s="15"/>
      <c r="C71" s="45"/>
      <c r="D71" s="46">
        <f t="shared" ref="D71:R71" si="29">ROUND(2.3*D22,0)</f>
        <v>31257</v>
      </c>
      <c r="E71" s="46">
        <f t="shared" si="29"/>
        <v>42113</v>
      </c>
      <c r="F71" s="46">
        <f t="shared" si="29"/>
        <v>52969</v>
      </c>
      <c r="G71" s="46">
        <f t="shared" si="29"/>
        <v>63825</v>
      </c>
      <c r="H71" s="73">
        <f t="shared" si="29"/>
        <v>74681</v>
      </c>
      <c r="I71" s="73">
        <f t="shared" si="29"/>
        <v>85537</v>
      </c>
      <c r="J71" s="55">
        <f t="shared" si="29"/>
        <v>96393</v>
      </c>
      <c r="K71" s="55">
        <f t="shared" si="29"/>
        <v>107249</v>
      </c>
      <c r="L71" s="55">
        <f t="shared" si="29"/>
        <v>118105</v>
      </c>
      <c r="M71" s="55">
        <f t="shared" si="29"/>
        <v>128961</v>
      </c>
      <c r="N71" s="55">
        <f t="shared" si="29"/>
        <v>139817</v>
      </c>
      <c r="O71" s="55">
        <f t="shared" si="29"/>
        <v>150673</v>
      </c>
      <c r="P71" s="55">
        <f t="shared" si="29"/>
        <v>161529</v>
      </c>
      <c r="Q71" s="55">
        <f t="shared" si="29"/>
        <v>172385</v>
      </c>
      <c r="R71" s="55">
        <f t="shared" si="29"/>
        <v>183241</v>
      </c>
    </row>
    <row r="72" spans="1:30" x14ac:dyDescent="0.25">
      <c r="A72" s="15" t="s">
        <v>7</v>
      </c>
      <c r="B72" s="21" t="s">
        <v>7</v>
      </c>
      <c r="C72" s="45"/>
      <c r="D72" s="15" t="s">
        <v>7</v>
      </c>
      <c r="E72" s="15" t="s">
        <v>7</v>
      </c>
      <c r="F72" s="15" t="s">
        <v>7</v>
      </c>
      <c r="G72" s="15" t="s">
        <v>7</v>
      </c>
      <c r="H72" s="79" t="s">
        <v>7</v>
      </c>
      <c r="I72" s="79" t="s">
        <v>7</v>
      </c>
      <c r="J72" s="15" t="s">
        <v>7</v>
      </c>
      <c r="K72" s="15" t="s">
        <v>7</v>
      </c>
      <c r="L72" s="15" t="s">
        <v>7</v>
      </c>
      <c r="M72" s="15" t="s">
        <v>7</v>
      </c>
      <c r="N72" s="15" t="s">
        <v>7</v>
      </c>
      <c r="O72" s="15" t="s">
        <v>7</v>
      </c>
      <c r="P72" s="15" t="s">
        <v>7</v>
      </c>
      <c r="Q72" s="15" t="s">
        <v>7</v>
      </c>
      <c r="R72" s="15" t="s">
        <v>7</v>
      </c>
    </row>
    <row r="73" spans="1:30" ht="16.5" thickBot="1" x14ac:dyDescent="0.3">
      <c r="A73" s="41">
        <v>12</v>
      </c>
      <c r="B73" s="41">
        <v>6</v>
      </c>
      <c r="C73" s="45"/>
      <c r="D73" s="23">
        <f t="shared" ref="D73:R73" si="30">1+D71</f>
        <v>31258</v>
      </c>
      <c r="E73" s="23">
        <f t="shared" si="30"/>
        <v>42114</v>
      </c>
      <c r="F73" s="23">
        <f t="shared" si="30"/>
        <v>52970</v>
      </c>
      <c r="G73" s="23">
        <f t="shared" si="30"/>
        <v>63826</v>
      </c>
      <c r="H73" s="73">
        <f t="shared" si="30"/>
        <v>74682</v>
      </c>
      <c r="I73" s="73">
        <f t="shared" si="30"/>
        <v>85538</v>
      </c>
      <c r="J73" s="55">
        <f t="shared" si="30"/>
        <v>96394</v>
      </c>
      <c r="K73" s="55">
        <f t="shared" si="30"/>
        <v>107250</v>
      </c>
      <c r="L73" s="55">
        <f t="shared" si="30"/>
        <v>118106</v>
      </c>
      <c r="M73" s="55">
        <f t="shared" si="30"/>
        <v>128962</v>
      </c>
      <c r="N73" s="55">
        <f t="shared" si="30"/>
        <v>139818</v>
      </c>
      <c r="O73" s="55">
        <f t="shared" si="30"/>
        <v>150674</v>
      </c>
      <c r="P73" s="55">
        <f t="shared" si="30"/>
        <v>161530</v>
      </c>
      <c r="Q73" s="55">
        <f t="shared" si="30"/>
        <v>172386</v>
      </c>
      <c r="R73" s="55">
        <f t="shared" si="30"/>
        <v>183242</v>
      </c>
    </row>
    <row r="74" spans="1:30" ht="16.5" thickBot="1" x14ac:dyDescent="0.3">
      <c r="A74" s="15"/>
      <c r="B74" s="15"/>
      <c r="C74" s="58" t="s">
        <v>27</v>
      </c>
      <c r="D74" s="49">
        <v>35836.034</v>
      </c>
      <c r="E74" s="49">
        <v>46862.506000000001</v>
      </c>
      <c r="F74" s="49">
        <v>57888.978000000003</v>
      </c>
      <c r="G74" s="49">
        <v>68915.45</v>
      </c>
      <c r="H74" s="49">
        <v>79941.922000000006</v>
      </c>
      <c r="I74" s="49">
        <v>90968.394</v>
      </c>
      <c r="J74" s="54"/>
      <c r="K74" s="54"/>
      <c r="L74" s="54"/>
      <c r="M74" s="54"/>
      <c r="N74" s="54"/>
      <c r="O74" s="54"/>
      <c r="P74" s="54"/>
      <c r="Q74" s="54"/>
      <c r="R74" s="54"/>
      <c r="T74" s="82"/>
    </row>
    <row r="75" spans="1:30" x14ac:dyDescent="0.2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2">
        <v>2022</v>
      </c>
      <c r="N76" s="65" t="s">
        <v>44</v>
      </c>
      <c r="O76" s="65"/>
      <c r="P76" s="65"/>
      <c r="Q76" s="65" t="s">
        <v>45</v>
      </c>
      <c r="R76" s="66"/>
    </row>
    <row r="77" spans="1:30" ht="16.5" customHeight="1" x14ac:dyDescent="0.45">
      <c r="A77" s="37" t="s">
        <v>17</v>
      </c>
      <c r="B77" s="37"/>
      <c r="C77" s="37"/>
      <c r="D77" s="37"/>
      <c r="E77" s="37"/>
      <c r="H77" s="35"/>
      <c r="M77" s="65" t="s">
        <v>40</v>
      </c>
      <c r="N77" s="65" t="s">
        <v>41</v>
      </c>
      <c r="O77" s="65"/>
      <c r="P77" s="65"/>
      <c r="Q77" s="65"/>
      <c r="R77" s="65"/>
    </row>
    <row r="78" spans="1:30" ht="16.5" thickBot="1" x14ac:dyDescent="0.3">
      <c r="A78" t="s">
        <v>21</v>
      </c>
      <c r="R78" s="36"/>
    </row>
    <row r="79" spans="1:30" ht="16.5" thickBot="1" x14ac:dyDescent="0.3">
      <c r="A79" s="50" t="s">
        <v>23</v>
      </c>
      <c r="B79" s="51" t="s">
        <v>24</v>
      </c>
      <c r="D79" s="3"/>
      <c r="E79" s="3"/>
      <c r="F79" s="3"/>
      <c r="G79" s="3"/>
      <c r="H79" s="3"/>
      <c r="I79" s="3"/>
      <c r="J79" s="3"/>
      <c r="K79" s="3"/>
      <c r="L79" s="3"/>
      <c r="M79" s="3"/>
      <c r="N79" s="3"/>
      <c r="O79" s="3"/>
      <c r="P79" s="3"/>
      <c r="Q79" s="3"/>
      <c r="R79" s="2"/>
      <c r="S79" s="2"/>
      <c r="T79" s="2"/>
      <c r="U79" s="2"/>
      <c r="V79" s="2"/>
      <c r="W79" s="2"/>
      <c r="X79" s="2"/>
    </row>
    <row r="80" spans="1:30" x14ac:dyDescent="0.25">
      <c r="A80" s="52"/>
      <c r="B80" s="51"/>
      <c r="D80" s="3"/>
      <c r="E80" s="53"/>
      <c r="F80" s="3"/>
      <c r="G80" s="3"/>
      <c r="H80" s="3"/>
      <c r="I80" s="3"/>
      <c r="J80" s="3"/>
      <c r="K80" s="3"/>
      <c r="L80" s="3"/>
      <c r="M80" s="3"/>
      <c r="N80" s="3"/>
      <c r="O80" s="3"/>
      <c r="P80" s="3"/>
      <c r="Q80" s="3"/>
      <c r="R80" s="2"/>
      <c r="S80" s="2"/>
      <c r="T80" s="2"/>
      <c r="U80" s="2"/>
      <c r="V80" s="2"/>
      <c r="W80" s="2"/>
      <c r="X80" s="2"/>
    </row>
    <row r="81" spans="1:24" ht="15.75" customHeight="1" x14ac:dyDescent="0.25">
      <c r="A81" s="84" t="s">
        <v>48</v>
      </c>
      <c r="B81" s="84"/>
      <c r="C81" s="84"/>
      <c r="D81" s="84"/>
      <c r="E81" s="84"/>
      <c r="F81" s="84"/>
      <c r="G81" s="84"/>
      <c r="H81" s="84"/>
      <c r="I81" s="84"/>
      <c r="J81" s="84"/>
      <c r="K81" s="84"/>
      <c r="L81" s="84"/>
      <c r="M81" s="84"/>
      <c r="N81" s="84"/>
      <c r="O81" s="84"/>
      <c r="P81" s="84"/>
      <c r="Q81" s="84"/>
      <c r="R81" s="84"/>
      <c r="S81" s="2"/>
      <c r="T81" s="2"/>
      <c r="U81" s="2"/>
      <c r="V81" s="2"/>
      <c r="W81" s="2"/>
      <c r="X81" s="2"/>
    </row>
    <row r="82" spans="1:24" x14ac:dyDescent="0.25">
      <c r="A82" s="84"/>
      <c r="B82" s="84"/>
      <c r="C82" s="84"/>
      <c r="D82" s="84"/>
      <c r="E82" s="84"/>
      <c r="F82" s="84"/>
      <c r="G82" s="84"/>
      <c r="H82" s="84"/>
      <c r="I82" s="84"/>
      <c r="J82" s="84"/>
      <c r="K82" s="84"/>
      <c r="L82" s="84"/>
      <c r="M82" s="84"/>
      <c r="N82" s="84"/>
      <c r="O82" s="84"/>
      <c r="P82" s="84"/>
      <c r="Q82" s="84"/>
      <c r="R82" s="84"/>
      <c r="S82" s="2"/>
      <c r="T82" s="2"/>
      <c r="U82" s="2"/>
      <c r="V82" s="2"/>
      <c r="W82" s="2"/>
      <c r="X82" s="2"/>
    </row>
    <row r="83" spans="1:24" ht="84" customHeight="1" x14ac:dyDescent="0.25">
      <c r="A83" s="84"/>
      <c r="B83" s="84"/>
      <c r="C83" s="84"/>
      <c r="D83" s="84"/>
      <c r="E83" s="84"/>
      <c r="F83" s="84"/>
      <c r="G83" s="84"/>
      <c r="H83" s="84"/>
      <c r="I83" s="84"/>
      <c r="J83" s="84"/>
      <c r="K83" s="84"/>
      <c r="L83" s="84"/>
      <c r="M83" s="84"/>
      <c r="N83" s="84"/>
      <c r="O83" s="84"/>
      <c r="P83" s="84"/>
      <c r="Q83" s="84"/>
      <c r="R83" s="84"/>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E649-BFEA-4FFB-8B36-6EED8308B4C0}">
  <dimension ref="A1:B18"/>
  <sheetViews>
    <sheetView tabSelected="1" workbookViewId="0">
      <selection activeCell="A2" sqref="A2:B18"/>
    </sheetView>
  </sheetViews>
  <sheetFormatPr defaultRowHeight="15.75" x14ac:dyDescent="0.25"/>
  <sheetData>
    <row r="1" spans="1:2" ht="26.25" x14ac:dyDescent="0.25">
      <c r="A1" s="88" t="s">
        <v>49</v>
      </c>
      <c r="B1" s="88" t="s">
        <v>50</v>
      </c>
    </row>
    <row r="2" spans="1:2" x14ac:dyDescent="0.25">
      <c r="A2">
        <f>'Sarasota 22_23'!A13*5</f>
        <v>2.5</v>
      </c>
      <c r="B2">
        <f>'Sarasota 22_23'!B13*5</f>
        <v>1.25</v>
      </c>
    </row>
    <row r="3" spans="1:2" x14ac:dyDescent="0.25">
      <c r="A3">
        <f>'Sarasota 22_23'!A16*5</f>
        <v>7.5</v>
      </c>
      <c r="B3">
        <f>'Sarasota 22_23'!B16*5</f>
        <v>3.75</v>
      </c>
    </row>
    <row r="4" spans="1:2" x14ac:dyDescent="0.25">
      <c r="A4">
        <f>'Sarasota 22_23'!A19*5</f>
        <v>12.5</v>
      </c>
      <c r="B4">
        <f>'Sarasota 22_23'!B19*5</f>
        <v>3.75</v>
      </c>
    </row>
    <row r="5" spans="1:2" x14ac:dyDescent="0.25">
      <c r="A5">
        <f>'Sarasota 22_23'!A22*5</f>
        <v>12.5</v>
      </c>
      <c r="B5">
        <f>'Sarasota 22_23'!B22*5</f>
        <v>6.25</v>
      </c>
    </row>
    <row r="6" spans="1:2" x14ac:dyDescent="0.25">
      <c r="A6">
        <f>'Sarasota 22_23'!A25*5</f>
        <v>12.5</v>
      </c>
      <c r="B6">
        <f>'Sarasota 22_23'!B25*5</f>
        <v>6.25</v>
      </c>
    </row>
    <row r="7" spans="1:2" x14ac:dyDescent="0.25">
      <c r="A7">
        <f>'Sarasota 22_23'!A29*5</f>
        <v>12.5</v>
      </c>
      <c r="B7">
        <f>'Sarasota 22_23'!B29*5</f>
        <v>6.25</v>
      </c>
    </row>
    <row r="8" spans="1:2" x14ac:dyDescent="0.25">
      <c r="A8">
        <f>'Sarasota 22_23'!A33*5</f>
        <v>20</v>
      </c>
      <c r="B8">
        <f>'Sarasota 22_23'!B33*5</f>
        <v>10</v>
      </c>
    </row>
    <row r="9" spans="1:2" x14ac:dyDescent="0.25">
      <c r="A9">
        <f>'Sarasota 22_23'!A37*5</f>
        <v>20</v>
      </c>
      <c r="B9">
        <f>'Sarasota 22_23'!B37*5</f>
        <v>10</v>
      </c>
    </row>
    <row r="10" spans="1:2" x14ac:dyDescent="0.25">
      <c r="A10">
        <f>'Sarasota 22_23'!A41*5</f>
        <v>20</v>
      </c>
      <c r="B10">
        <f>'Sarasota 22_23'!B41*5</f>
        <v>10</v>
      </c>
    </row>
    <row r="11" spans="1:2" x14ac:dyDescent="0.25">
      <c r="A11">
        <f>'Sarasota 22_23'!A45*5</f>
        <v>20</v>
      </c>
      <c r="B11">
        <f>'Sarasota 22_23'!B45*5</f>
        <v>10</v>
      </c>
    </row>
    <row r="12" spans="1:2" x14ac:dyDescent="0.25">
      <c r="A12">
        <f>'Sarasota 22_23'!A49*5</f>
        <v>20</v>
      </c>
      <c r="B12">
        <f>'Sarasota 22_23'!B49*5</f>
        <v>10</v>
      </c>
    </row>
    <row r="13" spans="1:2" x14ac:dyDescent="0.25">
      <c r="A13">
        <f>'Sarasota 22_23'!A53*5</f>
        <v>40</v>
      </c>
      <c r="B13">
        <f>'Sarasota 22_23'!B53*5</f>
        <v>20</v>
      </c>
    </row>
    <row r="14" spans="1:2" x14ac:dyDescent="0.25">
      <c r="A14">
        <f>'Sarasota 22_23'!A57*5</f>
        <v>50</v>
      </c>
      <c r="B14">
        <f>'Sarasota 22_23'!B57*5</f>
        <v>25</v>
      </c>
    </row>
    <row r="15" spans="1:2" x14ac:dyDescent="0.25">
      <c r="A15">
        <f>'Sarasota 22_23'!A61*5</f>
        <v>50</v>
      </c>
      <c r="B15">
        <f>'Sarasota 22_23'!B61*5</f>
        <v>25</v>
      </c>
    </row>
    <row r="16" spans="1:2" x14ac:dyDescent="0.25">
      <c r="A16">
        <f>'Sarasota 22_23'!A65*5</f>
        <v>55</v>
      </c>
      <c r="B16">
        <f>'Sarasota 22_23'!B65*5</f>
        <v>30</v>
      </c>
    </row>
    <row r="17" spans="1:2" x14ac:dyDescent="0.25">
      <c r="A17">
        <f>'Sarasota 22_23'!A69*5</f>
        <v>60</v>
      </c>
      <c r="B17">
        <f>'Sarasota 22_23'!B69*5</f>
        <v>27.5</v>
      </c>
    </row>
    <row r="18" spans="1:2" x14ac:dyDescent="0.25">
      <c r="A18">
        <f>'Sarasota 22_23'!A73*5</f>
        <v>60</v>
      </c>
      <c r="B18">
        <f>'Sarasota 22_23'!B73*5</f>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542EF142DE804F89E8E4641C443AEF" ma:contentTypeVersion="0" ma:contentTypeDescription="Create a new document." ma:contentTypeScope="" ma:versionID="99d3ff95e63049ee4a66c2c71e48b576">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AFCFFE-F7EA-4ABC-958C-B3B77FB73B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F5F1831-5D95-4F21-9546-22B3C1E9DFEC}">
  <ds:schemaRefs>
    <ds:schemaRef ds:uri="http://schemas.microsoft.com/sharepoint/v3/contenttype/forms"/>
  </ds:schemaRefs>
</ds:datastoreItem>
</file>

<file path=customXml/itemProps3.xml><?xml version="1.0" encoding="utf-8"?>
<ds:datastoreItem xmlns:ds="http://schemas.openxmlformats.org/officeDocument/2006/customXml" ds:itemID="{98DD0C5D-3D82-44F2-B732-C96471588B4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Instructions</vt:lpstr>
      <vt:lpstr>Sarasota 22_23</vt:lpstr>
      <vt:lpstr>Sheet1</vt:lpstr>
      <vt:lpstr>'Sarasota 22_23'!CS10_</vt:lpstr>
      <vt:lpstr>CS10_</vt:lpstr>
      <vt:lpstr>'Sarasota 22_23'!CS11_</vt:lpstr>
      <vt:lpstr>CS11_</vt:lpstr>
      <vt:lpstr>'Sarasota 22_23'!CS8_</vt:lpstr>
      <vt:lpstr>CS8_</vt:lpstr>
      <vt:lpstr>'Sarasota 22_23'!CS9_</vt:lpstr>
      <vt:lpstr>CS9_</vt:lpstr>
      <vt:lpstr>'Sarasota 22_23'!Print_Area</vt:lpstr>
      <vt:lpstr>'Sarasota 22_23'!Print_Area_MI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2022-03-15T18:25:02Z</cp:lastPrinted>
  <dcterms:created xsi:type="dcterms:W3CDTF">1999-05-28T20:46:20Z</dcterms:created>
  <dcterms:modified xsi:type="dcterms:W3CDTF">2023-06-02T19:57:40Z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0x01010080542EF142DE804F89E8E4641C443AEF</vt:lpwstr>
  </property>
</Properties>
</file>