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WIC\"/>
    </mc:Choice>
  </mc:AlternateContent>
  <xr:revisionPtr revIDLastSave="0" documentId="13_ncr:1_{F1E79BC3-E092-4843-8FC5-8469DFEA0618}" xr6:coauthVersionLast="47" xr6:coauthVersionMax="47" xr10:uidLastSave="{00000000-0000-0000-0000-000000000000}"/>
  <bookViews>
    <workbookView xWindow="3840" yWindow="576" windowWidth="18564" windowHeight="11496" tabRatio="868" firstSheet="11" activeTab="15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Number of Participant Sorted" sheetId="18" r:id="rId14"/>
    <sheet name="Average Food Cost Per Person" sheetId="4" r:id="rId15"/>
    <sheet name="Food Costs" sheetId="3" r:id="rId16"/>
    <sheet name="Rebates Received" sheetId="12" r:id="rId17"/>
    <sheet name="Nut. Services &amp; Admin. Costs" sheetId="2" r:id="rId18"/>
  </sheets>
  <definedNames>
    <definedName name="_xlnm.Print_Titles" localSheetId="14">'Average Food Cost Per Person'!$1:$5</definedName>
    <definedName name="_xlnm.Print_Titles" localSheetId="11">'Children Participating'!$1:$5</definedName>
    <definedName name="_xlnm.Print_Titles" localSheetId="15">'Food Costs'!$1:$5</definedName>
    <definedName name="_xlnm.Print_Titles" localSheetId="13">'Number of Participant Sorted'!$1:$5</definedName>
    <definedName name="_xlnm.Print_Titles" localSheetId="17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6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18" l="1"/>
  <c r="A53" i="18"/>
  <c r="N43" i="18"/>
  <c r="A43" i="18"/>
  <c r="N34" i="18"/>
  <c r="A34" i="18"/>
  <c r="N18" i="18"/>
  <c r="A18" i="18"/>
  <c r="N17" i="18"/>
  <c r="A17" i="18"/>
  <c r="N10" i="18"/>
  <c r="A10" i="18"/>
  <c r="N7" i="18"/>
  <c r="A7" i="18"/>
  <c r="N56" i="18"/>
  <c r="A56" i="18"/>
  <c r="N47" i="18"/>
  <c r="A47" i="18"/>
  <c r="N40" i="18"/>
  <c r="A40" i="18"/>
  <c r="N33" i="18"/>
  <c r="A33" i="18"/>
  <c r="N32" i="18"/>
  <c r="A32" i="18"/>
  <c r="N31" i="18"/>
  <c r="A31" i="18"/>
  <c r="N22" i="18"/>
  <c r="A22" i="18"/>
  <c r="N11" i="18"/>
  <c r="A11" i="18"/>
  <c r="N50" i="18"/>
  <c r="A50" i="18"/>
  <c r="N49" i="18"/>
  <c r="A49" i="18"/>
  <c r="N42" i="18"/>
  <c r="A42" i="18"/>
  <c r="N37" i="18"/>
  <c r="A37" i="18"/>
  <c r="N24" i="18"/>
  <c r="A24" i="18"/>
  <c r="N9" i="18"/>
  <c r="A9" i="18"/>
  <c r="N8" i="18"/>
  <c r="A8" i="18"/>
  <c r="N55" i="18"/>
  <c r="A55" i="18"/>
  <c r="N41" i="18"/>
  <c r="A41" i="18"/>
  <c r="N29" i="18"/>
  <c r="A29" i="18"/>
  <c r="N28" i="18"/>
  <c r="A28" i="18"/>
  <c r="N21" i="18"/>
  <c r="A21" i="18"/>
  <c r="N20" i="18"/>
  <c r="A20" i="18"/>
  <c r="N19" i="18"/>
  <c r="A19" i="18"/>
  <c r="N48" i="18"/>
  <c r="A48" i="18"/>
  <c r="N46" i="18"/>
  <c r="A46" i="18"/>
  <c r="N39" i="18"/>
  <c r="A39" i="18"/>
  <c r="N30" i="18"/>
  <c r="A30" i="18"/>
  <c r="N23" i="18"/>
  <c r="A23" i="18"/>
  <c r="N16" i="18"/>
  <c r="A16" i="18"/>
  <c r="N15" i="18"/>
  <c r="A15" i="18"/>
  <c r="N6" i="18"/>
  <c r="A6" i="18"/>
  <c r="N54" i="18"/>
  <c r="A54" i="18"/>
  <c r="N52" i="18"/>
  <c r="A52" i="18"/>
  <c r="N44" i="18"/>
  <c r="A44" i="18"/>
  <c r="N36" i="18"/>
  <c r="A36" i="18"/>
  <c r="N26" i="18"/>
  <c r="A26" i="18"/>
  <c r="N14" i="18"/>
  <c r="A14" i="18"/>
  <c r="N13" i="18"/>
  <c r="A13" i="18"/>
  <c r="N51" i="18"/>
  <c r="A51" i="18"/>
  <c r="N45" i="18"/>
  <c r="A45" i="18"/>
  <c r="N38" i="18"/>
  <c r="A38" i="18"/>
  <c r="N35" i="18"/>
  <c r="A35" i="18"/>
  <c r="N27" i="18"/>
  <c r="A27" i="18"/>
  <c r="N25" i="18"/>
  <c r="A25" i="18"/>
  <c r="N12" i="18"/>
  <c r="A12" i="18"/>
  <c r="A3" i="18"/>
  <c r="A2" i="18"/>
  <c r="G5" i="18" s="1"/>
  <c r="K5" i="18" l="1"/>
  <c r="C5" i="18"/>
  <c r="I5" i="18"/>
  <c r="H5" i="18"/>
  <c r="B5" i="18"/>
  <c r="J5" i="18"/>
  <c r="D5" i="18"/>
  <c r="L5" i="18"/>
  <c r="E5" i="18"/>
  <c r="M5" i="18"/>
  <c r="F5" i="18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J5" i="12"/>
  <c r="N102" i="4"/>
  <c r="N101" i="4"/>
  <c r="N100" i="4"/>
  <c r="N99" i="4"/>
  <c r="N53" i="3"/>
  <c r="A53" i="3"/>
  <c r="N43" i="3"/>
  <c r="A43" i="3"/>
  <c r="N34" i="3"/>
  <c r="A34" i="3"/>
  <c r="N18" i="3"/>
  <c r="N95" i="4" s="1"/>
  <c r="A18" i="3"/>
  <c r="N17" i="3"/>
  <c r="A17" i="3"/>
  <c r="N10" i="3"/>
  <c r="A10" i="3"/>
  <c r="N7" i="3"/>
  <c r="N90" i="4" s="1"/>
  <c r="A7" i="3"/>
  <c r="N88" i="4"/>
  <c r="N87" i="4"/>
  <c r="N86" i="4"/>
  <c r="N85" i="4"/>
  <c r="N84" i="4"/>
  <c r="N83" i="4"/>
  <c r="N82" i="4"/>
  <c r="N81" i="4"/>
  <c r="N80" i="4"/>
  <c r="N56" i="3"/>
  <c r="N78" i="4" s="1"/>
  <c r="A56" i="3"/>
  <c r="N47" i="3"/>
  <c r="N77" i="4" s="1"/>
  <c r="A47" i="3"/>
  <c r="N40" i="3"/>
  <c r="A40" i="3"/>
  <c r="N33" i="3"/>
  <c r="A33" i="3"/>
  <c r="N32" i="3"/>
  <c r="A32" i="3"/>
  <c r="N31" i="3"/>
  <c r="N73" i="4" s="1"/>
  <c r="A31" i="3"/>
  <c r="N22" i="3"/>
  <c r="N72" i="4" s="1"/>
  <c r="A22" i="3"/>
  <c r="N11" i="3"/>
  <c r="A11" i="3"/>
  <c r="N70" i="4"/>
  <c r="N69" i="4"/>
  <c r="N68" i="4"/>
  <c r="N66" i="4"/>
  <c r="N64" i="4"/>
  <c r="N62" i="4"/>
  <c r="N60" i="4"/>
  <c r="N58" i="4"/>
  <c r="N56" i="4"/>
  <c r="N54" i="4"/>
  <c r="N53" i="4"/>
  <c r="N52" i="4"/>
  <c r="N50" i="3"/>
  <c r="A50" i="3"/>
  <c r="N49" i="3"/>
  <c r="N50" i="4" s="1"/>
  <c r="A49" i="3"/>
  <c r="N42" i="3"/>
  <c r="N49" i="4" s="1"/>
  <c r="A42" i="3"/>
  <c r="N37" i="3"/>
  <c r="N48" i="4" s="1"/>
  <c r="A37" i="3"/>
  <c r="N24" i="3"/>
  <c r="A24" i="3"/>
  <c r="N9" i="3"/>
  <c r="A9" i="3"/>
  <c r="N8" i="3"/>
  <c r="A8" i="3"/>
  <c r="N44" i="4"/>
  <c r="N55" i="3"/>
  <c r="N43" i="4" s="1"/>
  <c r="A55" i="3"/>
  <c r="N41" i="3"/>
  <c r="N42" i="4" s="1"/>
  <c r="A41" i="3"/>
  <c r="N29" i="3"/>
  <c r="A29" i="3"/>
  <c r="N28" i="3"/>
  <c r="A28" i="3"/>
  <c r="N21" i="3"/>
  <c r="A21" i="3"/>
  <c r="N20" i="3"/>
  <c r="N38" i="4" s="1"/>
  <c r="A20" i="3"/>
  <c r="N19" i="3"/>
  <c r="N37" i="4" s="1"/>
  <c r="A19" i="3"/>
  <c r="N34" i="4"/>
  <c r="N48" i="3"/>
  <c r="N33" i="4" s="1"/>
  <c r="A48" i="3"/>
  <c r="N46" i="3"/>
  <c r="A46" i="3"/>
  <c r="N39" i="3"/>
  <c r="A39" i="3"/>
  <c r="N30" i="3"/>
  <c r="N30" i="4" s="1"/>
  <c r="A30" i="3"/>
  <c r="N23" i="3"/>
  <c r="N29" i="4" s="1"/>
  <c r="A23" i="3"/>
  <c r="N16" i="3"/>
  <c r="N28" i="4" s="1"/>
  <c r="A16" i="3"/>
  <c r="N15" i="3"/>
  <c r="N27" i="4" s="1"/>
  <c r="A15" i="3"/>
  <c r="N6" i="3"/>
  <c r="N26" i="4" s="1"/>
  <c r="A6" i="3"/>
  <c r="N54" i="3"/>
  <c r="N24" i="4" s="1"/>
  <c r="A54" i="3"/>
  <c r="N52" i="3"/>
  <c r="N23" i="4" s="1"/>
  <c r="A52" i="3"/>
  <c r="N22" i="4"/>
  <c r="N44" i="3"/>
  <c r="N21" i="4" s="1"/>
  <c r="A44" i="3"/>
  <c r="N36" i="3"/>
  <c r="N20" i="4" s="1"/>
  <c r="A36" i="3"/>
  <c r="N26" i="3"/>
  <c r="N19" i="4" s="1"/>
  <c r="A26" i="3"/>
  <c r="N14" i="3"/>
  <c r="N18" i="4" s="1"/>
  <c r="A14" i="3"/>
  <c r="N13" i="3"/>
  <c r="N17" i="4" s="1"/>
  <c r="A13" i="3"/>
  <c r="N15" i="4"/>
  <c r="N14" i="4"/>
  <c r="N13" i="4"/>
  <c r="N51" i="3"/>
  <c r="A51" i="3"/>
  <c r="N45" i="3"/>
  <c r="N11" i="4" s="1"/>
  <c r="A45" i="3"/>
  <c r="N38" i="3"/>
  <c r="N10" i="4" s="1"/>
  <c r="A38" i="3"/>
  <c r="N35" i="3"/>
  <c r="N9" i="4" s="1"/>
  <c r="A35" i="3"/>
  <c r="N27" i="3"/>
  <c r="N8" i="4" s="1"/>
  <c r="A27" i="3"/>
  <c r="N25" i="3"/>
  <c r="N7" i="4" s="1"/>
  <c r="A25" i="3"/>
  <c r="N12" i="3"/>
  <c r="N6" i="4" s="1"/>
  <c r="A12" i="3"/>
  <c r="A3" i="3"/>
  <c r="A2" i="3"/>
  <c r="L5" i="3" s="1"/>
  <c r="A102" i="4"/>
  <c r="A101" i="4"/>
  <c r="A100" i="4"/>
  <c r="A99" i="4"/>
  <c r="A98" i="4"/>
  <c r="A97" i="4"/>
  <c r="A96" i="4"/>
  <c r="A95" i="4"/>
  <c r="A94" i="4"/>
  <c r="N93" i="4"/>
  <c r="A93" i="4"/>
  <c r="A92" i="4"/>
  <c r="N91" i="4"/>
  <c r="A91" i="4"/>
  <c r="A90" i="4"/>
  <c r="N89" i="4"/>
  <c r="A89" i="4"/>
  <c r="A88" i="4"/>
  <c r="A87" i="4"/>
  <c r="A86" i="4"/>
  <c r="A85" i="4"/>
  <c r="A84" i="4"/>
  <c r="A83" i="4"/>
  <c r="A82" i="4"/>
  <c r="A81" i="4"/>
  <c r="A80" i="4"/>
  <c r="N79" i="4"/>
  <c r="A79" i="4"/>
  <c r="A78" i="4"/>
  <c r="A77" i="4"/>
  <c r="A76" i="4"/>
  <c r="A75" i="4"/>
  <c r="A74" i="4"/>
  <c r="A73" i="4"/>
  <c r="A72" i="4"/>
  <c r="A71" i="4"/>
  <c r="A70" i="4"/>
  <c r="A69" i="4"/>
  <c r="A68" i="4"/>
  <c r="N67" i="4"/>
  <c r="A67" i="4"/>
  <c r="A66" i="4"/>
  <c r="N65" i="4"/>
  <c r="A65" i="4"/>
  <c r="A64" i="4"/>
  <c r="N63" i="4"/>
  <c r="A63" i="4"/>
  <c r="A62" i="4"/>
  <c r="N61" i="4"/>
  <c r="A61" i="4"/>
  <c r="A60" i="4"/>
  <c r="N59" i="4"/>
  <c r="A59" i="4"/>
  <c r="A58" i="4"/>
  <c r="N57" i="4"/>
  <c r="A57" i="4"/>
  <c r="A56" i="4"/>
  <c r="N55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N36" i="4"/>
  <c r="A36" i="4"/>
  <c r="N35" i="4"/>
  <c r="A35" i="4"/>
  <c r="A34" i="4"/>
  <c r="A33" i="4"/>
  <c r="A32" i="4"/>
  <c r="A31" i="4"/>
  <c r="A30" i="4"/>
  <c r="A29" i="4"/>
  <c r="A28" i="4"/>
  <c r="A27" i="4"/>
  <c r="A26" i="4"/>
  <c r="N25" i="4"/>
  <c r="A25" i="4"/>
  <c r="A24" i="4"/>
  <c r="A23" i="4"/>
  <c r="A22" i="4"/>
  <c r="A21" i="4"/>
  <c r="A20" i="4"/>
  <c r="A19" i="4"/>
  <c r="A18" i="4"/>
  <c r="A17" i="4"/>
  <c r="N16" i="4"/>
  <c r="A16" i="4"/>
  <c r="A15" i="4"/>
  <c r="A14" i="4"/>
  <c r="A13" i="4"/>
  <c r="A12" i="4"/>
  <c r="A11" i="4"/>
  <c r="A10" i="4"/>
  <c r="A9" i="4"/>
  <c r="A8" i="4"/>
  <c r="A7" i="4"/>
  <c r="A6" i="4"/>
  <c r="A3" i="4"/>
  <c r="A2" i="4"/>
  <c r="L5" i="4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A3" i="5"/>
  <c r="A2" i="5"/>
  <c r="L5" i="5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A3" i="6"/>
  <c r="A2" i="6"/>
  <c r="J5" i="6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A3" i="7"/>
  <c r="A2" i="7"/>
  <c r="J5" i="7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A3" i="17"/>
  <c r="A2" i="17"/>
  <c r="J5" i="17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A3" i="16"/>
  <c r="A2" i="16"/>
  <c r="J5" i="16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A3" i="15"/>
  <c r="A2" i="15"/>
  <c r="J5" i="15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A3" i="8"/>
  <c r="A2" i="8"/>
  <c r="J5" i="8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A3" i="9"/>
  <c r="A2" i="9"/>
  <c r="L5" i="9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A3" i="10"/>
  <c r="A2" i="10"/>
  <c r="L5" i="10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L5" i="14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L5" i="13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D5" i="13"/>
  <c r="H5" i="13"/>
  <c r="D5" i="14"/>
  <c r="H5" i="14"/>
  <c r="D5" i="10"/>
  <c r="H5" i="10"/>
  <c r="D5" i="9"/>
  <c r="H5" i="9"/>
  <c r="D5" i="8"/>
  <c r="H5" i="8"/>
  <c r="L5" i="8"/>
  <c r="D5" i="15"/>
  <c r="H5" i="15"/>
  <c r="L5" i="15"/>
  <c r="D5" i="16"/>
  <c r="H5" i="16"/>
  <c r="L5" i="16"/>
  <c r="D5" i="17"/>
  <c r="H5" i="17"/>
  <c r="L5" i="17"/>
  <c r="D5" i="7"/>
  <c r="H5" i="7"/>
  <c r="L5" i="7"/>
  <c r="D5" i="6"/>
  <c r="H5" i="6"/>
  <c r="L5" i="6"/>
  <c r="D5" i="5"/>
  <c r="H5" i="5"/>
  <c r="D5" i="4"/>
  <c r="H5" i="4"/>
  <c r="D5" i="12"/>
  <c r="H5" i="12"/>
  <c r="L5" i="12"/>
  <c r="B5" i="8"/>
  <c r="F5" i="8"/>
  <c r="B5" i="15"/>
  <c r="F5" i="15"/>
  <c r="B5" i="16"/>
  <c r="F5" i="16"/>
  <c r="B5" i="17"/>
  <c r="F5" i="17"/>
  <c r="B5" i="7"/>
  <c r="F5" i="7"/>
  <c r="B5" i="6"/>
  <c r="F5" i="6"/>
  <c r="B5" i="12"/>
  <c r="F5" i="12"/>
  <c r="N39" i="4" l="1"/>
  <c r="N92" i="4"/>
  <c r="N97" i="4"/>
  <c r="N40" i="4"/>
  <c r="N94" i="4"/>
  <c r="N98" i="4"/>
  <c r="N45" i="4"/>
  <c r="N74" i="4"/>
  <c r="N41" i="4"/>
  <c r="N31" i="4"/>
  <c r="N46" i="4"/>
  <c r="N71" i="4"/>
  <c r="N75" i="4"/>
  <c r="N96" i="4"/>
  <c r="N12" i="4"/>
  <c r="N32" i="4"/>
  <c r="N47" i="4"/>
  <c r="N51" i="4"/>
  <c r="N76" i="4"/>
  <c r="D5" i="3"/>
  <c r="H5" i="3"/>
  <c r="M5" i="13"/>
  <c r="K5" i="13"/>
  <c r="J5" i="13"/>
  <c r="I5" i="13"/>
  <c r="G5" i="13"/>
  <c r="F5" i="13"/>
  <c r="E5" i="13"/>
  <c r="C5" i="13"/>
  <c r="B5" i="13"/>
  <c r="M5" i="14"/>
  <c r="K5" i="14"/>
  <c r="J5" i="14"/>
  <c r="I5" i="14"/>
  <c r="G5" i="14"/>
  <c r="F5" i="14"/>
  <c r="E5" i="14"/>
  <c r="C5" i="14"/>
  <c r="B5" i="14"/>
  <c r="M5" i="10"/>
  <c r="K5" i="10"/>
  <c r="J5" i="10"/>
  <c r="I5" i="10"/>
  <c r="G5" i="10"/>
  <c r="F5" i="10"/>
  <c r="E5" i="10"/>
  <c r="C5" i="10"/>
  <c r="B5" i="10"/>
  <c r="M5" i="9"/>
  <c r="K5" i="9"/>
  <c r="J5" i="9"/>
  <c r="I5" i="9"/>
  <c r="G5" i="9"/>
  <c r="F5" i="9"/>
  <c r="E5" i="9"/>
  <c r="C5" i="9"/>
  <c r="B5" i="9"/>
  <c r="M5" i="8"/>
  <c r="K5" i="8"/>
  <c r="I5" i="8"/>
  <c r="G5" i="8"/>
  <c r="E5" i="8"/>
  <c r="C5" i="8"/>
  <c r="M5" i="15"/>
  <c r="K5" i="15"/>
  <c r="I5" i="15"/>
  <c r="G5" i="15"/>
  <c r="E5" i="15"/>
  <c r="C5" i="15"/>
  <c r="M5" i="16"/>
  <c r="K5" i="16"/>
  <c r="I5" i="16"/>
  <c r="G5" i="16"/>
  <c r="E5" i="16"/>
  <c r="C5" i="16"/>
  <c r="M5" i="17"/>
  <c r="K5" i="17"/>
  <c r="I5" i="17"/>
  <c r="G5" i="17"/>
  <c r="E5" i="17"/>
  <c r="C5" i="17"/>
  <c r="M5" i="7"/>
  <c r="K5" i="7"/>
  <c r="I5" i="7"/>
  <c r="G5" i="7"/>
  <c r="E5" i="7"/>
  <c r="C5" i="7"/>
  <c r="M5" i="6"/>
  <c r="K5" i="6"/>
  <c r="I5" i="6"/>
  <c r="G5" i="6"/>
  <c r="E5" i="6"/>
  <c r="C5" i="6"/>
  <c r="M5" i="5"/>
  <c r="K5" i="5"/>
  <c r="J5" i="5"/>
  <c r="I5" i="5"/>
  <c r="G5" i="5"/>
  <c r="F5" i="5"/>
  <c r="E5" i="5"/>
  <c r="C5" i="5"/>
  <c r="B5" i="5"/>
  <c r="M5" i="4"/>
  <c r="K5" i="4"/>
  <c r="J5" i="4"/>
  <c r="I5" i="4"/>
  <c r="G5" i="4"/>
  <c r="F5" i="4"/>
  <c r="E5" i="4"/>
  <c r="C5" i="4"/>
  <c r="B5" i="4"/>
  <c r="M5" i="3"/>
  <c r="K5" i="3"/>
  <c r="J5" i="3"/>
  <c r="I5" i="3"/>
  <c r="G5" i="3"/>
  <c r="F5" i="3"/>
  <c r="E5" i="3"/>
  <c r="C5" i="3"/>
  <c r="B5" i="3"/>
  <c r="M5" i="12"/>
  <c r="K5" i="12"/>
  <c r="I5" i="12"/>
  <c r="G5" i="12"/>
  <c r="E5" i="12"/>
  <c r="C5" i="12"/>
</calcChain>
</file>

<file path=xl/sharedStrings.xml><?xml version="1.0" encoding="utf-8"?>
<sst xmlns="http://schemas.openxmlformats.org/spreadsheetml/2006/main" count="189" uniqueCount="144">
  <si>
    <t>Note on WIC Agency Level Monthly Spreadsheets</t>
  </si>
  <si>
    <t xml:space="preserve">This file contains monthly data for the current fiscal year for each WIC State agency.  There are </t>
  </si>
  <si>
    <t xml:space="preserve">currently 90 WIC State agencies:  the 50 geographic states, the District of Columbia, Puerto Rico, </t>
  </si>
  <si>
    <t xml:space="preserve">Guam, the Virgin Islands, American Samoa, Northern Marianas, and 34 Indian tribal organizations (ITO's).  </t>
  </si>
  <si>
    <t>Sixteen spreadsheets are included in the following order:</t>
  </si>
  <si>
    <t xml:space="preserve">     Pregnant Women 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</si>
  <si>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</si>
  <si>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</si>
  <si>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</si>
  <si>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Postpartum Women </t>
  </si>
  <si>
    <t xml:space="preserve">     Total Women </t>
  </si>
  <si>
    <t xml:space="preserve">     Infants Fully Breastfed</t>
  </si>
  <si>
    <t xml:space="preserve">     Infants Partially Breastfed</t>
  </si>
  <si>
    <t xml:space="preserve">     Infants Fully Formula-fed</t>
  </si>
  <si>
    <t xml:space="preserve">     Total Infants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</si>
  <si>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</si>
  <si>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</si>
  <si>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</si>
  <si>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</si>
  <si>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Rebates</t>
  </si>
  <si>
    <t xml:space="preserve">     Nutrition Services and Administration</t>
  </si>
  <si>
    <t>This month's release provides data for October through September of FY 2021.  They are preliminary and</t>
  </si>
  <si>
    <t>are subject to revision.  Data as of February 04, 2022</t>
  </si>
  <si>
    <t>WIC PROGRAM -- NUMBER OF PREGNANT WOMEN PARTICIPATING</t>
  </si>
  <si>
    <t>FISCAL YEAR 2021</t>
  </si>
  <si>
    <t>Data as of February 04, 2022</t>
  </si>
  <si>
    <t>State Agency or Indian Tribal Organization</t>
  </si>
  <si>
    <t>Average Participation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</si>
  <si>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</si>
  <si>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</si>
  <si>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</si>
  <si>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</si>
  <si>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</si>
  <si>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</si>
  <si>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</si>
  <si>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</si>
  <si>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</si>
  <si>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</si>
  <si>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</si>
  <si>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</si>
  <si>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</si>
  <si>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</si>
  <si>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</si>
  <si>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</si>
  <si>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</si>
  <si>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</si>
  <si>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</si>
  <si>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</si>
  <si>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</si>
  <si>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</si>
  <si>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</si>
  <si>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</si>
  <si>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</si>
  <si>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</si>
  <si>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</si>
  <si>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</si>
  <si>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</si>
  <si>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</si>
  <si>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</si>
  <si>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</si>
  <si>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</si>
  <si>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</si>
  <si>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</si>
  <si>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</si>
  <si>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</si>
  <si>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</si>
  <si>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</si>
  <si>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</si>
  <si>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</si>
  <si>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</si>
  <si>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</si>
  <si>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</si>
  <si>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</si>
  <si>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</si>
  <si>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</si>
  <si>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</si>
  <si>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</si>
  <si>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</si>
  <si>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</si>
  <si>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</si>
  <si>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</si>
  <si>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</si>
  <si>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</si>
  <si>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</si>
  <si>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</si>
  <si>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</si>
  <si>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</si>
  <si>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</si>
  <si>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</si>
  <si>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</si>
  <si>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</si>
  <si>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</si>
  <si>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</si>
  <si>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</si>
  <si>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</si>
  <si>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</si>
  <si>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</si>
  <si>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</si>
  <si>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</si>
  <si>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</si>
  <si>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</si>
  <si>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</si>
  <si>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</si>
  <si>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</si>
  <si>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</si>
  <si>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</si>
  <si>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</si>
  <si>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</si>
  <si>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</si>
  <si>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</si>
  <si>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</si>
  <si>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</si>
  <si>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</si>
  <si>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</si>
  <si>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</si>
  <si>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</si>
  <si>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</si>
  <si>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</si>
  <si>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</si>
  <si>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</si>
  <si>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</si>
  <si>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</si>
  <si>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</si>
  <si>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</si>
  <si>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</si>
  <si>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All data are preliminary and are subject to revision.</t>
  </si>
  <si>
    <t>WIC PROGRAM -- Women Fully Breastfeeding</t>
  </si>
  <si>
    <t>WIC PROGRAM -- Women Partially Breastfeeding</t>
  </si>
  <si>
    <t>WIC PROGRAM -- NUMBER OF BREASTFEEDING WOMEN PARTICIPATING</t>
  </si>
  <si>
    <t>WIC PROGRAM -- NUMBER OF POSTPARTUM WOMEN PARTICIPATING</t>
  </si>
  <si>
    <t>WIC PROGRAM -- TOTAL NUMBER OF WOMEN PARTICIPATING</t>
  </si>
  <si>
    <t>WIC PROGRAM -- Infants Fully Breastfed</t>
  </si>
  <si>
    <t>WIC PROGRAM -- Infants Partially Breastfed</t>
  </si>
  <si>
    <t>WIC PROGRAM -- Infants Fully Formula-fed</t>
  </si>
  <si>
    <t>WIC PROGRAM -- NUMBER OF INFANTS PARTICIPATING</t>
  </si>
  <si>
    <t>WIC PROGRAM -- NUMBER OF CHILDREN PARTICIPATING</t>
  </si>
  <si>
    <t>WIC PROGRAM -- TOTAL NUMBER OF PARTICIPANTS</t>
  </si>
  <si>
    <t>WIC PROGRAM -- AVERAGE FOOD COST PER PERSON</t>
  </si>
  <si>
    <t>Cumulative Average</t>
  </si>
  <si>
    <t>WIC PROGRAM -- FOOD COSTS</t>
  </si>
  <si>
    <t>Cumulative Cost</t>
  </si>
  <si>
    <t>WIC PROGRAM -- REBATES RECEIVED</t>
  </si>
  <si>
    <t>WIC PROGRAM -- NUTRITION SERVICES AND ADMINISTRATION</t>
  </si>
  <si>
    <t>Cumulative Cost:
 October-September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</si>
</sst>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3">
    <xf numFmtId="0" fontId="9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/>
    </xf>
    <xf numFmtId="0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Border="1"/>
    <xf numFmtId="4" fontId="4" fillId="0" borderId="0" xfId="0" applyNumberFormat="1" applyFont="1" applyFill="1"/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2" fillId="0" borderId="0" xfId="0" applyFont="1" applyFill="1"/>
    <xf numFmtId="0" fontId="3" fillId="0" borderId="3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Border="1" applyAlignment="1">
      <alignment horizontal="right"/>
    </xf>
    <xf numFmtId="0" fontId="3" fillId="0" borderId="4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left" vertical="top"/>
    </xf>
    <xf numFmtId="3" fontId="6" fillId="0" borderId="7" xfId="0" applyNumberFormat="1" applyFont="1" applyFill="1" applyBorder="1" applyAlignment="1">
      <alignment horizontal="right" vertical="top"/>
    </xf>
    <xf numFmtId="3" fontId="6" fillId="0" borderId="8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165" fontId="4" fillId="0" borderId="0" xfId="0" applyNumberFormat="1" applyFont="1" applyFill="1"/>
    <xf numFmtId="0" fontId="3" fillId="0" borderId="9" xfId="0" applyNumberFormat="1" applyFont="1" applyFill="1" applyBorder="1" applyAlignment="1">
      <alignment horizontal="right" vertical="center" wrapText="1"/>
    </xf>
    <xf numFmtId="3" fontId="7" fillId="0" borderId="10" xfId="0" applyNumberFormat="1" applyFont="1" applyFill="1" applyBorder="1" applyAlignment="1">
      <alignment horizontal="left" vertical="top"/>
    </xf>
    <xf numFmtId="3" fontId="7" fillId="0" borderId="11" xfId="0" applyNumberFormat="1" applyFont="1" applyFill="1" applyBorder="1" applyAlignment="1">
      <alignment horizontal="right" vertical="top"/>
    </xf>
    <xf numFmtId="3" fontId="7" fillId="0" borderId="12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Fill="1"/>
    <xf numFmtId="0" fontId="8" fillId="0" borderId="0" xfId="0" applyFont="1" applyFill="1"/>
    <xf numFmtId="3" fontId="2" fillId="0" borderId="10" xfId="0" applyNumberFormat="1" applyFont="1" applyFill="1" applyBorder="1" applyAlignment="1">
      <alignment horizontal="left" vertical="top"/>
    </xf>
    <xf numFmtId="3" fontId="2" fillId="0" borderId="11" xfId="0" applyNumberFormat="1" applyFont="1" applyFill="1" applyBorder="1" applyAlignment="1">
      <alignment horizontal="right" vertical="top"/>
    </xf>
    <xf numFmtId="3" fontId="2" fillId="0" borderId="12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3" fillId="0" borderId="4" xfId="0" applyNumberFormat="1" applyFont="1" applyFill="1" applyBorder="1" applyAlignment="1">
      <alignment horizontal="right" vertical="center" wrapText="1"/>
    </xf>
    <xf numFmtId="4" fontId="4" fillId="0" borderId="5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horizontal="right" vertical="top"/>
    </xf>
    <xf numFmtId="4" fontId="6" fillId="0" borderId="7" xfId="0" applyNumberFormat="1" applyFont="1" applyFill="1" applyBorder="1" applyAlignment="1">
      <alignment horizontal="right" vertical="top"/>
    </xf>
    <xf numFmtId="4" fontId="2" fillId="0" borderId="11" xfId="0" applyNumberFormat="1" applyFont="1" applyFill="1" applyBorder="1" applyAlignment="1">
      <alignment horizontal="right" vertical="top"/>
    </xf>
    <xf numFmtId="4" fontId="2" fillId="0" borderId="12" xfId="0" applyNumberFormat="1" applyFont="1" applyFill="1" applyBorder="1" applyAlignment="1">
      <alignment horizontal="right" vertical="top"/>
    </xf>
    <xf numFmtId="4" fontId="4" fillId="0" borderId="0" xfId="0" applyNumberFormat="1" applyFont="1" applyFill="1" applyBorder="1"/>
    <xf numFmtId="4" fontId="9" fillId="0" borderId="0" xfId="0" applyNumberFormat="1" applyFont="1" applyFill="1"/>
    <xf numFmtId="3" fontId="6" fillId="0" borderId="6" xfId="0" applyNumberFormat="1" applyFont="1" applyFill="1" applyBorder="1" applyAlignment="1">
      <alignment horizontal="right" vertical="top"/>
    </xf>
    <xf numFmtId="3" fontId="4" fillId="0" borderId="2" xfId="0" applyNumberFormat="1" applyFont="1" applyFill="1" applyBorder="1" applyAlignment="1">
      <alignment horizontal="right"/>
    </xf>
    <xf numFmtId="3" fontId="7" fillId="0" borderId="10" xfId="0" applyNumberFormat="1" applyFont="1" applyFill="1" applyBorder="1" applyAlignment="1">
      <alignment horizontal="right" vertical="top"/>
    </xf>
    <xf numFmtId="3" fontId="2" fillId="0" borderId="10" xfId="0" applyNumberFormat="1" applyFont="1" applyFill="1" applyBorder="1" applyAlignment="1">
      <alignment horizontal="right" vertical="top"/>
    </xf>
    <xf numFmtId="4" fontId="6" fillId="0" borderId="6" xfId="0" applyNumberFormat="1" applyFont="1" applyFill="1" applyBorder="1" applyAlignment="1">
      <alignment horizontal="right" vertical="top"/>
    </xf>
    <xf numFmtId="4" fontId="4" fillId="0" borderId="2" xfId="0" applyNumberFormat="1" applyFont="1" applyFill="1" applyBorder="1" applyAlignment="1">
      <alignment horizontal="right"/>
    </xf>
    <xf numFmtId="4" fontId="2" fillId="0" borderId="10" xfId="0" applyNumberFormat="1" applyFont="1" applyFill="1" applyBorder="1" applyAlignment="1">
      <alignment horizontal="right" vertical="top"/>
    </xf>
    <xf numFmtId="3" fontId="6" fillId="0" borderId="4" xfId="0" applyNumberFormat="1" applyFont="1" applyFill="1" applyBorder="1" applyAlignment="1">
      <alignment horizontal="right" vertical="top"/>
    </xf>
    <xf numFmtId="3" fontId="6" fillId="0" borderId="3" xfId="0" applyNumberFormat="1" applyFont="1" applyFill="1" applyBorder="1" applyAlignment="1">
      <alignment horizontal="right" vertical="top"/>
    </xf>
    <xf numFmtId="3" fontId="6" fillId="0" borderId="1" xfId="0" applyNumberFormat="1" applyFont="1" applyFill="1" applyBorder="1" applyAlignment="1">
      <alignment horizontal="right" vertical="top"/>
    </xf>
    <xf numFmtId="4" fontId="4" fillId="0" borderId="5" xfId="0" applyNumberFormat="1" applyFont="1" applyFill="1" applyBorder="1"/>
    <xf numFmtId="4" fontId="3" fillId="0" borderId="8" xfId="0" applyNumberFormat="1" applyFont="1" applyFill="1" applyBorder="1" applyAlignment="1">
      <alignment horizontal="right" vertical="top"/>
    </xf>
    <xf numFmtId="4" fontId="3" fillId="0" borderId="4" xfId="0" applyNumberFormat="1" applyFont="1" applyFill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NumberFormat="1" applyFont="1" applyFill="1" applyBorder="1" applyAlignment="1">
      <alignment horizontal="right" vertical="center" wrapText="1"/>
    </xf>
    <xf numFmtId="0" fontId="4" fillId="2" borderId="0" xfId="0" applyNumberFormat="1" applyFont="1" applyFill="1"/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3" fontId="3" fillId="2" borderId="0" xfId="0" applyNumberFormat="1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0" fillId="0" borderId="0" xfId="0" applyFont="1" applyFill="1"/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sqref="A1:H1"/>
    </sheetView>
  </sheetViews>
  <sheetFormatPr defaultRowHeight="13.2" x14ac:dyDescent="0.25"/>
  <sheetData>
    <row r="1" spans="1:8" x14ac:dyDescent="0.25">
      <c r="A1" s="92" t="s">
        <v>0</v>
      </c>
      <c r="B1" s="92"/>
      <c r="C1" s="92"/>
      <c r="D1" s="92"/>
      <c r="E1" s="92"/>
      <c r="F1" s="92"/>
      <c r="G1" s="92"/>
      <c r="H1" s="92"/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7" spans="1:8" x14ac:dyDescent="0.25">
      <c r="A7" t="s">
        <v>4</v>
      </c>
    </row>
    <row r="8" spans="1:8" x14ac:dyDescent="0.25">
      <c r="A8" t="s">
        <v>5</v>
      </c>
    </row>
    <row r="9" spans="1:8" x14ac:dyDescent="0.25">
      <c r="A9" t="s">
        <v>6</v>
      </c>
    </row>
    <row r="10" spans="1:8" x14ac:dyDescent="0.25">
      <c r="A10" t="s">
        <v>7</v>
      </c>
    </row>
    <row r="11" spans="1:8" x14ac:dyDescent="0.25">
      <c r="A11" t="s">
        <v>8</v>
      </c>
    </row>
    <row r="12" spans="1:8" x14ac:dyDescent="0.25">
      <c r="A12" t="s">
        <v>9</v>
      </c>
    </row>
    <row r="13" spans="1:8" x14ac:dyDescent="0.25">
      <c r="A13" t="s">
        <v>10</v>
      </c>
    </row>
    <row r="14" spans="1:8" x14ac:dyDescent="0.25">
      <c r="A14" t="s">
        <v>11</v>
      </c>
    </row>
    <row r="15" spans="1:8" x14ac:dyDescent="0.25">
      <c r="A15" t="s">
        <v>12</v>
      </c>
    </row>
    <row r="16" spans="1:8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5" spans="1:1" x14ac:dyDescent="0.25">
      <c r="A25" t="s">
        <v>21</v>
      </c>
    </row>
    <row r="26" spans="1:1" x14ac:dyDescent="0.25">
      <c r="A26" s="91" t="s">
        <v>22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109375" defaultRowHeight="11.4" x14ac:dyDescent="0.2"/>
  <cols>
    <col min="1" max="1" width="34.6640625" style="90" customWidth="1"/>
    <col min="2" max="13" width="11.6640625" style="63" customWidth="1"/>
    <col min="14" max="14" width="13.6640625" style="63" customWidth="1"/>
    <col min="15" max="16384" width="9.109375" style="63"/>
  </cols>
  <sheetData>
    <row r="1" spans="1:14" ht="12" customHeight="1" x14ac:dyDescent="0.25">
      <c r="A1" s="61" t="s">
        <v>133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90"/>
    </row>
    <row r="2" spans="1:14" ht="12" customHeight="1" x14ac:dyDescent="0.25">
      <c r="A2" s="61" t="str">
        <f>'Pregnant Women Participating'!A2</f>
        <v>FISCAL YEAR 2021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0"/>
    </row>
    <row r="3" spans="1:14" ht="12" customHeight="1" x14ac:dyDescent="0.25">
      <c r="A3" s="64" t="str">
        <f>'Pregnant Women Participating'!A3</f>
        <v>Data as of February 04, 2022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90"/>
    </row>
    <row r="4" spans="1:14" ht="12" customHeigh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90"/>
    </row>
    <row r="5" spans="1:14" s="70" customFormat="1" ht="24" customHeight="1" x14ac:dyDescent="0.2">
      <c r="A5" s="66" t="s">
        <v>26</v>
      </c>
      <c r="B5" s="67">
        <f>DATE(RIGHT(A2,4)-1,10,1)</f>
        <v>44105</v>
      </c>
      <c r="C5" s="68">
        <f>DATE(RIGHT(A2,4)-1,11,1)</f>
        <v>44136</v>
      </c>
      <c r="D5" s="68">
        <f>DATE(RIGHT(A2,4)-1,12,1)</f>
        <v>44166</v>
      </c>
      <c r="E5" s="68">
        <f>DATE(RIGHT(A2,4),1,1)</f>
        <v>44197</v>
      </c>
      <c r="F5" s="68">
        <f>DATE(RIGHT(A2,4),2,1)</f>
        <v>44228</v>
      </c>
      <c r="G5" s="68">
        <f>DATE(RIGHT(A2,4),3,1)</f>
        <v>44256</v>
      </c>
      <c r="H5" s="68">
        <f>DATE(RIGHT(A2,4),4,1)</f>
        <v>44287</v>
      </c>
      <c r="I5" s="68">
        <f>DATE(RIGHT(A2,4),5,1)</f>
        <v>44317</v>
      </c>
      <c r="J5" s="68">
        <f>DATE(RIGHT(A2,4),6,1)</f>
        <v>44348</v>
      </c>
      <c r="K5" s="68">
        <f>DATE(RIGHT(A2,4),7,1)</f>
        <v>44378</v>
      </c>
      <c r="L5" s="68">
        <f>DATE(RIGHT(A2,4),8,1)</f>
        <v>44409</v>
      </c>
      <c r="M5" s="68">
        <f>DATE(RIGHT(A2,4),9,1)</f>
        <v>44440</v>
      </c>
      <c r="N5" s="69" t="s">
        <v>27</v>
      </c>
    </row>
    <row r="6" spans="1:14" s="75" customFormat="1" ht="12" customHeight="1" x14ac:dyDescent="0.2">
      <c r="A6" s="71" t="str">
        <f>'Pregnant Women Participating'!A6</f>
        <v>Connecticut</v>
      </c>
      <c r="B6" s="72">
        <v>7060</v>
      </c>
      <c r="C6" s="73">
        <v>6946</v>
      </c>
      <c r="D6" s="73">
        <v>7023</v>
      </c>
      <c r="E6" s="73">
        <v>7050</v>
      </c>
      <c r="F6" s="73">
        <v>7008</v>
      </c>
      <c r="G6" s="73">
        <v>7034</v>
      </c>
      <c r="H6" s="73">
        <v>6956</v>
      </c>
      <c r="I6" s="73">
        <v>6863</v>
      </c>
      <c r="J6" s="73">
        <v>6997</v>
      </c>
      <c r="K6" s="73">
        <v>7176</v>
      </c>
      <c r="L6" s="73">
        <v>7029</v>
      </c>
      <c r="M6" s="74">
        <v>6952</v>
      </c>
      <c r="N6" s="72">
        <f t="shared" ref="N6:N102" si="0">IF(SUM(B6:M6)&gt;0,AVERAGE(B6:M6),"0")</f>
        <v>7007.833333333333</v>
      </c>
    </row>
    <row r="7" spans="1:14" s="75" customFormat="1" ht="12" customHeight="1" x14ac:dyDescent="0.2">
      <c r="A7" s="71" t="str">
        <f>'Pregnant Women Participating'!A7</f>
        <v>Maine</v>
      </c>
      <c r="B7" s="72">
        <v>2491</v>
      </c>
      <c r="C7" s="73">
        <v>2553</v>
      </c>
      <c r="D7" s="73">
        <v>2589</v>
      </c>
      <c r="E7" s="73">
        <v>2600</v>
      </c>
      <c r="F7" s="73">
        <v>2625</v>
      </c>
      <c r="G7" s="73">
        <v>2590</v>
      </c>
      <c r="H7" s="73">
        <v>2569</v>
      </c>
      <c r="I7" s="73">
        <v>2500</v>
      </c>
      <c r="J7" s="73">
        <v>2478</v>
      </c>
      <c r="K7" s="73">
        <v>2416</v>
      </c>
      <c r="L7" s="73">
        <v>2434</v>
      </c>
      <c r="M7" s="74">
        <v>2421</v>
      </c>
      <c r="N7" s="72">
        <f t="shared" si="0"/>
        <v>2522.1666666666665</v>
      </c>
    </row>
    <row r="8" spans="1:14" s="75" customFormat="1" ht="12" customHeight="1" x14ac:dyDescent="0.2">
      <c r="A8" s="71" t="str">
        <f>'Pregnant Women Participating'!A8</f>
        <v>Massachusetts</v>
      </c>
      <c r="B8" s="72">
        <v>14178</v>
      </c>
      <c r="C8" s="73">
        <v>14027</v>
      </c>
      <c r="D8" s="73">
        <v>14173</v>
      </c>
      <c r="E8" s="73">
        <v>14177</v>
      </c>
      <c r="F8" s="73">
        <v>14141</v>
      </c>
      <c r="G8" s="73">
        <v>14065</v>
      </c>
      <c r="H8" s="73">
        <v>14047</v>
      </c>
      <c r="I8" s="73">
        <v>13879</v>
      </c>
      <c r="J8" s="73">
        <v>13778</v>
      </c>
      <c r="K8" s="73">
        <v>13728</v>
      </c>
      <c r="L8" s="73">
        <v>13643</v>
      </c>
      <c r="M8" s="74">
        <v>13742</v>
      </c>
      <c r="N8" s="72">
        <f t="shared" si="0"/>
        <v>13964.833333333334</v>
      </c>
    </row>
    <row r="9" spans="1:14" s="75" customFormat="1" ht="12" customHeight="1" x14ac:dyDescent="0.2">
      <c r="A9" s="71" t="str">
        <f>'Pregnant Women Participating'!A9</f>
        <v>New Hampshire</v>
      </c>
      <c r="B9" s="72">
        <v>1645</v>
      </c>
      <c r="C9" s="73">
        <v>1761</v>
      </c>
      <c r="D9" s="73">
        <v>1686</v>
      </c>
      <c r="E9" s="73">
        <v>1714</v>
      </c>
      <c r="F9" s="73">
        <v>1692</v>
      </c>
      <c r="G9" s="73">
        <v>1706</v>
      </c>
      <c r="H9" s="73">
        <v>1710</v>
      </c>
      <c r="I9" s="73">
        <v>1711</v>
      </c>
      <c r="J9" s="73">
        <v>1720</v>
      </c>
      <c r="K9" s="73">
        <v>1689</v>
      </c>
      <c r="L9" s="73">
        <v>1704</v>
      </c>
      <c r="M9" s="74">
        <v>1704</v>
      </c>
      <c r="N9" s="72">
        <f t="shared" si="0"/>
        <v>1703.5</v>
      </c>
    </row>
    <row r="10" spans="1:14" s="75" customFormat="1" ht="12" customHeight="1" x14ac:dyDescent="0.2">
      <c r="A10" s="71" t="str">
        <f>'Pregnant Women Participating'!A10</f>
        <v>New York</v>
      </c>
      <c r="B10" s="72">
        <v>42996</v>
      </c>
      <c r="C10" s="73">
        <v>42824</v>
      </c>
      <c r="D10" s="73">
        <v>42930</v>
      </c>
      <c r="E10" s="73">
        <v>42700</v>
      </c>
      <c r="F10" s="73">
        <v>42159</v>
      </c>
      <c r="G10" s="73">
        <v>42369</v>
      </c>
      <c r="H10" s="73">
        <v>42379</v>
      </c>
      <c r="I10" s="73">
        <v>42123</v>
      </c>
      <c r="J10" s="73">
        <v>41880</v>
      </c>
      <c r="K10" s="73">
        <v>41537</v>
      </c>
      <c r="L10" s="73">
        <v>41159</v>
      </c>
      <c r="M10" s="74">
        <v>40992</v>
      </c>
      <c r="N10" s="72">
        <f t="shared" si="0"/>
        <v>42170.666666666664</v>
      </c>
    </row>
    <row r="11" spans="1:14" s="75" customFormat="1" ht="12" customHeight="1" x14ac:dyDescent="0.2">
      <c r="A11" s="71" t="str">
        <f>'Pregnant Women Participating'!A11</f>
        <v>Rhode Island</v>
      </c>
      <c r="B11" s="72">
        <v>2738</v>
      </c>
      <c r="C11" s="73">
        <v>2708</v>
      </c>
      <c r="D11" s="73">
        <v>2719</v>
      </c>
      <c r="E11" s="73">
        <v>2747</v>
      </c>
      <c r="F11" s="73">
        <v>2762</v>
      </c>
      <c r="G11" s="73">
        <v>2785</v>
      </c>
      <c r="H11" s="73">
        <v>2788</v>
      </c>
      <c r="I11" s="73">
        <v>2735</v>
      </c>
      <c r="J11" s="73">
        <v>2713</v>
      </c>
      <c r="K11" s="73">
        <v>2665</v>
      </c>
      <c r="L11" s="73">
        <v>2599</v>
      </c>
      <c r="M11" s="74">
        <v>2578</v>
      </c>
      <c r="N11" s="72">
        <f t="shared" si="0"/>
        <v>2711.4166666666665</v>
      </c>
    </row>
    <row r="12" spans="1:14" s="75" customFormat="1" ht="12" customHeight="1" x14ac:dyDescent="0.2">
      <c r="A12" s="71" t="str">
        <f>'Pregnant Women Participating'!A12</f>
        <v>Vermont</v>
      </c>
      <c r="B12" s="72">
        <v>1046</v>
      </c>
      <c r="C12" s="73">
        <v>1054</v>
      </c>
      <c r="D12" s="73">
        <v>1064</v>
      </c>
      <c r="E12" s="73">
        <v>1049</v>
      </c>
      <c r="F12" s="73">
        <v>1042</v>
      </c>
      <c r="G12" s="73">
        <v>1000</v>
      </c>
      <c r="H12" s="73">
        <v>1000</v>
      </c>
      <c r="I12" s="73">
        <v>958</v>
      </c>
      <c r="J12" s="73">
        <v>943</v>
      </c>
      <c r="K12" s="73">
        <v>937</v>
      </c>
      <c r="L12" s="73">
        <v>916</v>
      </c>
      <c r="M12" s="74">
        <v>910</v>
      </c>
      <c r="N12" s="72">
        <f t="shared" si="0"/>
        <v>993.25</v>
      </c>
    </row>
    <row r="13" spans="1:14" s="75" customFormat="1" ht="12" customHeight="1" x14ac:dyDescent="0.2">
      <c r="A13" s="71" t="str">
        <f>'Pregnant Women Participating'!A13</f>
        <v>Virgin Islands</v>
      </c>
      <c r="B13" s="72">
        <v>236</v>
      </c>
      <c r="C13" s="73">
        <v>219</v>
      </c>
      <c r="D13" s="73">
        <v>212</v>
      </c>
      <c r="E13" s="73">
        <v>207</v>
      </c>
      <c r="F13" s="73">
        <v>195</v>
      </c>
      <c r="G13" s="73">
        <v>185</v>
      </c>
      <c r="H13" s="73">
        <v>187</v>
      </c>
      <c r="I13" s="73">
        <v>188</v>
      </c>
      <c r="J13" s="73">
        <v>183</v>
      </c>
      <c r="K13" s="73">
        <v>187</v>
      </c>
      <c r="L13" s="73">
        <v>185</v>
      </c>
      <c r="M13" s="74">
        <v>182</v>
      </c>
      <c r="N13" s="72">
        <f t="shared" si="0"/>
        <v>197.16666666666666</v>
      </c>
    </row>
    <row r="14" spans="1:14" s="75" customFormat="1" ht="12" customHeight="1" x14ac:dyDescent="0.2">
      <c r="A14" s="71" t="str">
        <f>'Pregnant Women Participating'!A14</f>
        <v>Indian Township, ME</v>
      </c>
      <c r="B14" s="72">
        <v>9</v>
      </c>
      <c r="C14" s="73">
        <v>9</v>
      </c>
      <c r="D14" s="73">
        <v>7</v>
      </c>
      <c r="E14" s="73">
        <v>7</v>
      </c>
      <c r="F14" s="73">
        <v>7</v>
      </c>
      <c r="G14" s="73">
        <v>7</v>
      </c>
      <c r="H14" s="73">
        <v>8</v>
      </c>
      <c r="I14" s="73">
        <v>9</v>
      </c>
      <c r="J14" s="73">
        <v>9</v>
      </c>
      <c r="K14" s="73">
        <v>6</v>
      </c>
      <c r="L14" s="73">
        <v>8</v>
      </c>
      <c r="M14" s="74">
        <v>8</v>
      </c>
      <c r="N14" s="72">
        <f t="shared" si="0"/>
        <v>7.833333333333333</v>
      </c>
    </row>
    <row r="15" spans="1:14" s="75" customFormat="1" ht="12" customHeight="1" x14ac:dyDescent="0.2">
      <c r="A15" s="71" t="str">
        <f>'Pregnant Women Participating'!A15</f>
        <v>Pleasant Point, ME</v>
      </c>
      <c r="B15" s="72">
        <v>10</v>
      </c>
      <c r="C15" s="73">
        <v>8</v>
      </c>
      <c r="D15" s="73">
        <v>7</v>
      </c>
      <c r="E15" s="73">
        <v>7</v>
      </c>
      <c r="F15" s="73">
        <v>6</v>
      </c>
      <c r="G15" s="73">
        <v>5</v>
      </c>
      <c r="H15" s="73">
        <v>5</v>
      </c>
      <c r="I15" s="73">
        <v>3</v>
      </c>
      <c r="J15" s="73">
        <v>4</v>
      </c>
      <c r="K15" s="73">
        <v>4</v>
      </c>
      <c r="L15" s="73">
        <v>3</v>
      </c>
      <c r="M15" s="74">
        <v>3</v>
      </c>
      <c r="N15" s="72">
        <f t="shared" si="0"/>
        <v>5.416666666666667</v>
      </c>
    </row>
    <row r="16" spans="1:14" s="80" customFormat="1" ht="24.75" customHeight="1" x14ac:dyDescent="0.25">
      <c r="A16" s="76" t="str">
        <f>'Pregnant Women Participating'!A16</f>
        <v>Northeast Region</v>
      </c>
      <c r="B16" s="77">
        <v>72409</v>
      </c>
      <c r="C16" s="78">
        <v>72109</v>
      </c>
      <c r="D16" s="78">
        <v>72410</v>
      </c>
      <c r="E16" s="78">
        <v>72258</v>
      </c>
      <c r="F16" s="78">
        <v>71637</v>
      </c>
      <c r="G16" s="78">
        <v>71746</v>
      </c>
      <c r="H16" s="78">
        <v>71649</v>
      </c>
      <c r="I16" s="78">
        <v>70969</v>
      </c>
      <c r="J16" s="78">
        <v>70705</v>
      </c>
      <c r="K16" s="78">
        <v>70345</v>
      </c>
      <c r="L16" s="78">
        <v>69680</v>
      </c>
      <c r="M16" s="79">
        <v>69492</v>
      </c>
      <c r="N16" s="77">
        <f t="shared" si="0"/>
        <v>71284.083333333328</v>
      </c>
    </row>
    <row r="17" spans="1:14" ht="12" customHeight="1" x14ac:dyDescent="0.2">
      <c r="A17" s="71" t="str">
        <f>'Pregnant Women Participating'!A17</f>
        <v>Delaware</v>
      </c>
      <c r="B17" s="72">
        <v>2927</v>
      </c>
      <c r="C17" s="73">
        <v>2911</v>
      </c>
      <c r="D17" s="73">
        <v>2939</v>
      </c>
      <c r="E17" s="73">
        <v>2947</v>
      </c>
      <c r="F17" s="73">
        <v>2938</v>
      </c>
      <c r="G17" s="73">
        <v>2946</v>
      </c>
      <c r="H17" s="73">
        <v>2920</v>
      </c>
      <c r="I17" s="73">
        <v>2886</v>
      </c>
      <c r="J17" s="73">
        <v>2889</v>
      </c>
      <c r="K17" s="73">
        <v>2825</v>
      </c>
      <c r="L17" s="73">
        <v>2788</v>
      </c>
      <c r="M17" s="74">
        <v>2766</v>
      </c>
      <c r="N17" s="72">
        <f t="shared" si="0"/>
        <v>2890.1666666666665</v>
      </c>
    </row>
    <row r="18" spans="1:14" ht="12" customHeight="1" x14ac:dyDescent="0.2">
      <c r="A18" s="71" t="str">
        <f>'Pregnant Women Participating'!A18</f>
        <v>District of Columbia</v>
      </c>
      <c r="B18" s="72">
        <v>1755</v>
      </c>
      <c r="C18" s="73">
        <v>1754</v>
      </c>
      <c r="D18" s="73">
        <v>1718</v>
      </c>
      <c r="E18" s="73">
        <v>1684</v>
      </c>
      <c r="F18" s="73">
        <v>1680</v>
      </c>
      <c r="G18" s="73">
        <v>1679</v>
      </c>
      <c r="H18" s="73">
        <v>1671</v>
      </c>
      <c r="I18" s="73">
        <v>1626</v>
      </c>
      <c r="J18" s="73">
        <v>1592</v>
      </c>
      <c r="K18" s="73">
        <v>1567</v>
      </c>
      <c r="L18" s="73">
        <v>1524</v>
      </c>
      <c r="M18" s="74">
        <v>1490</v>
      </c>
      <c r="N18" s="72">
        <f t="shared" si="0"/>
        <v>1645</v>
      </c>
    </row>
    <row r="19" spans="1:14" ht="12" customHeight="1" x14ac:dyDescent="0.2">
      <c r="A19" s="71" t="str">
        <f>'Pregnant Women Participating'!A19</f>
        <v>Maryland</v>
      </c>
      <c r="B19" s="72">
        <v>15929</v>
      </c>
      <c r="C19" s="73">
        <v>15826</v>
      </c>
      <c r="D19" s="73">
        <v>15954</v>
      </c>
      <c r="E19" s="73">
        <v>15869</v>
      </c>
      <c r="F19" s="73">
        <v>15605</v>
      </c>
      <c r="G19" s="73">
        <v>15734</v>
      </c>
      <c r="H19" s="73">
        <v>15616</v>
      </c>
      <c r="I19" s="73">
        <v>15568</v>
      </c>
      <c r="J19" s="73">
        <v>15431</v>
      </c>
      <c r="K19" s="73">
        <v>15357</v>
      </c>
      <c r="L19" s="73">
        <v>15087</v>
      </c>
      <c r="M19" s="74">
        <v>14985</v>
      </c>
      <c r="N19" s="72">
        <f t="shared" si="0"/>
        <v>15580.083333333334</v>
      </c>
    </row>
    <row r="20" spans="1:14" ht="12" customHeight="1" x14ac:dyDescent="0.2">
      <c r="A20" s="71" t="str">
        <f>'Pregnant Women Participating'!A20</f>
        <v>New Jersey</v>
      </c>
      <c r="B20" s="72">
        <v>16423</v>
      </c>
      <c r="C20" s="73">
        <v>16399</v>
      </c>
      <c r="D20" s="73">
        <v>16559</v>
      </c>
      <c r="E20" s="73">
        <v>16580</v>
      </c>
      <c r="F20" s="73">
        <v>16780</v>
      </c>
      <c r="G20" s="73">
        <v>17068</v>
      </c>
      <c r="H20" s="73">
        <v>17172</v>
      </c>
      <c r="I20" s="73">
        <v>17184</v>
      </c>
      <c r="J20" s="73">
        <v>16930</v>
      </c>
      <c r="K20" s="73">
        <v>16663</v>
      </c>
      <c r="L20" s="73">
        <v>16548</v>
      </c>
      <c r="M20" s="74">
        <v>16490</v>
      </c>
      <c r="N20" s="72">
        <f t="shared" si="0"/>
        <v>16733</v>
      </c>
    </row>
    <row r="21" spans="1:14" ht="12" customHeight="1" x14ac:dyDescent="0.2">
      <c r="A21" s="71" t="str">
        <f>'Pregnant Women Participating'!A21</f>
        <v>Pennsylvania</v>
      </c>
      <c r="B21" s="72">
        <v>33679</v>
      </c>
      <c r="C21" s="73">
        <v>33615</v>
      </c>
      <c r="D21" s="73">
        <v>33721</v>
      </c>
      <c r="E21" s="73">
        <v>33657</v>
      </c>
      <c r="F21" s="73">
        <v>32931</v>
      </c>
      <c r="G21" s="73">
        <v>32771</v>
      </c>
      <c r="H21" s="73">
        <v>32345</v>
      </c>
      <c r="I21" s="73">
        <v>31536</v>
      </c>
      <c r="J21" s="73">
        <v>30851</v>
      </c>
      <c r="K21" s="73">
        <v>29852</v>
      </c>
      <c r="L21" s="73">
        <v>29410</v>
      </c>
      <c r="M21" s="74">
        <v>29287</v>
      </c>
      <c r="N21" s="72">
        <f t="shared" si="0"/>
        <v>31971.25</v>
      </c>
    </row>
    <row r="22" spans="1:14" ht="12" customHeight="1" x14ac:dyDescent="0.2">
      <c r="A22" s="71" t="str">
        <f>'Pregnant Women Participating'!A22</f>
        <v>Puerto Rico</v>
      </c>
      <c r="B22" s="72">
        <v>11418</v>
      </c>
      <c r="C22" s="73">
        <v>11458</v>
      </c>
      <c r="D22" s="73">
        <v>11539</v>
      </c>
      <c r="E22" s="73">
        <v>11521</v>
      </c>
      <c r="F22" s="73">
        <v>11493</v>
      </c>
      <c r="G22" s="73">
        <v>11530</v>
      </c>
      <c r="H22" s="73">
        <v>11516</v>
      </c>
      <c r="I22" s="73">
        <v>11297</v>
      </c>
      <c r="J22" s="73">
        <v>11203</v>
      </c>
      <c r="K22" s="73">
        <v>10998</v>
      </c>
      <c r="L22" s="73">
        <v>11268</v>
      </c>
      <c r="M22" s="74">
        <v>11476</v>
      </c>
      <c r="N22" s="72">
        <f t="shared" si="0"/>
        <v>11393.083333333334</v>
      </c>
    </row>
    <row r="23" spans="1:14" ht="12" customHeight="1" x14ac:dyDescent="0.2">
      <c r="A23" s="71" t="str">
        <f>'Pregnant Women Participating'!A23</f>
        <v>Virginia</v>
      </c>
      <c r="B23" s="72">
        <v>23581</v>
      </c>
      <c r="C23" s="73">
        <v>23409</v>
      </c>
      <c r="D23" s="73">
        <v>23638</v>
      </c>
      <c r="E23" s="73">
        <v>23555</v>
      </c>
      <c r="F23" s="73">
        <v>23293</v>
      </c>
      <c r="G23" s="73">
        <v>23279</v>
      </c>
      <c r="H23" s="73">
        <v>22728</v>
      </c>
      <c r="I23" s="73">
        <v>22336</v>
      </c>
      <c r="J23" s="73">
        <v>22120</v>
      </c>
      <c r="K23" s="73">
        <v>21921</v>
      </c>
      <c r="L23" s="73">
        <v>21512</v>
      </c>
      <c r="M23" s="74">
        <v>21328</v>
      </c>
      <c r="N23" s="72">
        <f t="shared" si="0"/>
        <v>22725</v>
      </c>
    </row>
    <row r="24" spans="1:14" ht="12" customHeight="1" x14ac:dyDescent="0.2">
      <c r="A24" s="71" t="str">
        <f>'Pregnant Women Participating'!A24</f>
        <v>West Virginia</v>
      </c>
      <c r="B24" s="72">
        <v>7159</v>
      </c>
      <c r="C24" s="73">
        <v>7183</v>
      </c>
      <c r="D24" s="73">
        <v>7127</v>
      </c>
      <c r="E24" s="73">
        <v>6997</v>
      </c>
      <c r="F24" s="73">
        <v>6876</v>
      </c>
      <c r="G24" s="73">
        <v>6900</v>
      </c>
      <c r="H24" s="73">
        <v>6819</v>
      </c>
      <c r="I24" s="73">
        <v>6666</v>
      </c>
      <c r="J24" s="73">
        <v>6628</v>
      </c>
      <c r="K24" s="73">
        <v>6579</v>
      </c>
      <c r="L24" s="73">
        <v>6564</v>
      </c>
      <c r="M24" s="74">
        <v>6518</v>
      </c>
      <c r="N24" s="72">
        <f t="shared" si="0"/>
        <v>6834.666666666667</v>
      </c>
    </row>
    <row r="25" spans="1:14" s="81" customFormat="1" ht="24.75" customHeight="1" x14ac:dyDescent="0.25">
      <c r="A25" s="76" t="str">
        <f>'Pregnant Women Participating'!A25</f>
        <v>Mid-Atlantic Region</v>
      </c>
      <c r="B25" s="77">
        <v>112871</v>
      </c>
      <c r="C25" s="78">
        <v>112555</v>
      </c>
      <c r="D25" s="78">
        <v>113195</v>
      </c>
      <c r="E25" s="78">
        <v>112810</v>
      </c>
      <c r="F25" s="78">
        <v>111596</v>
      </c>
      <c r="G25" s="78">
        <v>111907</v>
      </c>
      <c r="H25" s="78">
        <v>110787</v>
      </c>
      <c r="I25" s="78">
        <v>109099</v>
      </c>
      <c r="J25" s="78">
        <v>107644</v>
      </c>
      <c r="K25" s="78">
        <v>105762</v>
      </c>
      <c r="L25" s="78">
        <v>104701</v>
      </c>
      <c r="M25" s="79">
        <v>104340</v>
      </c>
      <c r="N25" s="77">
        <f t="shared" si="0"/>
        <v>109772.25</v>
      </c>
    </row>
    <row r="26" spans="1:14" ht="12" customHeight="1" x14ac:dyDescent="0.2">
      <c r="A26" s="71" t="str">
        <f>'Pregnant Women Participating'!A26</f>
        <v>Alabama</v>
      </c>
      <c r="B26" s="72">
        <v>26921</v>
      </c>
      <c r="C26" s="73">
        <v>26387</v>
      </c>
      <c r="D26" s="73">
        <v>26294</v>
      </c>
      <c r="E26" s="73">
        <v>26435</v>
      </c>
      <c r="F26" s="73">
        <v>26364</v>
      </c>
      <c r="G26" s="73">
        <v>26424</v>
      </c>
      <c r="H26" s="73">
        <v>26341</v>
      </c>
      <c r="I26" s="73">
        <v>26432</v>
      </c>
      <c r="J26" s="73">
        <v>26459</v>
      </c>
      <c r="K26" s="73">
        <v>26482</v>
      </c>
      <c r="L26" s="73">
        <v>26243</v>
      </c>
      <c r="M26" s="74">
        <v>26126</v>
      </c>
      <c r="N26" s="72">
        <f t="shared" si="0"/>
        <v>26409</v>
      </c>
    </row>
    <row r="27" spans="1:14" ht="12" customHeight="1" x14ac:dyDescent="0.2">
      <c r="A27" s="71" t="str">
        <f>'Pregnant Women Participating'!A27</f>
        <v>Florida</v>
      </c>
      <c r="B27" s="72">
        <v>62499</v>
      </c>
      <c r="C27" s="73">
        <v>61304</v>
      </c>
      <c r="D27" s="73">
        <v>60934</v>
      </c>
      <c r="E27" s="73">
        <v>60738</v>
      </c>
      <c r="F27" s="73">
        <v>60861</v>
      </c>
      <c r="G27" s="73">
        <v>61232</v>
      </c>
      <c r="H27" s="73">
        <v>61348</v>
      </c>
      <c r="I27" s="73">
        <v>61198</v>
      </c>
      <c r="J27" s="73">
        <v>60874</v>
      </c>
      <c r="K27" s="73">
        <v>60601</v>
      </c>
      <c r="L27" s="73">
        <v>60278</v>
      </c>
      <c r="M27" s="74">
        <v>60219</v>
      </c>
      <c r="N27" s="72">
        <f t="shared" si="0"/>
        <v>61007.166666666664</v>
      </c>
    </row>
    <row r="28" spans="1:14" ht="12" customHeight="1" x14ac:dyDescent="0.2">
      <c r="A28" s="71" t="str">
        <f>'Pregnant Women Participating'!A28</f>
        <v>Georgia</v>
      </c>
      <c r="B28" s="72">
        <v>36973</v>
      </c>
      <c r="C28" s="73">
        <v>36604</v>
      </c>
      <c r="D28" s="73">
        <v>36669</v>
      </c>
      <c r="E28" s="73">
        <v>36146</v>
      </c>
      <c r="F28" s="73">
        <v>36211</v>
      </c>
      <c r="G28" s="73">
        <v>36499</v>
      </c>
      <c r="H28" s="73">
        <v>36151</v>
      </c>
      <c r="I28" s="73">
        <v>35674</v>
      </c>
      <c r="J28" s="73">
        <v>35409</v>
      </c>
      <c r="K28" s="73">
        <v>34707</v>
      </c>
      <c r="L28" s="73">
        <v>35184</v>
      </c>
      <c r="M28" s="74">
        <v>34899</v>
      </c>
      <c r="N28" s="72">
        <f t="shared" si="0"/>
        <v>35927.166666666664</v>
      </c>
    </row>
    <row r="29" spans="1:14" ht="12" customHeight="1" x14ac:dyDescent="0.2">
      <c r="A29" s="71" t="str">
        <f>'Pregnant Women Participating'!A29</f>
        <v>Kentucky</v>
      </c>
      <c r="B29" s="72">
        <v>20718</v>
      </c>
      <c r="C29" s="73">
        <v>20445</v>
      </c>
      <c r="D29" s="73">
        <v>20522</v>
      </c>
      <c r="E29" s="73">
        <v>20413</v>
      </c>
      <c r="F29" s="73">
        <v>20056</v>
      </c>
      <c r="G29" s="73">
        <v>20188</v>
      </c>
      <c r="H29" s="73">
        <v>20206</v>
      </c>
      <c r="I29" s="73">
        <v>20179</v>
      </c>
      <c r="J29" s="73">
        <v>20352</v>
      </c>
      <c r="K29" s="73">
        <v>20244</v>
      </c>
      <c r="L29" s="73">
        <v>20046</v>
      </c>
      <c r="M29" s="74">
        <v>19776</v>
      </c>
      <c r="N29" s="72">
        <f t="shared" si="0"/>
        <v>20262.083333333332</v>
      </c>
    </row>
    <row r="30" spans="1:14" ht="12" customHeight="1" x14ac:dyDescent="0.2">
      <c r="A30" s="71" t="str">
        <f>'Pregnant Women Participating'!A30</f>
        <v>Mississippi</v>
      </c>
      <c r="B30" s="72">
        <v>18515</v>
      </c>
      <c r="C30" s="73">
        <v>18375</v>
      </c>
      <c r="D30" s="73">
        <v>18367</v>
      </c>
      <c r="E30" s="73">
        <v>18039</v>
      </c>
      <c r="F30" s="73">
        <v>17534</v>
      </c>
      <c r="G30" s="73">
        <v>17708</v>
      </c>
      <c r="H30" s="73">
        <v>17446</v>
      </c>
      <c r="I30" s="73">
        <v>16960</v>
      </c>
      <c r="J30" s="73">
        <v>16236</v>
      </c>
      <c r="K30" s="73">
        <v>15988</v>
      </c>
      <c r="L30" s="73">
        <v>16178</v>
      </c>
      <c r="M30" s="74">
        <v>16207</v>
      </c>
      <c r="N30" s="72">
        <f t="shared" si="0"/>
        <v>17296.083333333332</v>
      </c>
    </row>
    <row r="31" spans="1:14" ht="12" customHeight="1" x14ac:dyDescent="0.2">
      <c r="A31" s="71" t="str">
        <f>'Pregnant Women Participating'!A31</f>
        <v>North Carolina</v>
      </c>
      <c r="B31" s="72">
        <v>40243</v>
      </c>
      <c r="C31" s="73">
        <v>39883</v>
      </c>
      <c r="D31" s="73">
        <v>39875</v>
      </c>
      <c r="E31" s="73">
        <v>39691</v>
      </c>
      <c r="F31" s="73">
        <v>39211</v>
      </c>
      <c r="G31" s="73">
        <v>39234</v>
      </c>
      <c r="H31" s="73">
        <v>39846</v>
      </c>
      <c r="I31" s="73">
        <v>41299</v>
      </c>
      <c r="J31" s="73">
        <v>42189</v>
      </c>
      <c r="K31" s="73">
        <v>42126</v>
      </c>
      <c r="L31" s="73">
        <v>41772</v>
      </c>
      <c r="M31" s="74">
        <v>41582</v>
      </c>
      <c r="N31" s="72">
        <f t="shared" si="0"/>
        <v>40579.25</v>
      </c>
    </row>
    <row r="32" spans="1:14" ht="12" customHeight="1" x14ac:dyDescent="0.2">
      <c r="A32" s="71" t="str">
        <f>'Pregnant Women Participating'!A32</f>
        <v>South Carolina</v>
      </c>
      <c r="B32" s="72">
        <v>18791</v>
      </c>
      <c r="C32" s="73">
        <v>18575</v>
      </c>
      <c r="D32" s="73">
        <v>18348</v>
      </c>
      <c r="E32" s="73">
        <v>18409</v>
      </c>
      <c r="F32" s="73">
        <v>18480</v>
      </c>
      <c r="G32" s="73">
        <v>18688</v>
      </c>
      <c r="H32" s="73">
        <v>18502</v>
      </c>
      <c r="I32" s="73">
        <v>18244</v>
      </c>
      <c r="J32" s="73">
        <v>18207</v>
      </c>
      <c r="K32" s="73">
        <v>18160</v>
      </c>
      <c r="L32" s="73">
        <v>18108</v>
      </c>
      <c r="M32" s="74">
        <v>17842</v>
      </c>
      <c r="N32" s="72">
        <f t="shared" si="0"/>
        <v>18362.833333333332</v>
      </c>
    </row>
    <row r="33" spans="1:14" ht="12" customHeight="1" x14ac:dyDescent="0.2">
      <c r="A33" s="71" t="str">
        <f>'Pregnant Women Participating'!A33</f>
        <v>Tennessee</v>
      </c>
      <c r="B33" s="72">
        <v>23527</v>
      </c>
      <c r="C33" s="73">
        <v>22811</v>
      </c>
      <c r="D33" s="73">
        <v>22876</v>
      </c>
      <c r="E33" s="73">
        <v>23053</v>
      </c>
      <c r="F33" s="73">
        <v>22926</v>
      </c>
      <c r="G33" s="73">
        <v>23621</v>
      </c>
      <c r="H33" s="73">
        <v>23451</v>
      </c>
      <c r="I33" s="73">
        <v>23203</v>
      </c>
      <c r="J33" s="73">
        <v>22730</v>
      </c>
      <c r="K33" s="73">
        <v>22673</v>
      </c>
      <c r="L33" s="73">
        <v>22253</v>
      </c>
      <c r="M33" s="74">
        <v>22064</v>
      </c>
      <c r="N33" s="72">
        <f t="shared" si="0"/>
        <v>22932.333333333332</v>
      </c>
    </row>
    <row r="34" spans="1:14" ht="12" customHeight="1" x14ac:dyDescent="0.2">
      <c r="A34" s="71" t="str">
        <f>'Pregnant Women Participating'!A34</f>
        <v>Choctaw Indians, MS</v>
      </c>
      <c r="B34" s="72">
        <v>167</v>
      </c>
      <c r="C34" s="73">
        <v>164</v>
      </c>
      <c r="D34" s="73">
        <v>160</v>
      </c>
      <c r="E34" s="73">
        <v>160</v>
      </c>
      <c r="F34" s="73">
        <v>164</v>
      </c>
      <c r="G34" s="73">
        <v>169</v>
      </c>
      <c r="H34" s="73">
        <v>172</v>
      </c>
      <c r="I34" s="73">
        <v>170</v>
      </c>
      <c r="J34" s="73">
        <v>167</v>
      </c>
      <c r="K34" s="73">
        <v>163</v>
      </c>
      <c r="L34" s="73">
        <v>160</v>
      </c>
      <c r="M34" s="74">
        <v>164</v>
      </c>
      <c r="N34" s="72">
        <f t="shared" si="0"/>
        <v>165</v>
      </c>
    </row>
    <row r="35" spans="1:14" ht="12" customHeight="1" x14ac:dyDescent="0.2">
      <c r="A35" s="71" t="str">
        <f>'Pregnant Women Participating'!A35</f>
        <v>Eastern Cherokee, NC</v>
      </c>
      <c r="B35" s="72">
        <v>77</v>
      </c>
      <c r="C35" s="73">
        <v>70</v>
      </c>
      <c r="D35" s="73">
        <v>64</v>
      </c>
      <c r="E35" s="73">
        <v>63</v>
      </c>
      <c r="F35" s="73">
        <v>60</v>
      </c>
      <c r="G35" s="73">
        <v>65</v>
      </c>
      <c r="H35" s="73">
        <v>59</v>
      </c>
      <c r="I35" s="73">
        <v>68</v>
      </c>
      <c r="J35" s="73">
        <v>62</v>
      </c>
      <c r="K35" s="73">
        <v>64</v>
      </c>
      <c r="L35" s="73">
        <v>65</v>
      </c>
      <c r="M35" s="74">
        <v>74</v>
      </c>
      <c r="N35" s="72">
        <f t="shared" si="0"/>
        <v>65.916666666666671</v>
      </c>
    </row>
    <row r="36" spans="1:14" s="81" customFormat="1" ht="24.75" customHeight="1" x14ac:dyDescent="0.25">
      <c r="A36" s="76" t="str">
        <f>'Pregnant Women Participating'!A36</f>
        <v>Southeast Region</v>
      </c>
      <c r="B36" s="77">
        <v>248431</v>
      </c>
      <c r="C36" s="78">
        <v>244618</v>
      </c>
      <c r="D36" s="78">
        <v>244109</v>
      </c>
      <c r="E36" s="78">
        <v>243147</v>
      </c>
      <c r="F36" s="78">
        <v>241867</v>
      </c>
      <c r="G36" s="78">
        <v>243828</v>
      </c>
      <c r="H36" s="78">
        <v>243522</v>
      </c>
      <c r="I36" s="78">
        <v>243427</v>
      </c>
      <c r="J36" s="78">
        <v>242685</v>
      </c>
      <c r="K36" s="78">
        <v>241208</v>
      </c>
      <c r="L36" s="78">
        <v>240287</v>
      </c>
      <c r="M36" s="79">
        <v>238953</v>
      </c>
      <c r="N36" s="77">
        <f t="shared" si="0"/>
        <v>243006.83333333334</v>
      </c>
    </row>
    <row r="37" spans="1:14" ht="12" customHeight="1" x14ac:dyDescent="0.2">
      <c r="A37" s="71" t="str">
        <f>'Pregnant Women Participating'!A37</f>
        <v>Illinois</v>
      </c>
      <c r="B37" s="72">
        <v>35924</v>
      </c>
      <c r="C37" s="73">
        <v>34950</v>
      </c>
      <c r="D37" s="73">
        <v>34286</v>
      </c>
      <c r="E37" s="73">
        <v>33689</v>
      </c>
      <c r="F37" s="73">
        <v>32715</v>
      </c>
      <c r="G37" s="73">
        <v>32154</v>
      </c>
      <c r="H37" s="73">
        <v>31627</v>
      </c>
      <c r="I37" s="73">
        <v>30959</v>
      </c>
      <c r="J37" s="73">
        <v>30651</v>
      </c>
      <c r="K37" s="73">
        <v>30159</v>
      </c>
      <c r="L37" s="73">
        <v>29259</v>
      </c>
      <c r="M37" s="74">
        <v>28644</v>
      </c>
      <c r="N37" s="72">
        <f t="shared" si="0"/>
        <v>32084.75</v>
      </c>
    </row>
    <row r="38" spans="1:14" ht="12" customHeight="1" x14ac:dyDescent="0.2">
      <c r="A38" s="71" t="str">
        <f>'Pregnant Women Participating'!A38</f>
        <v>Indiana</v>
      </c>
      <c r="B38" s="72">
        <v>25418</v>
      </c>
      <c r="C38" s="73">
        <v>25276</v>
      </c>
      <c r="D38" s="73">
        <v>25333</v>
      </c>
      <c r="E38" s="73">
        <v>25236</v>
      </c>
      <c r="F38" s="73">
        <v>24972</v>
      </c>
      <c r="G38" s="73">
        <v>24844</v>
      </c>
      <c r="H38" s="73">
        <v>24484</v>
      </c>
      <c r="I38" s="73">
        <v>24278</v>
      </c>
      <c r="J38" s="73">
        <v>24135</v>
      </c>
      <c r="K38" s="73">
        <v>23504</v>
      </c>
      <c r="L38" s="73">
        <v>23750</v>
      </c>
      <c r="M38" s="74">
        <v>23702</v>
      </c>
      <c r="N38" s="72">
        <f t="shared" si="0"/>
        <v>24577.666666666668</v>
      </c>
    </row>
    <row r="39" spans="1:14" ht="12" customHeight="1" x14ac:dyDescent="0.2">
      <c r="A39" s="71" t="str">
        <f>'Pregnant Women Participating'!A39</f>
        <v>Iowa</v>
      </c>
      <c r="B39" s="72">
        <v>9566</v>
      </c>
      <c r="C39" s="73">
        <v>9534</v>
      </c>
      <c r="D39" s="73">
        <v>9539</v>
      </c>
      <c r="E39" s="73">
        <v>9392</v>
      </c>
      <c r="F39" s="73">
        <v>9403</v>
      </c>
      <c r="G39" s="73">
        <v>9414</v>
      </c>
      <c r="H39" s="73">
        <v>9478</v>
      </c>
      <c r="I39" s="73">
        <v>9289</v>
      </c>
      <c r="J39" s="73">
        <v>9231</v>
      </c>
      <c r="K39" s="73">
        <v>8971</v>
      </c>
      <c r="L39" s="73">
        <v>8849</v>
      </c>
      <c r="M39" s="74">
        <v>8693</v>
      </c>
      <c r="N39" s="72">
        <f t="shared" si="0"/>
        <v>9279.9166666666661</v>
      </c>
    </row>
    <row r="40" spans="1:14" ht="12" customHeight="1" x14ac:dyDescent="0.2">
      <c r="A40" s="71" t="str">
        <f>'Pregnant Women Participating'!A40</f>
        <v>Michigan</v>
      </c>
      <c r="B40" s="72">
        <v>37815</v>
      </c>
      <c r="C40" s="73">
        <v>37380</v>
      </c>
      <c r="D40" s="73">
        <v>37182</v>
      </c>
      <c r="E40" s="73">
        <v>36911</v>
      </c>
      <c r="F40" s="73">
        <v>36620</v>
      </c>
      <c r="G40" s="73">
        <v>36349</v>
      </c>
      <c r="H40" s="73">
        <v>35697</v>
      </c>
      <c r="I40" s="73">
        <v>35286</v>
      </c>
      <c r="J40" s="73">
        <v>34429</v>
      </c>
      <c r="K40" s="73">
        <v>33895</v>
      </c>
      <c r="L40" s="73">
        <v>33518</v>
      </c>
      <c r="M40" s="74">
        <v>33309</v>
      </c>
      <c r="N40" s="72">
        <f t="shared" si="0"/>
        <v>35699.25</v>
      </c>
    </row>
    <row r="41" spans="1:14" ht="12" customHeight="1" x14ac:dyDescent="0.2">
      <c r="A41" s="71" t="str">
        <f>'Pregnant Women Participating'!A41</f>
        <v>Minnesota</v>
      </c>
      <c r="B41" s="72">
        <v>13489</v>
      </c>
      <c r="C41" s="73">
        <v>13283</v>
      </c>
      <c r="D41" s="73">
        <v>13326</v>
      </c>
      <c r="E41" s="73">
        <v>13244</v>
      </c>
      <c r="F41" s="73">
        <v>12951</v>
      </c>
      <c r="G41" s="73">
        <v>12918</v>
      </c>
      <c r="H41" s="73">
        <v>12738</v>
      </c>
      <c r="I41" s="73">
        <v>12479</v>
      </c>
      <c r="J41" s="73">
        <v>12302</v>
      </c>
      <c r="K41" s="73">
        <v>12145</v>
      </c>
      <c r="L41" s="73">
        <v>12043</v>
      </c>
      <c r="M41" s="74">
        <v>12083</v>
      </c>
      <c r="N41" s="72">
        <f t="shared" si="0"/>
        <v>12750.083333333334</v>
      </c>
    </row>
    <row r="42" spans="1:14" ht="12" customHeight="1" x14ac:dyDescent="0.2">
      <c r="A42" s="71" t="str">
        <f>'Pregnant Women Participating'!A42</f>
        <v>Ohio</v>
      </c>
      <c r="B42" s="72">
        <v>50931</v>
      </c>
      <c r="C42" s="73">
        <v>50311</v>
      </c>
      <c r="D42" s="73">
        <v>49998</v>
      </c>
      <c r="E42" s="73">
        <v>48896</v>
      </c>
      <c r="F42" s="73">
        <v>47922</v>
      </c>
      <c r="G42" s="73">
        <v>46783</v>
      </c>
      <c r="H42" s="73">
        <v>45837</v>
      </c>
      <c r="I42" s="73">
        <v>44753</v>
      </c>
      <c r="J42" s="73">
        <v>44515</v>
      </c>
      <c r="K42" s="73">
        <v>43462</v>
      </c>
      <c r="L42" s="73">
        <v>42377</v>
      </c>
      <c r="M42" s="74">
        <v>41854</v>
      </c>
      <c r="N42" s="72">
        <f t="shared" si="0"/>
        <v>46469.916666666664</v>
      </c>
    </row>
    <row r="43" spans="1:14" ht="12" customHeight="1" x14ac:dyDescent="0.2">
      <c r="A43" s="71" t="str">
        <f>'Pregnant Women Participating'!A43</f>
        <v>Wisconsin</v>
      </c>
      <c r="B43" s="72">
        <v>15308</v>
      </c>
      <c r="C43" s="73">
        <v>15234</v>
      </c>
      <c r="D43" s="73">
        <v>15237</v>
      </c>
      <c r="E43" s="73">
        <v>15200</v>
      </c>
      <c r="F43" s="73">
        <v>15000</v>
      </c>
      <c r="G43" s="73">
        <v>14959</v>
      </c>
      <c r="H43" s="73">
        <v>14769</v>
      </c>
      <c r="I43" s="73">
        <v>14497</v>
      </c>
      <c r="J43" s="73">
        <v>14344</v>
      </c>
      <c r="K43" s="73">
        <v>14111</v>
      </c>
      <c r="L43" s="73">
        <v>14076</v>
      </c>
      <c r="M43" s="74">
        <v>13975</v>
      </c>
      <c r="N43" s="72">
        <f t="shared" si="0"/>
        <v>14725.833333333334</v>
      </c>
    </row>
    <row r="44" spans="1:14" s="81" customFormat="1" ht="24.75" customHeight="1" x14ac:dyDescent="0.25">
      <c r="A44" s="76" t="str">
        <f>'Pregnant Women Participating'!A44</f>
        <v>Midwest Region</v>
      </c>
      <c r="B44" s="77">
        <v>188451</v>
      </c>
      <c r="C44" s="78">
        <v>185968</v>
      </c>
      <c r="D44" s="78">
        <v>184901</v>
      </c>
      <c r="E44" s="78">
        <v>182568</v>
      </c>
      <c r="F44" s="78">
        <v>179583</v>
      </c>
      <c r="G44" s="78">
        <v>177421</v>
      </c>
      <c r="H44" s="78">
        <v>174630</v>
      </c>
      <c r="I44" s="78">
        <v>171541</v>
      </c>
      <c r="J44" s="78">
        <v>169607</v>
      </c>
      <c r="K44" s="78">
        <v>166247</v>
      </c>
      <c r="L44" s="78">
        <v>163872</v>
      </c>
      <c r="M44" s="79">
        <v>162260</v>
      </c>
      <c r="N44" s="77">
        <f t="shared" si="0"/>
        <v>175587.41666666666</v>
      </c>
    </row>
    <row r="45" spans="1:14" ht="12" customHeight="1" x14ac:dyDescent="0.2">
      <c r="A45" s="71" t="str">
        <f>'Pregnant Women Participating'!A45</f>
        <v>Arizona</v>
      </c>
      <c r="B45" s="72">
        <v>21765</v>
      </c>
      <c r="C45" s="73">
        <v>21455</v>
      </c>
      <c r="D45" s="73">
        <v>21499</v>
      </c>
      <c r="E45" s="73">
        <v>21345</v>
      </c>
      <c r="F45" s="73">
        <v>21322</v>
      </c>
      <c r="G45" s="73">
        <v>21365</v>
      </c>
      <c r="H45" s="73">
        <v>21303</v>
      </c>
      <c r="I45" s="73">
        <v>21118</v>
      </c>
      <c r="J45" s="73">
        <v>20899</v>
      </c>
      <c r="K45" s="73">
        <v>20738</v>
      </c>
      <c r="L45" s="73">
        <v>20878</v>
      </c>
      <c r="M45" s="74">
        <v>20765</v>
      </c>
      <c r="N45" s="72">
        <f t="shared" si="0"/>
        <v>21204.333333333332</v>
      </c>
    </row>
    <row r="46" spans="1:14" ht="12" customHeight="1" x14ac:dyDescent="0.2">
      <c r="A46" s="71" t="str">
        <f>'Pregnant Women Participating'!A46</f>
        <v>Arkansas</v>
      </c>
      <c r="B46" s="72">
        <v>14777</v>
      </c>
      <c r="C46" s="73">
        <v>14553</v>
      </c>
      <c r="D46" s="73">
        <v>14547</v>
      </c>
      <c r="E46" s="73">
        <v>14267</v>
      </c>
      <c r="F46" s="73">
        <v>13778</v>
      </c>
      <c r="G46" s="73">
        <v>13949</v>
      </c>
      <c r="H46" s="73">
        <v>13699</v>
      </c>
      <c r="I46" s="73">
        <v>13640</v>
      </c>
      <c r="J46" s="73">
        <v>13577</v>
      </c>
      <c r="K46" s="73">
        <v>13834</v>
      </c>
      <c r="L46" s="73">
        <v>13932</v>
      </c>
      <c r="M46" s="74">
        <v>13720</v>
      </c>
      <c r="N46" s="72">
        <f t="shared" si="0"/>
        <v>14022.75</v>
      </c>
    </row>
    <row r="47" spans="1:14" ht="12" customHeight="1" x14ac:dyDescent="0.2">
      <c r="A47" s="71" t="str">
        <f>'Pregnant Women Participating'!A47</f>
        <v>Louisiana</v>
      </c>
      <c r="B47" s="72">
        <v>24725</v>
      </c>
      <c r="C47" s="73">
        <v>24398</v>
      </c>
      <c r="D47" s="73">
        <v>24856</v>
      </c>
      <c r="E47" s="73">
        <v>24744</v>
      </c>
      <c r="F47" s="73">
        <v>24151</v>
      </c>
      <c r="G47" s="73">
        <v>24661</v>
      </c>
      <c r="H47" s="73">
        <v>24368</v>
      </c>
      <c r="I47" s="73">
        <v>24044</v>
      </c>
      <c r="J47" s="73">
        <v>24008</v>
      </c>
      <c r="K47" s="73">
        <v>23973</v>
      </c>
      <c r="L47" s="73">
        <v>23773</v>
      </c>
      <c r="M47" s="74">
        <v>22967</v>
      </c>
      <c r="N47" s="72">
        <f t="shared" si="0"/>
        <v>24222.333333333332</v>
      </c>
    </row>
    <row r="48" spans="1:14" ht="12" customHeight="1" x14ac:dyDescent="0.2">
      <c r="A48" s="71" t="str">
        <f>'Pregnant Women Participating'!A48</f>
        <v>New Mexico</v>
      </c>
      <c r="B48" s="72">
        <v>5415</v>
      </c>
      <c r="C48" s="73">
        <v>5280</v>
      </c>
      <c r="D48" s="73">
        <v>5268</v>
      </c>
      <c r="E48" s="73">
        <v>5187</v>
      </c>
      <c r="F48" s="73">
        <v>5108</v>
      </c>
      <c r="G48" s="73">
        <v>5075</v>
      </c>
      <c r="H48" s="73">
        <v>4948</v>
      </c>
      <c r="I48" s="73">
        <v>4869</v>
      </c>
      <c r="J48" s="73">
        <v>4831</v>
      </c>
      <c r="K48" s="73">
        <v>4839</v>
      </c>
      <c r="L48" s="73">
        <v>4692</v>
      </c>
      <c r="M48" s="74">
        <v>4490</v>
      </c>
      <c r="N48" s="72">
        <f t="shared" si="0"/>
        <v>5000.166666666667</v>
      </c>
    </row>
    <row r="49" spans="1:14" ht="12" customHeight="1" x14ac:dyDescent="0.2">
      <c r="A49" s="71" t="str">
        <f>'Pregnant Women Participating'!A49</f>
        <v>Oklahoma</v>
      </c>
      <c r="B49" s="72">
        <v>14154</v>
      </c>
      <c r="C49" s="73">
        <v>13740</v>
      </c>
      <c r="D49" s="73">
        <v>13868</v>
      </c>
      <c r="E49" s="73">
        <v>13720</v>
      </c>
      <c r="F49" s="73">
        <v>13344</v>
      </c>
      <c r="G49" s="73">
        <v>13035</v>
      </c>
      <c r="H49" s="73">
        <v>13277</v>
      </c>
      <c r="I49" s="73">
        <v>13252</v>
      </c>
      <c r="J49" s="73">
        <v>13333</v>
      </c>
      <c r="K49" s="73">
        <v>13354</v>
      </c>
      <c r="L49" s="73">
        <v>13482</v>
      </c>
      <c r="M49" s="74">
        <v>13543</v>
      </c>
      <c r="N49" s="72">
        <f t="shared" si="0"/>
        <v>13508.5</v>
      </c>
    </row>
    <row r="50" spans="1:14" ht="12" customHeight="1" x14ac:dyDescent="0.2">
      <c r="A50" s="71" t="str">
        <f>'Pregnant Women Participating'!A50</f>
        <v>Texas</v>
      </c>
      <c r="B50" s="72">
        <v>75757</v>
      </c>
      <c r="C50" s="73">
        <v>75124</v>
      </c>
      <c r="D50" s="73">
        <v>75451</v>
      </c>
      <c r="E50" s="73">
        <v>74712</v>
      </c>
      <c r="F50" s="73">
        <v>72822</v>
      </c>
      <c r="G50" s="73">
        <v>73883</v>
      </c>
      <c r="H50" s="73">
        <v>72914</v>
      </c>
      <c r="I50" s="73">
        <v>71838</v>
      </c>
      <c r="J50" s="73">
        <v>71436</v>
      </c>
      <c r="K50" s="73">
        <v>70763</v>
      </c>
      <c r="L50" s="73">
        <v>71591</v>
      </c>
      <c r="M50" s="74">
        <v>72514</v>
      </c>
      <c r="N50" s="72">
        <f t="shared" si="0"/>
        <v>73233.75</v>
      </c>
    </row>
    <row r="51" spans="1:14" ht="12" customHeight="1" x14ac:dyDescent="0.2">
      <c r="A51" s="71" t="str">
        <f>'Pregnant Women Participating'!A51</f>
        <v>Utah</v>
      </c>
      <c r="B51" s="72">
        <v>5482</v>
      </c>
      <c r="C51" s="73">
        <v>5557</v>
      </c>
      <c r="D51" s="73">
        <v>5518</v>
      </c>
      <c r="E51" s="73">
        <v>5434</v>
      </c>
      <c r="F51" s="73">
        <v>5385</v>
      </c>
      <c r="G51" s="73">
        <v>5380</v>
      </c>
      <c r="H51" s="73">
        <v>5363</v>
      </c>
      <c r="I51" s="73">
        <v>5229</v>
      </c>
      <c r="J51" s="73">
        <v>5192</v>
      </c>
      <c r="K51" s="73">
        <v>5078</v>
      </c>
      <c r="L51" s="73">
        <v>5063</v>
      </c>
      <c r="M51" s="74">
        <v>5064</v>
      </c>
      <c r="N51" s="72">
        <f t="shared" si="0"/>
        <v>5312.083333333333</v>
      </c>
    </row>
    <row r="52" spans="1:14" ht="12" customHeight="1" x14ac:dyDescent="0.2">
      <c r="A52" s="71" t="str">
        <f>'Pregnant Women Participating'!A52</f>
        <v>Inter-Tribal Council, AZ</v>
      </c>
      <c r="B52" s="72">
        <v>1158</v>
      </c>
      <c r="C52" s="73">
        <v>1125</v>
      </c>
      <c r="D52" s="73">
        <v>1069</v>
      </c>
      <c r="E52" s="73">
        <v>1021</v>
      </c>
      <c r="F52" s="73">
        <v>1011</v>
      </c>
      <c r="G52" s="73">
        <v>1014</v>
      </c>
      <c r="H52" s="73">
        <v>1006</v>
      </c>
      <c r="I52" s="73">
        <v>1014</v>
      </c>
      <c r="J52" s="73">
        <v>1006</v>
      </c>
      <c r="K52" s="73">
        <v>1004</v>
      </c>
      <c r="L52" s="73">
        <v>1004</v>
      </c>
      <c r="M52" s="74">
        <v>1000</v>
      </c>
      <c r="N52" s="72">
        <f t="shared" si="0"/>
        <v>1036</v>
      </c>
    </row>
    <row r="53" spans="1:14" ht="12" customHeight="1" x14ac:dyDescent="0.2">
      <c r="A53" s="71" t="str">
        <f>'Pregnant Women Participating'!A53</f>
        <v>Navajo Nation, AZ</v>
      </c>
      <c r="B53" s="72">
        <v>620</v>
      </c>
      <c r="C53" s="73">
        <v>588</v>
      </c>
      <c r="D53" s="73">
        <v>573</v>
      </c>
      <c r="E53" s="73">
        <v>572</v>
      </c>
      <c r="F53" s="73">
        <v>529</v>
      </c>
      <c r="G53" s="73">
        <v>549</v>
      </c>
      <c r="H53" s="73">
        <v>507</v>
      </c>
      <c r="I53" s="73">
        <v>473</v>
      </c>
      <c r="J53" s="73">
        <v>441</v>
      </c>
      <c r="K53" s="73">
        <v>436</v>
      </c>
      <c r="L53" s="73">
        <v>420</v>
      </c>
      <c r="M53" s="74">
        <v>399</v>
      </c>
      <c r="N53" s="72">
        <f t="shared" si="0"/>
        <v>508.91666666666669</v>
      </c>
    </row>
    <row r="54" spans="1:14" ht="12" customHeight="1" x14ac:dyDescent="0.2">
      <c r="A54" s="71" t="str">
        <f>'Pregnant Women Participating'!A54</f>
        <v>Acoma, Canoncito &amp; Laguna, NM</v>
      </c>
      <c r="B54" s="72">
        <v>37</v>
      </c>
      <c r="C54" s="73">
        <v>38</v>
      </c>
      <c r="D54" s="73">
        <v>40</v>
      </c>
      <c r="E54" s="73">
        <v>37</v>
      </c>
      <c r="F54" s="73">
        <v>33</v>
      </c>
      <c r="G54" s="73">
        <v>36</v>
      </c>
      <c r="H54" s="73">
        <v>38</v>
      </c>
      <c r="I54" s="73">
        <v>43</v>
      </c>
      <c r="J54" s="73">
        <v>38</v>
      </c>
      <c r="K54" s="73">
        <v>29</v>
      </c>
      <c r="L54" s="73">
        <v>29</v>
      </c>
      <c r="M54" s="74">
        <v>30</v>
      </c>
      <c r="N54" s="72">
        <f t="shared" si="0"/>
        <v>35.666666666666664</v>
      </c>
    </row>
    <row r="55" spans="1:14" ht="12" customHeight="1" x14ac:dyDescent="0.2">
      <c r="A55" s="71" t="str">
        <f>'Pregnant Women Participating'!A55</f>
        <v>Eight Northern Pueblos, NM</v>
      </c>
      <c r="B55" s="72">
        <v>30</v>
      </c>
      <c r="C55" s="73">
        <v>31</v>
      </c>
      <c r="D55" s="73">
        <v>28</v>
      </c>
      <c r="E55" s="73">
        <v>27</v>
      </c>
      <c r="F55" s="73">
        <v>26</v>
      </c>
      <c r="G55" s="73">
        <v>25</v>
      </c>
      <c r="H55" s="73">
        <v>26</v>
      </c>
      <c r="I55" s="73">
        <v>27</v>
      </c>
      <c r="J55" s="73">
        <v>27</v>
      </c>
      <c r="K55" s="73">
        <v>25</v>
      </c>
      <c r="L55" s="73">
        <v>25</v>
      </c>
      <c r="M55" s="74">
        <v>25</v>
      </c>
      <c r="N55" s="72">
        <f t="shared" si="0"/>
        <v>26.833333333333332</v>
      </c>
    </row>
    <row r="56" spans="1:14" ht="12" customHeight="1" x14ac:dyDescent="0.2">
      <c r="A56" s="71" t="str">
        <f>'Pregnant Women Participating'!A56</f>
        <v>Five Sandoval Pueblos, NM</v>
      </c>
      <c r="B56" s="72">
        <v>48</v>
      </c>
      <c r="C56" s="73">
        <v>39</v>
      </c>
      <c r="D56" s="73">
        <v>35</v>
      </c>
      <c r="E56" s="73">
        <v>31</v>
      </c>
      <c r="F56" s="73">
        <v>36</v>
      </c>
      <c r="G56" s="73">
        <v>34</v>
      </c>
      <c r="H56" s="73">
        <v>35</v>
      </c>
      <c r="I56" s="73">
        <v>34</v>
      </c>
      <c r="J56" s="73">
        <v>37</v>
      </c>
      <c r="K56" s="73">
        <v>38</v>
      </c>
      <c r="L56" s="73">
        <v>38</v>
      </c>
      <c r="M56" s="74">
        <v>39</v>
      </c>
      <c r="N56" s="72">
        <f t="shared" si="0"/>
        <v>37</v>
      </c>
    </row>
    <row r="57" spans="1:14" ht="12" customHeight="1" x14ac:dyDescent="0.2">
      <c r="A57" s="71" t="str">
        <f>'Pregnant Women Participating'!A57</f>
        <v>Isleta Pueblo, NM</v>
      </c>
      <c r="B57" s="72">
        <v>164</v>
      </c>
      <c r="C57" s="73">
        <v>157</v>
      </c>
      <c r="D57" s="73">
        <v>170</v>
      </c>
      <c r="E57" s="73">
        <v>175</v>
      </c>
      <c r="F57" s="73">
        <v>178</v>
      </c>
      <c r="G57" s="73">
        <v>179</v>
      </c>
      <c r="H57" s="73">
        <v>174</v>
      </c>
      <c r="I57" s="73">
        <v>183</v>
      </c>
      <c r="J57" s="73">
        <v>209</v>
      </c>
      <c r="K57" s="73">
        <v>204</v>
      </c>
      <c r="L57" s="73">
        <v>210</v>
      </c>
      <c r="M57" s="74">
        <v>209</v>
      </c>
      <c r="N57" s="72">
        <f t="shared" si="0"/>
        <v>184.33333333333334</v>
      </c>
    </row>
    <row r="58" spans="1:14" ht="12" customHeight="1" x14ac:dyDescent="0.2">
      <c r="A58" s="71" t="str">
        <f>'Pregnant Women Participating'!A58</f>
        <v>San Felipe Pueblo, NM</v>
      </c>
      <c r="B58" s="72">
        <v>22</v>
      </c>
      <c r="C58" s="73">
        <v>15</v>
      </c>
      <c r="D58" s="73">
        <v>13</v>
      </c>
      <c r="E58" s="73">
        <v>27</v>
      </c>
      <c r="F58" s="73">
        <v>22</v>
      </c>
      <c r="G58" s="73">
        <v>20</v>
      </c>
      <c r="H58" s="73">
        <v>21</v>
      </c>
      <c r="I58" s="73">
        <v>18</v>
      </c>
      <c r="J58" s="73">
        <v>19</v>
      </c>
      <c r="K58" s="73">
        <v>17</v>
      </c>
      <c r="L58" s="73">
        <v>17</v>
      </c>
      <c r="M58" s="74">
        <v>16</v>
      </c>
      <c r="N58" s="72">
        <f t="shared" si="0"/>
        <v>18.916666666666668</v>
      </c>
    </row>
    <row r="59" spans="1:14" ht="12" customHeight="1" x14ac:dyDescent="0.2">
      <c r="A59" s="71" t="str">
        <f>'Pregnant Women Participating'!A59</f>
        <v>Santo Domingo Tribe, NM</v>
      </c>
      <c r="B59" s="72">
        <v>19</v>
      </c>
      <c r="C59" s="73">
        <v>17</v>
      </c>
      <c r="D59" s="73">
        <v>15</v>
      </c>
      <c r="E59" s="73">
        <v>16</v>
      </c>
      <c r="F59" s="73">
        <v>18</v>
      </c>
      <c r="G59" s="73">
        <v>22</v>
      </c>
      <c r="H59" s="73">
        <v>20</v>
      </c>
      <c r="I59" s="73">
        <v>18</v>
      </c>
      <c r="J59" s="73">
        <v>16</v>
      </c>
      <c r="K59" s="73">
        <v>13</v>
      </c>
      <c r="L59" s="73">
        <v>12</v>
      </c>
      <c r="M59" s="74">
        <v>11</v>
      </c>
      <c r="N59" s="72">
        <f t="shared" si="0"/>
        <v>16.416666666666668</v>
      </c>
    </row>
    <row r="60" spans="1:14" ht="12" customHeight="1" x14ac:dyDescent="0.2">
      <c r="A60" s="71" t="str">
        <f>'Pregnant Women Participating'!A60</f>
        <v>Zuni Pueblo, NM</v>
      </c>
      <c r="B60" s="72">
        <v>36</v>
      </c>
      <c r="C60" s="73">
        <v>34</v>
      </c>
      <c r="D60" s="73">
        <v>31</v>
      </c>
      <c r="E60" s="73">
        <v>36</v>
      </c>
      <c r="F60" s="73">
        <v>39</v>
      </c>
      <c r="G60" s="73">
        <v>35</v>
      </c>
      <c r="H60" s="73">
        <v>33</v>
      </c>
      <c r="I60" s="73">
        <v>32</v>
      </c>
      <c r="J60" s="73">
        <v>33</v>
      </c>
      <c r="K60" s="73">
        <v>31</v>
      </c>
      <c r="L60" s="73">
        <v>30</v>
      </c>
      <c r="M60" s="74">
        <v>25</v>
      </c>
      <c r="N60" s="72">
        <f t="shared" si="0"/>
        <v>32.916666666666664</v>
      </c>
    </row>
    <row r="61" spans="1:14" ht="12" customHeight="1" x14ac:dyDescent="0.2">
      <c r="A61" s="71" t="str">
        <f>'Pregnant Women Participating'!A61</f>
        <v>Cherokee Nation, OK</v>
      </c>
      <c r="B61" s="72">
        <v>1259</v>
      </c>
      <c r="C61" s="73">
        <v>1217</v>
      </c>
      <c r="D61" s="73">
        <v>1204</v>
      </c>
      <c r="E61" s="73">
        <v>1210</v>
      </c>
      <c r="F61" s="73">
        <v>1173</v>
      </c>
      <c r="G61" s="73">
        <v>1202</v>
      </c>
      <c r="H61" s="73">
        <v>1194</v>
      </c>
      <c r="I61" s="73">
        <v>1240</v>
      </c>
      <c r="J61" s="73">
        <v>1270</v>
      </c>
      <c r="K61" s="73">
        <v>1268</v>
      </c>
      <c r="L61" s="73">
        <v>1269</v>
      </c>
      <c r="M61" s="74">
        <v>1207</v>
      </c>
      <c r="N61" s="72">
        <f t="shared" si="0"/>
        <v>1226.0833333333333</v>
      </c>
    </row>
    <row r="62" spans="1:14" ht="12" customHeight="1" x14ac:dyDescent="0.2">
      <c r="A62" s="71" t="str">
        <f>'Pregnant Women Participating'!A62</f>
        <v>Chickasaw Nation, OK</v>
      </c>
      <c r="B62" s="72">
        <v>646</v>
      </c>
      <c r="C62" s="73">
        <v>653</v>
      </c>
      <c r="D62" s="73">
        <v>643</v>
      </c>
      <c r="E62" s="73">
        <v>619</v>
      </c>
      <c r="F62" s="73">
        <v>614</v>
      </c>
      <c r="G62" s="73">
        <v>590</v>
      </c>
      <c r="H62" s="73">
        <v>609</v>
      </c>
      <c r="I62" s="73">
        <v>614</v>
      </c>
      <c r="J62" s="73">
        <v>618</v>
      </c>
      <c r="K62" s="73">
        <v>636</v>
      </c>
      <c r="L62" s="73">
        <v>643</v>
      </c>
      <c r="M62" s="74">
        <v>636</v>
      </c>
      <c r="N62" s="72">
        <f t="shared" si="0"/>
        <v>626.75</v>
      </c>
    </row>
    <row r="63" spans="1:14" ht="12" customHeight="1" x14ac:dyDescent="0.2">
      <c r="A63" s="71" t="str">
        <f>'Pregnant Women Participating'!A63</f>
        <v>Choctaw Nation, OK</v>
      </c>
      <c r="B63" s="72">
        <v>975</v>
      </c>
      <c r="C63" s="73">
        <v>955</v>
      </c>
      <c r="D63" s="73">
        <v>961</v>
      </c>
      <c r="E63" s="73">
        <v>991</v>
      </c>
      <c r="F63" s="73">
        <v>964</v>
      </c>
      <c r="G63" s="73">
        <v>999</v>
      </c>
      <c r="H63" s="73">
        <v>995</v>
      </c>
      <c r="I63" s="73">
        <v>996</v>
      </c>
      <c r="J63" s="73">
        <v>971</v>
      </c>
      <c r="K63" s="73">
        <v>972</v>
      </c>
      <c r="L63" s="73">
        <v>972</v>
      </c>
      <c r="M63" s="74">
        <v>956</v>
      </c>
      <c r="N63" s="72">
        <f t="shared" si="0"/>
        <v>975.58333333333337</v>
      </c>
    </row>
    <row r="64" spans="1:14" ht="12" customHeight="1" x14ac:dyDescent="0.2">
      <c r="A64" s="71" t="str">
        <f>'Pregnant Women Participating'!A64</f>
        <v>Citizen Potawatomi Nation, OK</v>
      </c>
      <c r="B64" s="72">
        <v>271</v>
      </c>
      <c r="C64" s="73">
        <v>261</v>
      </c>
      <c r="D64" s="73">
        <v>253</v>
      </c>
      <c r="E64" s="73">
        <v>247</v>
      </c>
      <c r="F64" s="73">
        <v>239</v>
      </c>
      <c r="G64" s="73">
        <v>228</v>
      </c>
      <c r="H64" s="73">
        <v>231</v>
      </c>
      <c r="I64" s="73">
        <v>235</v>
      </c>
      <c r="J64" s="73">
        <v>230</v>
      </c>
      <c r="K64" s="73">
        <v>229</v>
      </c>
      <c r="L64" s="73">
        <v>233</v>
      </c>
      <c r="M64" s="74">
        <v>216</v>
      </c>
      <c r="N64" s="72">
        <f t="shared" si="0"/>
        <v>239.41666666666666</v>
      </c>
    </row>
    <row r="65" spans="1:14" ht="12" customHeight="1" x14ac:dyDescent="0.2">
      <c r="A65" s="71" t="str">
        <f>'Pregnant Women Participating'!A65</f>
        <v>Inter-Tribal Council, OK</v>
      </c>
      <c r="B65" s="72">
        <v>139</v>
      </c>
      <c r="C65" s="73">
        <v>134</v>
      </c>
      <c r="D65" s="73">
        <v>132</v>
      </c>
      <c r="E65" s="73">
        <v>133</v>
      </c>
      <c r="F65" s="73">
        <v>121</v>
      </c>
      <c r="G65" s="73">
        <v>121</v>
      </c>
      <c r="H65" s="73">
        <v>126</v>
      </c>
      <c r="I65" s="73">
        <v>123</v>
      </c>
      <c r="J65" s="73">
        <v>112</v>
      </c>
      <c r="K65" s="73">
        <v>114</v>
      </c>
      <c r="L65" s="73">
        <v>124</v>
      </c>
      <c r="M65" s="74">
        <v>125</v>
      </c>
      <c r="N65" s="72">
        <f t="shared" si="0"/>
        <v>125.33333333333333</v>
      </c>
    </row>
    <row r="66" spans="1:14" ht="12" customHeight="1" x14ac:dyDescent="0.2">
      <c r="A66" s="71" t="str">
        <f>'Pregnant Women Participating'!A66</f>
        <v>Muscogee Creek Nation, OK</v>
      </c>
      <c r="B66" s="72">
        <v>371</v>
      </c>
      <c r="C66" s="73">
        <v>370</v>
      </c>
      <c r="D66" s="73">
        <v>374</v>
      </c>
      <c r="E66" s="73">
        <v>382</v>
      </c>
      <c r="F66" s="73">
        <v>356</v>
      </c>
      <c r="G66" s="73">
        <v>388</v>
      </c>
      <c r="H66" s="73">
        <v>393</v>
      </c>
      <c r="I66" s="73">
        <v>397</v>
      </c>
      <c r="J66" s="73">
        <v>417</v>
      </c>
      <c r="K66" s="73">
        <v>420</v>
      </c>
      <c r="L66" s="73">
        <v>416</v>
      </c>
      <c r="M66" s="74">
        <v>414</v>
      </c>
      <c r="N66" s="72">
        <f t="shared" si="0"/>
        <v>391.5</v>
      </c>
    </row>
    <row r="67" spans="1:14" ht="12" customHeight="1" x14ac:dyDescent="0.2">
      <c r="A67" s="71" t="str">
        <f>'Pregnant Women Participating'!A67</f>
        <v>Osage Tribal Council, OK</v>
      </c>
      <c r="B67" s="72">
        <v>643</v>
      </c>
      <c r="C67" s="73">
        <v>641</v>
      </c>
      <c r="D67" s="73">
        <v>642</v>
      </c>
      <c r="E67" s="73">
        <v>649</v>
      </c>
      <c r="F67" s="73">
        <v>644</v>
      </c>
      <c r="G67" s="73">
        <v>662</v>
      </c>
      <c r="H67" s="73">
        <v>669</v>
      </c>
      <c r="I67" s="73">
        <v>697</v>
      </c>
      <c r="J67" s="73">
        <v>713</v>
      </c>
      <c r="K67" s="73">
        <v>728</v>
      </c>
      <c r="L67" s="73">
        <v>738</v>
      </c>
      <c r="M67" s="74">
        <v>756</v>
      </c>
      <c r="N67" s="72">
        <f t="shared" si="0"/>
        <v>681.83333333333337</v>
      </c>
    </row>
    <row r="68" spans="1:14" ht="12" customHeight="1" x14ac:dyDescent="0.2">
      <c r="A68" s="71" t="str">
        <f>'Pregnant Women Participating'!A68</f>
        <v>Otoe-Missouria Tribe, OK</v>
      </c>
      <c r="B68" s="72">
        <v>64</v>
      </c>
      <c r="C68" s="73">
        <v>62</v>
      </c>
      <c r="D68" s="73">
        <v>61</v>
      </c>
      <c r="E68" s="73">
        <v>59</v>
      </c>
      <c r="F68" s="73">
        <v>56</v>
      </c>
      <c r="G68" s="73">
        <v>61</v>
      </c>
      <c r="H68" s="73">
        <v>58</v>
      </c>
      <c r="I68" s="73">
        <v>51</v>
      </c>
      <c r="J68" s="73">
        <v>56</v>
      </c>
      <c r="K68" s="73">
        <v>57</v>
      </c>
      <c r="L68" s="73">
        <v>59</v>
      </c>
      <c r="M68" s="74">
        <v>62</v>
      </c>
      <c r="N68" s="72">
        <f t="shared" si="0"/>
        <v>58.833333333333336</v>
      </c>
    </row>
    <row r="69" spans="1:14" ht="12" customHeight="1" x14ac:dyDescent="0.2">
      <c r="A69" s="71" t="str">
        <f>'Pregnant Women Participating'!A69</f>
        <v>Wichita, Caddo &amp; Delaware (WCD), OK</v>
      </c>
      <c r="B69" s="72">
        <v>615</v>
      </c>
      <c r="C69" s="73">
        <v>637</v>
      </c>
      <c r="D69" s="73">
        <v>645</v>
      </c>
      <c r="E69" s="73">
        <v>638</v>
      </c>
      <c r="F69" s="73">
        <v>644</v>
      </c>
      <c r="G69" s="73">
        <v>645</v>
      </c>
      <c r="H69" s="73">
        <v>631</v>
      </c>
      <c r="I69" s="73">
        <v>644</v>
      </c>
      <c r="J69" s="73">
        <v>651</v>
      </c>
      <c r="K69" s="73">
        <v>663</v>
      </c>
      <c r="L69" s="73">
        <v>648</v>
      </c>
      <c r="M69" s="74">
        <v>660</v>
      </c>
      <c r="N69" s="72">
        <f t="shared" si="0"/>
        <v>643.41666666666663</v>
      </c>
    </row>
    <row r="70" spans="1:14" s="81" customFormat="1" ht="24.75" customHeight="1" x14ac:dyDescent="0.25">
      <c r="A70" s="76" t="str">
        <f>'Pregnant Women Participating'!A70</f>
        <v>Southwest Region</v>
      </c>
      <c r="B70" s="77">
        <v>169192</v>
      </c>
      <c r="C70" s="78">
        <v>167081</v>
      </c>
      <c r="D70" s="78">
        <v>167896</v>
      </c>
      <c r="E70" s="78">
        <v>166279</v>
      </c>
      <c r="F70" s="78">
        <v>162613</v>
      </c>
      <c r="G70" s="78">
        <v>164158</v>
      </c>
      <c r="H70" s="78">
        <v>162638</v>
      </c>
      <c r="I70" s="78">
        <v>160829</v>
      </c>
      <c r="J70" s="78">
        <v>160140</v>
      </c>
      <c r="K70" s="78">
        <v>159463</v>
      </c>
      <c r="L70" s="78">
        <v>160298</v>
      </c>
      <c r="M70" s="79">
        <v>159849</v>
      </c>
      <c r="N70" s="77">
        <f t="shared" si="0"/>
        <v>163369.66666666666</v>
      </c>
    </row>
    <row r="71" spans="1:14" ht="12" customHeight="1" x14ac:dyDescent="0.2">
      <c r="A71" s="71" t="str">
        <f>'Pregnant Women Participating'!A71</f>
        <v>Colorado</v>
      </c>
      <c r="B71" s="72">
        <v>11680</v>
      </c>
      <c r="C71" s="73">
        <v>11537</v>
      </c>
      <c r="D71" s="73">
        <v>11637</v>
      </c>
      <c r="E71" s="73">
        <v>11587</v>
      </c>
      <c r="F71" s="73">
        <v>11631</v>
      </c>
      <c r="G71" s="73">
        <v>11713</v>
      </c>
      <c r="H71" s="73">
        <v>11667</v>
      </c>
      <c r="I71" s="73">
        <v>11414</v>
      </c>
      <c r="J71" s="73">
        <v>11408</v>
      </c>
      <c r="K71" s="73">
        <v>11172</v>
      </c>
      <c r="L71" s="73">
        <v>10999</v>
      </c>
      <c r="M71" s="74">
        <v>10885</v>
      </c>
      <c r="N71" s="72">
        <f t="shared" si="0"/>
        <v>11444.166666666666</v>
      </c>
    </row>
    <row r="72" spans="1:14" ht="12" customHeight="1" x14ac:dyDescent="0.2">
      <c r="A72" s="71" t="str">
        <f>'Pregnant Women Participating'!A72</f>
        <v>Kansas</v>
      </c>
      <c r="B72" s="72">
        <v>7714</v>
      </c>
      <c r="C72" s="73">
        <v>7717</v>
      </c>
      <c r="D72" s="73">
        <v>7731</v>
      </c>
      <c r="E72" s="73">
        <v>7614</v>
      </c>
      <c r="F72" s="73">
        <v>7496</v>
      </c>
      <c r="G72" s="73">
        <v>7510</v>
      </c>
      <c r="H72" s="73">
        <v>7434</v>
      </c>
      <c r="I72" s="73">
        <v>7242</v>
      </c>
      <c r="J72" s="73">
        <v>7219</v>
      </c>
      <c r="K72" s="73">
        <v>7165</v>
      </c>
      <c r="L72" s="73">
        <v>7171</v>
      </c>
      <c r="M72" s="74">
        <v>7176</v>
      </c>
      <c r="N72" s="72">
        <f t="shared" si="0"/>
        <v>7432.416666666667</v>
      </c>
    </row>
    <row r="73" spans="1:14" ht="12" customHeight="1" x14ac:dyDescent="0.2">
      <c r="A73" s="71" t="str">
        <f>'Pregnant Women Participating'!A73</f>
        <v>Missouri</v>
      </c>
      <c r="B73" s="72">
        <v>21190</v>
      </c>
      <c r="C73" s="73">
        <v>20589</v>
      </c>
      <c r="D73" s="73">
        <v>20581</v>
      </c>
      <c r="E73" s="73">
        <v>20319</v>
      </c>
      <c r="F73" s="73">
        <v>19485</v>
      </c>
      <c r="G73" s="73">
        <v>19746</v>
      </c>
      <c r="H73" s="73">
        <v>19238</v>
      </c>
      <c r="I73" s="73">
        <v>18914</v>
      </c>
      <c r="J73" s="73">
        <v>18941</v>
      </c>
      <c r="K73" s="73">
        <v>18579</v>
      </c>
      <c r="L73" s="73">
        <v>18312</v>
      </c>
      <c r="M73" s="74">
        <v>18023</v>
      </c>
      <c r="N73" s="72">
        <f t="shared" si="0"/>
        <v>19493.083333333332</v>
      </c>
    </row>
    <row r="74" spans="1:14" ht="12" customHeight="1" x14ac:dyDescent="0.2">
      <c r="A74" s="71" t="str">
        <f>'Pregnant Women Participating'!A74</f>
        <v>Montana</v>
      </c>
      <c r="B74" s="72">
        <v>2160</v>
      </c>
      <c r="C74" s="73">
        <v>2167</v>
      </c>
      <c r="D74" s="73">
        <v>2166</v>
      </c>
      <c r="E74" s="73">
        <v>2126</v>
      </c>
      <c r="F74" s="73">
        <v>2091</v>
      </c>
      <c r="G74" s="73">
        <v>2080</v>
      </c>
      <c r="H74" s="73">
        <v>2084</v>
      </c>
      <c r="I74" s="73">
        <v>2064</v>
      </c>
      <c r="J74" s="73">
        <v>2031</v>
      </c>
      <c r="K74" s="73">
        <v>2055</v>
      </c>
      <c r="L74" s="73">
        <v>1971</v>
      </c>
      <c r="M74" s="74">
        <v>1996</v>
      </c>
      <c r="N74" s="72">
        <f t="shared" si="0"/>
        <v>2082.5833333333335</v>
      </c>
    </row>
    <row r="75" spans="1:14" ht="12" customHeight="1" x14ac:dyDescent="0.2">
      <c r="A75" s="71" t="str">
        <f>'Pregnant Women Participating'!A75</f>
        <v>Nebraska</v>
      </c>
      <c r="B75" s="72">
        <v>5075</v>
      </c>
      <c r="C75" s="73">
        <v>5067</v>
      </c>
      <c r="D75" s="73">
        <v>5103</v>
      </c>
      <c r="E75" s="73">
        <v>4992</v>
      </c>
      <c r="F75" s="73">
        <v>5059</v>
      </c>
      <c r="G75" s="73">
        <v>5070</v>
      </c>
      <c r="H75" s="73">
        <v>5034</v>
      </c>
      <c r="I75" s="73">
        <v>5013</v>
      </c>
      <c r="J75" s="73">
        <v>5027</v>
      </c>
      <c r="K75" s="73">
        <v>4949</v>
      </c>
      <c r="L75" s="73">
        <v>4905</v>
      </c>
      <c r="M75" s="74">
        <v>4885</v>
      </c>
      <c r="N75" s="72">
        <f t="shared" si="0"/>
        <v>5014.916666666667</v>
      </c>
    </row>
    <row r="76" spans="1:14" ht="12" customHeight="1" x14ac:dyDescent="0.2">
      <c r="A76" s="71" t="str">
        <f>'Pregnant Women Participating'!A76</f>
        <v>North Dakota</v>
      </c>
      <c r="B76" s="72">
        <v>1537</v>
      </c>
      <c r="C76" s="73">
        <v>1568</v>
      </c>
      <c r="D76" s="73">
        <v>1581</v>
      </c>
      <c r="E76" s="73">
        <v>1546</v>
      </c>
      <c r="F76" s="73">
        <v>1570</v>
      </c>
      <c r="G76" s="73">
        <v>1576</v>
      </c>
      <c r="H76" s="73">
        <v>1565</v>
      </c>
      <c r="I76" s="73">
        <v>1552</v>
      </c>
      <c r="J76" s="73">
        <v>1514</v>
      </c>
      <c r="K76" s="73">
        <v>1499</v>
      </c>
      <c r="L76" s="73">
        <v>1489</v>
      </c>
      <c r="M76" s="74">
        <v>1454</v>
      </c>
      <c r="N76" s="72">
        <f t="shared" si="0"/>
        <v>1537.5833333333333</v>
      </c>
    </row>
    <row r="77" spans="1:14" ht="12" customHeight="1" x14ac:dyDescent="0.2">
      <c r="A77" s="71" t="str">
        <f>'Pregnant Women Participating'!A77</f>
        <v>South Dakota</v>
      </c>
      <c r="B77" s="72">
        <v>2319</v>
      </c>
      <c r="C77" s="73">
        <v>2343</v>
      </c>
      <c r="D77" s="73">
        <v>2348</v>
      </c>
      <c r="E77" s="73">
        <v>2331</v>
      </c>
      <c r="F77" s="73">
        <v>2315</v>
      </c>
      <c r="G77" s="73">
        <v>2313</v>
      </c>
      <c r="H77" s="73">
        <v>2317</v>
      </c>
      <c r="I77" s="73">
        <v>2308</v>
      </c>
      <c r="J77" s="73">
        <v>2289</v>
      </c>
      <c r="K77" s="73">
        <v>2264</v>
      </c>
      <c r="L77" s="73">
        <v>2234</v>
      </c>
      <c r="M77" s="74">
        <v>2232</v>
      </c>
      <c r="N77" s="72">
        <f t="shared" si="0"/>
        <v>2301.0833333333335</v>
      </c>
    </row>
    <row r="78" spans="1:14" ht="12" customHeight="1" x14ac:dyDescent="0.2">
      <c r="A78" s="71" t="str">
        <f>'Pregnant Women Participating'!A78</f>
        <v>Wyoming</v>
      </c>
      <c r="B78" s="72">
        <v>1160</v>
      </c>
      <c r="C78" s="73">
        <v>1149</v>
      </c>
      <c r="D78" s="73">
        <v>1166</v>
      </c>
      <c r="E78" s="73">
        <v>1140</v>
      </c>
      <c r="F78" s="73">
        <v>1141</v>
      </c>
      <c r="G78" s="73">
        <v>1152</v>
      </c>
      <c r="H78" s="73">
        <v>1126</v>
      </c>
      <c r="I78" s="73">
        <v>1125</v>
      </c>
      <c r="J78" s="73">
        <v>1076</v>
      </c>
      <c r="K78" s="73">
        <v>1015</v>
      </c>
      <c r="L78" s="73">
        <v>996</v>
      </c>
      <c r="M78" s="74">
        <v>997</v>
      </c>
      <c r="N78" s="72">
        <f t="shared" si="0"/>
        <v>1103.5833333333333</v>
      </c>
    </row>
    <row r="79" spans="1:14" ht="12" customHeight="1" x14ac:dyDescent="0.2">
      <c r="A79" s="71" t="str">
        <f>'Pregnant Women Participating'!A79</f>
        <v>Ute Mountain Ute Tribe, CO</v>
      </c>
      <c r="B79" s="72">
        <v>19</v>
      </c>
      <c r="C79" s="73">
        <v>22</v>
      </c>
      <c r="D79" s="73">
        <v>22</v>
      </c>
      <c r="E79" s="73">
        <v>21</v>
      </c>
      <c r="F79" s="73">
        <v>22</v>
      </c>
      <c r="G79" s="73">
        <v>18</v>
      </c>
      <c r="H79" s="73">
        <v>20</v>
      </c>
      <c r="I79" s="73">
        <v>17</v>
      </c>
      <c r="J79" s="73">
        <v>14</v>
      </c>
      <c r="K79" s="73">
        <v>18</v>
      </c>
      <c r="L79" s="73">
        <v>17</v>
      </c>
      <c r="M79" s="74">
        <v>16</v>
      </c>
      <c r="N79" s="72">
        <f t="shared" si="0"/>
        <v>18.833333333333332</v>
      </c>
    </row>
    <row r="80" spans="1:14" ht="12" customHeight="1" x14ac:dyDescent="0.2">
      <c r="A80" s="71" t="str">
        <f>'Pregnant Women Participating'!A80</f>
        <v>Omaha Sioux, NE</v>
      </c>
      <c r="B80" s="72">
        <v>39</v>
      </c>
      <c r="C80" s="73">
        <v>45</v>
      </c>
      <c r="D80" s="73">
        <v>50</v>
      </c>
      <c r="E80" s="73">
        <v>49</v>
      </c>
      <c r="F80" s="73">
        <v>49</v>
      </c>
      <c r="G80" s="73">
        <v>56</v>
      </c>
      <c r="H80" s="73">
        <v>56</v>
      </c>
      <c r="I80" s="73">
        <v>59</v>
      </c>
      <c r="J80" s="73">
        <v>58</v>
      </c>
      <c r="K80" s="73">
        <v>58</v>
      </c>
      <c r="L80" s="73">
        <v>58</v>
      </c>
      <c r="M80" s="74">
        <v>60</v>
      </c>
      <c r="N80" s="72">
        <f t="shared" si="0"/>
        <v>53.083333333333336</v>
      </c>
    </row>
    <row r="81" spans="1:14" ht="12" customHeight="1" x14ac:dyDescent="0.2">
      <c r="A81" s="71" t="str">
        <f>'Pregnant Women Participating'!A81</f>
        <v>Santee Sioux, NE</v>
      </c>
      <c r="B81" s="72">
        <v>18</v>
      </c>
      <c r="C81" s="73">
        <v>20</v>
      </c>
      <c r="D81" s="73">
        <v>16</v>
      </c>
      <c r="E81" s="73">
        <v>8</v>
      </c>
      <c r="F81" s="73">
        <v>6</v>
      </c>
      <c r="G81" s="73">
        <v>6</v>
      </c>
      <c r="H81" s="73">
        <v>7</v>
      </c>
      <c r="I81" s="73">
        <v>8</v>
      </c>
      <c r="J81" s="73">
        <v>7</v>
      </c>
      <c r="K81" s="73">
        <v>5</v>
      </c>
      <c r="L81" s="73">
        <v>13</v>
      </c>
      <c r="M81" s="74">
        <v>12</v>
      </c>
      <c r="N81" s="72">
        <f t="shared" si="0"/>
        <v>10.5</v>
      </c>
    </row>
    <row r="82" spans="1:14" ht="12" customHeight="1" x14ac:dyDescent="0.2">
      <c r="A82" s="71" t="str">
        <f>'Pregnant Women Participating'!A82</f>
        <v>Winnebago Tribe, NE</v>
      </c>
      <c r="B82" s="72">
        <v>26</v>
      </c>
      <c r="C82" s="73">
        <v>26</v>
      </c>
      <c r="D82" s="73">
        <v>28</v>
      </c>
      <c r="E82" s="73">
        <v>26</v>
      </c>
      <c r="F82" s="73">
        <v>22</v>
      </c>
      <c r="G82" s="73">
        <v>23</v>
      </c>
      <c r="H82" s="73">
        <v>27</v>
      </c>
      <c r="I82" s="73">
        <v>31</v>
      </c>
      <c r="J82" s="73">
        <v>28</v>
      </c>
      <c r="K82" s="73">
        <v>27</v>
      </c>
      <c r="L82" s="73">
        <v>26</v>
      </c>
      <c r="M82" s="74">
        <v>28</v>
      </c>
      <c r="N82" s="72">
        <f t="shared" si="0"/>
        <v>26.5</v>
      </c>
    </row>
    <row r="83" spans="1:14" ht="12" customHeight="1" x14ac:dyDescent="0.2">
      <c r="A83" s="71" t="str">
        <f>'Pregnant Women Participating'!A83</f>
        <v>Standing Rock Sioux Tribe, ND</v>
      </c>
      <c r="B83" s="72">
        <v>79</v>
      </c>
      <c r="C83" s="73">
        <v>79</v>
      </c>
      <c r="D83" s="73">
        <v>79</v>
      </c>
      <c r="E83" s="73">
        <v>78</v>
      </c>
      <c r="F83" s="73">
        <v>75</v>
      </c>
      <c r="G83" s="73">
        <v>76</v>
      </c>
      <c r="H83" s="73">
        <v>74</v>
      </c>
      <c r="I83" s="73">
        <v>68</v>
      </c>
      <c r="J83" s="73">
        <v>72</v>
      </c>
      <c r="K83" s="73">
        <v>68</v>
      </c>
      <c r="L83" s="73">
        <v>65</v>
      </c>
      <c r="M83" s="74">
        <v>72</v>
      </c>
      <c r="N83" s="72">
        <f t="shared" si="0"/>
        <v>73.75</v>
      </c>
    </row>
    <row r="84" spans="1:14" ht="12" customHeight="1" x14ac:dyDescent="0.2">
      <c r="A84" s="71" t="str">
        <f>'Pregnant Women Participating'!A84</f>
        <v>Three Affiliated Tribes, ND</v>
      </c>
      <c r="B84" s="72">
        <v>54</v>
      </c>
      <c r="C84" s="73">
        <v>58</v>
      </c>
      <c r="D84" s="73">
        <v>57</v>
      </c>
      <c r="E84" s="73">
        <v>51</v>
      </c>
      <c r="F84" s="73">
        <v>56</v>
      </c>
      <c r="G84" s="73">
        <v>52</v>
      </c>
      <c r="H84" s="73">
        <v>55</v>
      </c>
      <c r="I84" s="73">
        <v>48</v>
      </c>
      <c r="J84" s="73">
        <v>49</v>
      </c>
      <c r="K84" s="73">
        <v>45</v>
      </c>
      <c r="L84" s="73">
        <v>51</v>
      </c>
      <c r="M84" s="74">
        <v>49</v>
      </c>
      <c r="N84" s="72">
        <f t="shared" si="0"/>
        <v>52.083333333333336</v>
      </c>
    </row>
    <row r="85" spans="1:14" ht="12" customHeight="1" x14ac:dyDescent="0.2">
      <c r="A85" s="71" t="str">
        <f>'Pregnant Women Participating'!A85</f>
        <v>Cheyenne River Sioux, SD</v>
      </c>
      <c r="B85" s="72">
        <v>82</v>
      </c>
      <c r="C85" s="73">
        <v>107</v>
      </c>
      <c r="D85" s="73">
        <v>95</v>
      </c>
      <c r="E85" s="73">
        <v>97</v>
      </c>
      <c r="F85" s="73">
        <v>96</v>
      </c>
      <c r="G85" s="73">
        <v>94</v>
      </c>
      <c r="H85" s="73">
        <v>101</v>
      </c>
      <c r="I85" s="73">
        <v>95</v>
      </c>
      <c r="J85" s="73">
        <v>94</v>
      </c>
      <c r="K85" s="73">
        <v>88</v>
      </c>
      <c r="L85" s="73">
        <v>87</v>
      </c>
      <c r="M85" s="74">
        <v>88</v>
      </c>
      <c r="N85" s="72">
        <f t="shared" si="0"/>
        <v>93.666666666666671</v>
      </c>
    </row>
    <row r="86" spans="1:14" ht="12" customHeight="1" x14ac:dyDescent="0.2">
      <c r="A86" s="71" t="str">
        <f>'Pregnant Women Participating'!A86</f>
        <v>Rosebud Sioux, SD</v>
      </c>
      <c r="B86" s="72">
        <v>123</v>
      </c>
      <c r="C86" s="73">
        <v>130</v>
      </c>
      <c r="D86" s="73">
        <v>144</v>
      </c>
      <c r="E86" s="73">
        <v>138</v>
      </c>
      <c r="F86" s="73">
        <v>134</v>
      </c>
      <c r="G86" s="73">
        <v>127</v>
      </c>
      <c r="H86" s="73">
        <v>131</v>
      </c>
      <c r="I86" s="73">
        <v>135</v>
      </c>
      <c r="J86" s="73">
        <v>137</v>
      </c>
      <c r="K86" s="73">
        <v>124</v>
      </c>
      <c r="L86" s="73">
        <v>125</v>
      </c>
      <c r="M86" s="74">
        <v>133</v>
      </c>
      <c r="N86" s="72">
        <f t="shared" si="0"/>
        <v>131.75</v>
      </c>
    </row>
    <row r="87" spans="1:14" ht="12" customHeight="1" x14ac:dyDescent="0.2">
      <c r="A87" s="71" t="str">
        <f>'Pregnant Women Participating'!A87</f>
        <v>Northern Arapahoe, WY</v>
      </c>
      <c r="B87" s="72">
        <v>22</v>
      </c>
      <c r="C87" s="73">
        <v>31</v>
      </c>
      <c r="D87" s="73">
        <v>25</v>
      </c>
      <c r="E87" s="73">
        <v>23</v>
      </c>
      <c r="F87" s="73">
        <v>23</v>
      </c>
      <c r="G87" s="73">
        <v>22</v>
      </c>
      <c r="H87" s="73">
        <v>26</v>
      </c>
      <c r="I87" s="73">
        <v>28</v>
      </c>
      <c r="J87" s="73">
        <v>31</v>
      </c>
      <c r="K87" s="73">
        <v>31</v>
      </c>
      <c r="L87" s="73">
        <v>29</v>
      </c>
      <c r="M87" s="74">
        <v>35</v>
      </c>
      <c r="N87" s="72">
        <f t="shared" si="0"/>
        <v>27.166666666666668</v>
      </c>
    </row>
    <row r="88" spans="1:14" ht="12" customHeight="1" x14ac:dyDescent="0.2">
      <c r="A88" s="71" t="str">
        <f>'Pregnant Women Participating'!A88</f>
        <v>Shoshone Tribe, WY</v>
      </c>
      <c r="B88" s="72">
        <v>44</v>
      </c>
      <c r="C88" s="73">
        <v>22</v>
      </c>
      <c r="D88" s="73">
        <v>19</v>
      </c>
      <c r="E88" s="73">
        <v>28</v>
      </c>
      <c r="F88" s="73">
        <v>33</v>
      </c>
      <c r="G88" s="73">
        <v>35</v>
      </c>
      <c r="H88" s="73">
        <v>37</v>
      </c>
      <c r="I88" s="73">
        <v>29</v>
      </c>
      <c r="J88" s="73">
        <v>27</v>
      </c>
      <c r="K88" s="73">
        <v>25</v>
      </c>
      <c r="L88" s="73">
        <v>26</v>
      </c>
      <c r="M88" s="74">
        <v>26</v>
      </c>
      <c r="N88" s="72">
        <f t="shared" si="0"/>
        <v>29.25</v>
      </c>
    </row>
    <row r="89" spans="1:14" s="81" customFormat="1" ht="24.75" customHeight="1" x14ac:dyDescent="0.25">
      <c r="A89" s="76" t="str">
        <f>'Pregnant Women Participating'!A89</f>
        <v>Mountain Plains</v>
      </c>
      <c r="B89" s="77">
        <v>53341</v>
      </c>
      <c r="C89" s="78">
        <v>52677</v>
      </c>
      <c r="D89" s="78">
        <v>52848</v>
      </c>
      <c r="E89" s="78">
        <v>52174</v>
      </c>
      <c r="F89" s="78">
        <v>51304</v>
      </c>
      <c r="G89" s="78">
        <v>51669</v>
      </c>
      <c r="H89" s="78">
        <v>50999</v>
      </c>
      <c r="I89" s="78">
        <v>50150</v>
      </c>
      <c r="J89" s="78">
        <v>50022</v>
      </c>
      <c r="K89" s="78">
        <v>49187</v>
      </c>
      <c r="L89" s="78">
        <v>48574</v>
      </c>
      <c r="M89" s="79">
        <v>48167</v>
      </c>
      <c r="N89" s="77">
        <f t="shared" si="0"/>
        <v>50926</v>
      </c>
    </row>
    <row r="90" spans="1:14" ht="12" customHeight="1" x14ac:dyDescent="0.2">
      <c r="A90" s="82" t="str">
        <f>'Pregnant Women Participating'!A90</f>
        <v>Alaska</v>
      </c>
      <c r="B90" s="72">
        <v>1732</v>
      </c>
      <c r="C90" s="73">
        <v>1725</v>
      </c>
      <c r="D90" s="73">
        <v>1748</v>
      </c>
      <c r="E90" s="73">
        <v>1720</v>
      </c>
      <c r="F90" s="73">
        <v>1732</v>
      </c>
      <c r="G90" s="73">
        <v>1741</v>
      </c>
      <c r="H90" s="73">
        <v>1759</v>
      </c>
      <c r="I90" s="73">
        <v>1748</v>
      </c>
      <c r="J90" s="73">
        <v>1663</v>
      </c>
      <c r="K90" s="73">
        <v>1679</v>
      </c>
      <c r="L90" s="73">
        <v>1681</v>
      </c>
      <c r="M90" s="74">
        <v>1625</v>
      </c>
      <c r="N90" s="72">
        <f t="shared" si="0"/>
        <v>1712.75</v>
      </c>
    </row>
    <row r="91" spans="1:14" ht="12" customHeight="1" x14ac:dyDescent="0.2">
      <c r="A91" s="82" t="str">
        <f>'Pregnant Women Participating'!A91</f>
        <v>American Samoa</v>
      </c>
      <c r="B91" s="72">
        <v>229</v>
      </c>
      <c r="C91" s="73">
        <v>228</v>
      </c>
      <c r="D91" s="73">
        <v>201</v>
      </c>
      <c r="E91" s="73">
        <v>202</v>
      </c>
      <c r="F91" s="73">
        <v>198</v>
      </c>
      <c r="G91" s="73">
        <v>193</v>
      </c>
      <c r="H91" s="73">
        <v>183</v>
      </c>
      <c r="I91" s="73">
        <v>191</v>
      </c>
      <c r="J91" s="73">
        <v>191</v>
      </c>
      <c r="K91" s="73">
        <v>185</v>
      </c>
      <c r="L91" s="73">
        <v>180</v>
      </c>
      <c r="M91" s="74">
        <v>182</v>
      </c>
      <c r="N91" s="72">
        <f t="shared" si="0"/>
        <v>196.91666666666666</v>
      </c>
    </row>
    <row r="92" spans="1:14" ht="12" customHeight="1" x14ac:dyDescent="0.2">
      <c r="A92" s="82" t="str">
        <f>'Pregnant Women Participating'!A92</f>
        <v>California</v>
      </c>
      <c r="B92" s="72">
        <v>108275</v>
      </c>
      <c r="C92" s="73">
        <v>106841</v>
      </c>
      <c r="D92" s="73">
        <v>106817</v>
      </c>
      <c r="E92" s="73">
        <v>106783</v>
      </c>
      <c r="F92" s="73">
        <v>106276</v>
      </c>
      <c r="G92" s="73">
        <v>106638</v>
      </c>
      <c r="H92" s="73">
        <v>106942</v>
      </c>
      <c r="I92" s="73">
        <v>105901</v>
      </c>
      <c r="J92" s="73">
        <v>105745</v>
      </c>
      <c r="K92" s="73">
        <v>104710</v>
      </c>
      <c r="L92" s="73">
        <v>103593</v>
      </c>
      <c r="M92" s="74">
        <v>102636</v>
      </c>
      <c r="N92" s="72">
        <f t="shared" si="0"/>
        <v>105929.75</v>
      </c>
    </row>
    <row r="93" spans="1:14" ht="12" customHeight="1" x14ac:dyDescent="0.2">
      <c r="A93" s="82" t="str">
        <f>'Pregnant Women Participating'!A93</f>
        <v>Guam</v>
      </c>
      <c r="B93" s="72">
        <v>864</v>
      </c>
      <c r="C93" s="73">
        <v>875</v>
      </c>
      <c r="D93" s="73">
        <v>801</v>
      </c>
      <c r="E93" s="73">
        <v>800</v>
      </c>
      <c r="F93" s="73">
        <v>763</v>
      </c>
      <c r="G93" s="73">
        <v>747</v>
      </c>
      <c r="H93" s="73">
        <v>714</v>
      </c>
      <c r="I93" s="73">
        <v>712</v>
      </c>
      <c r="J93" s="73">
        <v>692</v>
      </c>
      <c r="K93" s="73">
        <v>704</v>
      </c>
      <c r="L93" s="73">
        <v>703</v>
      </c>
      <c r="M93" s="74">
        <v>714</v>
      </c>
      <c r="N93" s="72">
        <f t="shared" si="0"/>
        <v>757.41666666666663</v>
      </c>
    </row>
    <row r="94" spans="1:14" ht="12" customHeight="1" x14ac:dyDescent="0.2">
      <c r="A94" s="82" t="str">
        <f>'Pregnant Women Participating'!A94</f>
        <v>Hawaii</v>
      </c>
      <c r="B94" s="72">
        <v>2951</v>
      </c>
      <c r="C94" s="73">
        <v>2855</v>
      </c>
      <c r="D94" s="73">
        <v>2750</v>
      </c>
      <c r="E94" s="73">
        <v>2642</v>
      </c>
      <c r="F94" s="73">
        <v>2607</v>
      </c>
      <c r="G94" s="73">
        <v>2633</v>
      </c>
      <c r="H94" s="73">
        <v>2632</v>
      </c>
      <c r="I94" s="73">
        <v>2585</v>
      </c>
      <c r="J94" s="73">
        <v>2620</v>
      </c>
      <c r="K94" s="73">
        <v>2598</v>
      </c>
      <c r="L94" s="73">
        <v>2512</v>
      </c>
      <c r="M94" s="74">
        <v>2523</v>
      </c>
      <c r="N94" s="72">
        <f t="shared" si="0"/>
        <v>2659</v>
      </c>
    </row>
    <row r="95" spans="1:14" ht="12" customHeight="1" x14ac:dyDescent="0.2">
      <c r="A95" s="82" t="str">
        <f>'Pregnant Women Participating'!A95</f>
        <v>Idaho</v>
      </c>
      <c r="B95" s="72">
        <v>3896</v>
      </c>
      <c r="C95" s="73">
        <v>3904</v>
      </c>
      <c r="D95" s="73">
        <v>3941</v>
      </c>
      <c r="E95" s="73">
        <v>3954</v>
      </c>
      <c r="F95" s="73">
        <v>3930</v>
      </c>
      <c r="G95" s="73">
        <v>3905</v>
      </c>
      <c r="H95" s="73">
        <v>3844</v>
      </c>
      <c r="I95" s="73">
        <v>3832</v>
      </c>
      <c r="J95" s="73">
        <v>3742</v>
      </c>
      <c r="K95" s="73">
        <v>3733</v>
      </c>
      <c r="L95" s="73">
        <v>3703</v>
      </c>
      <c r="M95" s="74">
        <v>3716</v>
      </c>
      <c r="N95" s="72">
        <f t="shared" si="0"/>
        <v>3841.6666666666665</v>
      </c>
    </row>
    <row r="96" spans="1:14" ht="12" customHeight="1" x14ac:dyDescent="0.2">
      <c r="A96" s="82" t="str">
        <f>'Pregnant Women Participating'!A96</f>
        <v>Nevada</v>
      </c>
      <c r="B96" s="72">
        <v>9222</v>
      </c>
      <c r="C96" s="73">
        <v>9161</v>
      </c>
      <c r="D96" s="73">
        <v>9116</v>
      </c>
      <c r="E96" s="73">
        <v>9004</v>
      </c>
      <c r="F96" s="73">
        <v>9041</v>
      </c>
      <c r="G96" s="73">
        <v>9037</v>
      </c>
      <c r="H96" s="73">
        <v>9020</v>
      </c>
      <c r="I96" s="73">
        <v>8954</v>
      </c>
      <c r="J96" s="73">
        <v>8964</v>
      </c>
      <c r="K96" s="73">
        <v>8785</v>
      </c>
      <c r="L96" s="73">
        <v>8767</v>
      </c>
      <c r="M96" s="74">
        <v>8721</v>
      </c>
      <c r="N96" s="72">
        <f t="shared" si="0"/>
        <v>8982.6666666666661</v>
      </c>
    </row>
    <row r="97" spans="1:14" ht="12" customHeight="1" x14ac:dyDescent="0.2">
      <c r="A97" s="82" t="str">
        <f>'Pregnant Women Participating'!A97</f>
        <v>Oregon</v>
      </c>
      <c r="B97" s="72">
        <v>9542</v>
      </c>
      <c r="C97" s="73">
        <v>9293</v>
      </c>
      <c r="D97" s="73">
        <v>9408</v>
      </c>
      <c r="E97" s="73">
        <v>9369</v>
      </c>
      <c r="F97" s="73">
        <v>9236</v>
      </c>
      <c r="G97" s="73">
        <v>9319</v>
      </c>
      <c r="H97" s="73">
        <v>9269</v>
      </c>
      <c r="I97" s="73">
        <v>9120</v>
      </c>
      <c r="J97" s="73">
        <v>9068</v>
      </c>
      <c r="K97" s="73">
        <v>9034</v>
      </c>
      <c r="L97" s="73">
        <v>8859</v>
      </c>
      <c r="M97" s="74">
        <v>8792</v>
      </c>
      <c r="N97" s="72">
        <f t="shared" si="0"/>
        <v>9192.4166666666661</v>
      </c>
    </row>
    <row r="98" spans="1:14" ht="12" customHeight="1" x14ac:dyDescent="0.2">
      <c r="A98" s="82" t="str">
        <f>'Pregnant Women Participating'!A98</f>
        <v>Washington</v>
      </c>
      <c r="B98" s="72">
        <v>14961</v>
      </c>
      <c r="C98" s="73">
        <v>14833</v>
      </c>
      <c r="D98" s="73">
        <v>14991</v>
      </c>
      <c r="E98" s="73">
        <v>14632</v>
      </c>
      <c r="F98" s="73">
        <v>14832</v>
      </c>
      <c r="G98" s="73">
        <v>14776</v>
      </c>
      <c r="H98" s="73">
        <v>14507</v>
      </c>
      <c r="I98" s="73">
        <v>14285</v>
      </c>
      <c r="J98" s="73">
        <v>14192</v>
      </c>
      <c r="K98" s="73">
        <v>14050</v>
      </c>
      <c r="L98" s="73">
        <v>13989</v>
      </c>
      <c r="M98" s="74">
        <v>13935</v>
      </c>
      <c r="N98" s="72">
        <f t="shared" si="0"/>
        <v>14498.583333333334</v>
      </c>
    </row>
    <row r="99" spans="1:14" ht="12" customHeight="1" x14ac:dyDescent="0.2">
      <c r="A99" s="82" t="str">
        <f>'Pregnant Women Participating'!A99</f>
        <v>Northern Marianas</v>
      </c>
      <c r="B99" s="72">
        <v>262</v>
      </c>
      <c r="C99" s="73">
        <v>246</v>
      </c>
      <c r="D99" s="73">
        <v>244</v>
      </c>
      <c r="E99" s="73">
        <v>235</v>
      </c>
      <c r="F99" s="73">
        <v>236</v>
      </c>
      <c r="G99" s="73">
        <v>245</v>
      </c>
      <c r="H99" s="73">
        <v>234</v>
      </c>
      <c r="I99" s="73">
        <v>236</v>
      </c>
      <c r="J99" s="73">
        <v>228</v>
      </c>
      <c r="K99" s="73">
        <v>225</v>
      </c>
      <c r="L99" s="73">
        <v>220</v>
      </c>
      <c r="M99" s="74">
        <v>230</v>
      </c>
      <c r="N99" s="72">
        <f t="shared" si="0"/>
        <v>236.75</v>
      </c>
    </row>
    <row r="100" spans="1:14" ht="12" customHeight="1" x14ac:dyDescent="0.2">
      <c r="A100" s="82" t="str">
        <f>'Pregnant Women Participating'!A100</f>
        <v>Inter-Tribal Council, NV</v>
      </c>
      <c r="B100" s="72">
        <v>160</v>
      </c>
      <c r="C100" s="73">
        <v>140</v>
      </c>
      <c r="D100" s="73">
        <v>136</v>
      </c>
      <c r="E100" s="73">
        <v>139</v>
      </c>
      <c r="F100" s="73">
        <v>130</v>
      </c>
      <c r="G100" s="73">
        <v>115</v>
      </c>
      <c r="H100" s="73">
        <v>113</v>
      </c>
      <c r="I100" s="73">
        <v>100</v>
      </c>
      <c r="J100" s="73">
        <v>94</v>
      </c>
      <c r="K100" s="73">
        <v>83</v>
      </c>
      <c r="L100" s="73">
        <v>76</v>
      </c>
      <c r="M100" s="74">
        <v>79</v>
      </c>
      <c r="N100" s="72">
        <f t="shared" si="0"/>
        <v>113.75</v>
      </c>
    </row>
    <row r="101" spans="1:14" s="81" customFormat="1" ht="24.75" customHeight="1" x14ac:dyDescent="0.25">
      <c r="A101" s="76" t="str">
        <f>'Pregnant Women Participating'!A101</f>
        <v>Western Region</v>
      </c>
      <c r="B101" s="77">
        <v>152094</v>
      </c>
      <c r="C101" s="78">
        <v>150101</v>
      </c>
      <c r="D101" s="78">
        <v>150153</v>
      </c>
      <c r="E101" s="78">
        <v>149480</v>
      </c>
      <c r="F101" s="78">
        <v>148981</v>
      </c>
      <c r="G101" s="78">
        <v>149349</v>
      </c>
      <c r="H101" s="78">
        <v>149217</v>
      </c>
      <c r="I101" s="78">
        <v>147664</v>
      </c>
      <c r="J101" s="78">
        <v>147199</v>
      </c>
      <c r="K101" s="78">
        <v>145786</v>
      </c>
      <c r="L101" s="78">
        <v>144283</v>
      </c>
      <c r="M101" s="79">
        <v>143153</v>
      </c>
      <c r="N101" s="77">
        <f t="shared" si="0"/>
        <v>148121.66666666666</v>
      </c>
    </row>
    <row r="102" spans="1:14" s="87" customFormat="1" ht="16.5" customHeight="1" thickBot="1" x14ac:dyDescent="0.3">
      <c r="A102" s="83" t="str">
        <f>'Pregnant Women Participating'!A102</f>
        <v>TOTAL</v>
      </c>
      <c r="B102" s="84">
        <v>996789</v>
      </c>
      <c r="C102" s="85">
        <v>985109</v>
      </c>
      <c r="D102" s="85">
        <v>985512</v>
      </c>
      <c r="E102" s="85">
        <v>978716</v>
      </c>
      <c r="F102" s="85">
        <v>967581</v>
      </c>
      <c r="G102" s="85">
        <v>970078</v>
      </c>
      <c r="H102" s="85">
        <v>963442</v>
      </c>
      <c r="I102" s="85">
        <v>953679</v>
      </c>
      <c r="J102" s="85">
        <v>948002</v>
      </c>
      <c r="K102" s="85">
        <v>937998</v>
      </c>
      <c r="L102" s="85">
        <v>931695</v>
      </c>
      <c r="M102" s="86">
        <v>926214</v>
      </c>
      <c r="N102" s="84">
        <f t="shared" si="0"/>
        <v>962067.91666666663</v>
      </c>
    </row>
    <row r="103" spans="1:14" s="75" customFormat="1" ht="12.75" customHeight="1" thickTop="1" x14ac:dyDescent="0.25">
      <c r="A103" s="88"/>
    </row>
    <row r="104" spans="1:14" ht="12" x14ac:dyDescent="0.25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s="89" customFormat="1" ht="13.2" x14ac:dyDescent="0.25">
      <c r="A105" s="61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ht="12" customHeight="1" x14ac:dyDescent="0.2">
      <c r="A6" s="10" t="str">
        <f>'Pregnant Women Participating'!A6</f>
        <v>Connecticut</v>
      </c>
      <c r="B6" s="17">
        <v>11117</v>
      </c>
      <c r="C6" s="15">
        <v>10886</v>
      </c>
      <c r="D6" s="15">
        <v>10978</v>
      </c>
      <c r="E6" s="15">
        <v>10960</v>
      </c>
      <c r="F6" s="15">
        <v>10796</v>
      </c>
      <c r="G6" s="15">
        <v>10979</v>
      </c>
      <c r="H6" s="15">
        <v>10824</v>
      </c>
      <c r="I6" s="15">
        <v>10714</v>
      </c>
      <c r="J6" s="15">
        <v>10881</v>
      </c>
      <c r="K6" s="15">
        <v>11071</v>
      </c>
      <c r="L6" s="15">
        <v>10997</v>
      </c>
      <c r="M6" s="49">
        <v>10957</v>
      </c>
      <c r="N6" s="17">
        <f t="shared" ref="N6:N15" si="0">IF(SUM(B6:M6)&gt;0,AVERAGE(B6:M6)," ")</f>
        <v>10930</v>
      </c>
    </row>
    <row r="7" spans="1:14" ht="12" customHeight="1" x14ac:dyDescent="0.2">
      <c r="A7" s="10" t="str">
        <f>'Pregnant Women Participating'!A7</f>
        <v>Maine</v>
      </c>
      <c r="B7" s="17">
        <v>3658</v>
      </c>
      <c r="C7" s="15">
        <v>3750</v>
      </c>
      <c r="D7" s="15">
        <v>3821</v>
      </c>
      <c r="E7" s="15">
        <v>3819</v>
      </c>
      <c r="F7" s="15">
        <v>3820</v>
      </c>
      <c r="G7" s="15">
        <v>3786</v>
      </c>
      <c r="H7" s="15">
        <v>3737</v>
      </c>
      <c r="I7" s="15">
        <v>3648</v>
      </c>
      <c r="J7" s="15">
        <v>3607</v>
      </c>
      <c r="K7" s="15">
        <v>3545</v>
      </c>
      <c r="L7" s="15">
        <v>3589</v>
      </c>
      <c r="M7" s="49">
        <v>3530</v>
      </c>
      <c r="N7" s="17">
        <f t="shared" si="0"/>
        <v>3692.5</v>
      </c>
    </row>
    <row r="8" spans="1:14" ht="12" customHeight="1" x14ac:dyDescent="0.2">
      <c r="A8" s="10" t="str">
        <f>'Pregnant Women Participating'!A8</f>
        <v>Massachusetts</v>
      </c>
      <c r="B8" s="17">
        <v>22871</v>
      </c>
      <c r="C8" s="15">
        <v>22682</v>
      </c>
      <c r="D8" s="15">
        <v>22873</v>
      </c>
      <c r="E8" s="15">
        <v>22684</v>
      </c>
      <c r="F8" s="15">
        <v>22482</v>
      </c>
      <c r="G8" s="15">
        <v>22382</v>
      </c>
      <c r="H8" s="15">
        <v>22123</v>
      </c>
      <c r="I8" s="15">
        <v>21858</v>
      </c>
      <c r="J8" s="15">
        <v>21712</v>
      </c>
      <c r="K8" s="15">
        <v>21665</v>
      </c>
      <c r="L8" s="15">
        <v>21624</v>
      </c>
      <c r="M8" s="49">
        <v>21778</v>
      </c>
      <c r="N8" s="17">
        <f t="shared" si="0"/>
        <v>22227.833333333332</v>
      </c>
    </row>
    <row r="9" spans="1:14" ht="12" customHeight="1" x14ac:dyDescent="0.2">
      <c r="A9" s="10" t="str">
        <f>'Pregnant Women Participating'!A9</f>
        <v>New Hampshire</v>
      </c>
      <c r="B9" s="17">
        <v>2614</v>
      </c>
      <c r="C9" s="15">
        <v>2724</v>
      </c>
      <c r="D9" s="15">
        <v>2629</v>
      </c>
      <c r="E9" s="15">
        <v>2675</v>
      </c>
      <c r="F9" s="15">
        <v>2657</v>
      </c>
      <c r="G9" s="15">
        <v>2656</v>
      </c>
      <c r="H9" s="15">
        <v>2664</v>
      </c>
      <c r="I9" s="15">
        <v>2675</v>
      </c>
      <c r="J9" s="15">
        <v>2670</v>
      </c>
      <c r="K9" s="15">
        <v>2622</v>
      </c>
      <c r="L9" s="15">
        <v>2664</v>
      </c>
      <c r="M9" s="49">
        <v>2658</v>
      </c>
      <c r="N9" s="17">
        <f t="shared" si="0"/>
        <v>2659</v>
      </c>
    </row>
    <row r="10" spans="1:14" ht="12" customHeight="1" x14ac:dyDescent="0.2">
      <c r="A10" s="10" t="str">
        <f>'Pregnant Women Participating'!A10</f>
        <v>New York</v>
      </c>
      <c r="B10" s="17">
        <v>84115</v>
      </c>
      <c r="C10" s="15">
        <v>83431</v>
      </c>
      <c r="D10" s="15">
        <v>83114</v>
      </c>
      <c r="E10" s="15">
        <v>82196</v>
      </c>
      <c r="F10" s="15">
        <v>80611</v>
      </c>
      <c r="G10" s="15">
        <v>81083</v>
      </c>
      <c r="H10" s="15">
        <v>80827</v>
      </c>
      <c r="I10" s="15">
        <v>79850</v>
      </c>
      <c r="J10" s="15">
        <v>79738</v>
      </c>
      <c r="K10" s="15">
        <v>79765</v>
      </c>
      <c r="L10" s="15">
        <v>79642</v>
      </c>
      <c r="M10" s="49">
        <v>79762</v>
      </c>
      <c r="N10" s="17">
        <f t="shared" si="0"/>
        <v>81177.833333333328</v>
      </c>
    </row>
    <row r="11" spans="1:14" ht="12" customHeight="1" x14ac:dyDescent="0.2">
      <c r="A11" s="10" t="str">
        <f>'Pregnant Women Participating'!A11</f>
        <v>Rhode Island</v>
      </c>
      <c r="B11" s="17">
        <v>4026</v>
      </c>
      <c r="C11" s="15">
        <v>4023</v>
      </c>
      <c r="D11" s="15">
        <v>4021</v>
      </c>
      <c r="E11" s="15">
        <v>4025</v>
      </c>
      <c r="F11" s="15">
        <v>3981</v>
      </c>
      <c r="G11" s="15">
        <v>3976</v>
      </c>
      <c r="H11" s="15">
        <v>3959</v>
      </c>
      <c r="I11" s="15">
        <v>3893</v>
      </c>
      <c r="J11" s="15">
        <v>3894</v>
      </c>
      <c r="K11" s="15">
        <v>3817</v>
      </c>
      <c r="L11" s="15">
        <v>3751</v>
      </c>
      <c r="M11" s="49">
        <v>3768</v>
      </c>
      <c r="N11" s="17">
        <f t="shared" si="0"/>
        <v>3927.8333333333335</v>
      </c>
    </row>
    <row r="12" spans="1:14" ht="12" customHeight="1" x14ac:dyDescent="0.2">
      <c r="A12" s="10" t="str">
        <f>'Pregnant Women Participating'!A12</f>
        <v>Vermont</v>
      </c>
      <c r="B12" s="17">
        <v>2037</v>
      </c>
      <c r="C12" s="15">
        <v>2036</v>
      </c>
      <c r="D12" s="15">
        <v>2046</v>
      </c>
      <c r="E12" s="15">
        <v>2021</v>
      </c>
      <c r="F12" s="15">
        <v>1994</v>
      </c>
      <c r="G12" s="15">
        <v>1940</v>
      </c>
      <c r="H12" s="15">
        <v>1913</v>
      </c>
      <c r="I12" s="15">
        <v>1877</v>
      </c>
      <c r="J12" s="15">
        <v>1841</v>
      </c>
      <c r="K12" s="15">
        <v>1889</v>
      </c>
      <c r="L12" s="15">
        <v>1867</v>
      </c>
      <c r="M12" s="49">
        <v>1844</v>
      </c>
      <c r="N12" s="17">
        <f t="shared" si="0"/>
        <v>1942.0833333333333</v>
      </c>
    </row>
    <row r="13" spans="1:14" ht="12" customHeight="1" x14ac:dyDescent="0.2">
      <c r="A13" s="10" t="str">
        <f>'Pregnant Women Participating'!A13</f>
        <v>Virgin Islands</v>
      </c>
      <c r="B13" s="17">
        <v>719</v>
      </c>
      <c r="C13" s="15">
        <v>682</v>
      </c>
      <c r="D13" s="15">
        <v>669</v>
      </c>
      <c r="E13" s="15">
        <v>694</v>
      </c>
      <c r="F13" s="15">
        <v>695</v>
      </c>
      <c r="G13" s="15">
        <v>676</v>
      </c>
      <c r="H13" s="15">
        <v>655</v>
      </c>
      <c r="I13" s="15">
        <v>658</v>
      </c>
      <c r="J13" s="15">
        <v>658</v>
      </c>
      <c r="K13" s="15">
        <v>666</v>
      </c>
      <c r="L13" s="15">
        <v>661</v>
      </c>
      <c r="M13" s="49">
        <v>676</v>
      </c>
      <c r="N13" s="17">
        <f t="shared" si="0"/>
        <v>675.75</v>
      </c>
    </row>
    <row r="14" spans="1:14" ht="12" customHeight="1" x14ac:dyDescent="0.2">
      <c r="A14" s="10" t="str">
        <f>'Pregnant Women Participating'!A14</f>
        <v>Indian Township, ME</v>
      </c>
      <c r="B14" s="17">
        <v>16</v>
      </c>
      <c r="C14" s="15">
        <v>16</v>
      </c>
      <c r="D14" s="15">
        <v>13</v>
      </c>
      <c r="E14" s="15">
        <v>14</v>
      </c>
      <c r="F14" s="15">
        <v>14</v>
      </c>
      <c r="G14" s="15">
        <v>12</v>
      </c>
      <c r="H14" s="15">
        <v>10</v>
      </c>
      <c r="I14" s="15">
        <v>12</v>
      </c>
      <c r="J14" s="15">
        <v>12</v>
      </c>
      <c r="K14" s="15">
        <v>9</v>
      </c>
      <c r="L14" s="15">
        <v>9</v>
      </c>
      <c r="M14" s="49">
        <v>9</v>
      </c>
      <c r="N14" s="17">
        <f t="shared" si="0"/>
        <v>12.166666666666666</v>
      </c>
    </row>
    <row r="15" spans="1:14" ht="12" customHeight="1" x14ac:dyDescent="0.2">
      <c r="A15" s="10" t="str">
        <f>'Pregnant Women Participating'!A15</f>
        <v>Pleasant Point, ME</v>
      </c>
      <c r="B15" s="17">
        <v>13</v>
      </c>
      <c r="C15" s="15">
        <v>10</v>
      </c>
      <c r="D15" s="15">
        <v>9</v>
      </c>
      <c r="E15" s="15">
        <v>9</v>
      </c>
      <c r="F15" s="15">
        <v>8</v>
      </c>
      <c r="G15" s="15">
        <v>7</v>
      </c>
      <c r="H15" s="15">
        <v>6</v>
      </c>
      <c r="I15" s="15">
        <v>3</v>
      </c>
      <c r="J15" s="15">
        <v>5</v>
      </c>
      <c r="K15" s="15">
        <v>6</v>
      </c>
      <c r="L15" s="15">
        <v>4</v>
      </c>
      <c r="M15" s="49">
        <v>4</v>
      </c>
      <c r="N15" s="17">
        <f t="shared" si="0"/>
        <v>7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131186</v>
      </c>
      <c r="C16" s="19">
        <v>130240</v>
      </c>
      <c r="D16" s="19">
        <v>130173</v>
      </c>
      <c r="E16" s="19">
        <v>129097</v>
      </c>
      <c r="F16" s="19">
        <v>127058</v>
      </c>
      <c r="G16" s="19">
        <v>127497</v>
      </c>
      <c r="H16" s="19">
        <v>126718</v>
      </c>
      <c r="I16" s="19">
        <v>125188</v>
      </c>
      <c r="J16" s="19">
        <v>125018</v>
      </c>
      <c r="K16" s="19">
        <v>125055</v>
      </c>
      <c r="L16" s="19">
        <v>124808</v>
      </c>
      <c r="M16" s="48">
        <v>124986</v>
      </c>
      <c r="N16" s="20">
        <f t="shared" ref="N16:N102" si="1">IF(SUM(B16:M16)&gt;0,AVERAGE(B16:M16)," ")</f>
        <v>127252</v>
      </c>
    </row>
    <row r="17" spans="1:14" ht="12" customHeight="1" x14ac:dyDescent="0.2">
      <c r="A17" s="10" t="str">
        <f>'Pregnant Women Participating'!A17</f>
        <v>Delaware</v>
      </c>
      <c r="B17" s="17">
        <v>4463</v>
      </c>
      <c r="C17" s="15">
        <v>4401</v>
      </c>
      <c r="D17" s="15">
        <v>4448</v>
      </c>
      <c r="E17" s="15">
        <v>4398</v>
      </c>
      <c r="F17" s="15">
        <v>4363</v>
      </c>
      <c r="G17" s="15">
        <v>4375</v>
      </c>
      <c r="H17" s="15">
        <v>4311</v>
      </c>
      <c r="I17" s="15">
        <v>4251</v>
      </c>
      <c r="J17" s="15">
        <v>4224</v>
      </c>
      <c r="K17" s="15">
        <v>4143</v>
      </c>
      <c r="L17" s="15">
        <v>4156</v>
      </c>
      <c r="M17" s="49">
        <v>4184</v>
      </c>
      <c r="N17" s="17">
        <f t="shared" si="1"/>
        <v>4309.75</v>
      </c>
    </row>
    <row r="18" spans="1:14" ht="12" customHeight="1" x14ac:dyDescent="0.2">
      <c r="A18" s="10" t="str">
        <f>'Pregnant Women Participating'!A18</f>
        <v>District of Columbia</v>
      </c>
      <c r="B18" s="17">
        <v>3632</v>
      </c>
      <c r="C18" s="15">
        <v>3597</v>
      </c>
      <c r="D18" s="15">
        <v>3573</v>
      </c>
      <c r="E18" s="15">
        <v>3484</v>
      </c>
      <c r="F18" s="15">
        <v>3486</v>
      </c>
      <c r="G18" s="15">
        <v>3462</v>
      </c>
      <c r="H18" s="15">
        <v>3395</v>
      </c>
      <c r="I18" s="15">
        <v>3320</v>
      </c>
      <c r="J18" s="15">
        <v>3238</v>
      </c>
      <c r="K18" s="15">
        <v>3187</v>
      </c>
      <c r="L18" s="15">
        <v>3134</v>
      </c>
      <c r="M18" s="49">
        <v>3074</v>
      </c>
      <c r="N18" s="17">
        <f t="shared" si="1"/>
        <v>3381.8333333333335</v>
      </c>
    </row>
    <row r="19" spans="1:14" ht="12" customHeight="1" x14ac:dyDescent="0.2">
      <c r="A19" s="10" t="str">
        <f>'Pregnant Women Participating'!A19</f>
        <v>Maryland</v>
      </c>
      <c r="B19" s="17">
        <v>28538</v>
      </c>
      <c r="C19" s="15">
        <v>28199</v>
      </c>
      <c r="D19" s="15">
        <v>28473</v>
      </c>
      <c r="E19" s="15">
        <v>28253</v>
      </c>
      <c r="F19" s="15">
        <v>27631</v>
      </c>
      <c r="G19" s="15">
        <v>27889</v>
      </c>
      <c r="H19" s="15">
        <v>27641</v>
      </c>
      <c r="I19" s="15">
        <v>27349</v>
      </c>
      <c r="J19" s="15">
        <v>27238</v>
      </c>
      <c r="K19" s="15">
        <v>27143</v>
      </c>
      <c r="L19" s="15">
        <v>26867</v>
      </c>
      <c r="M19" s="49">
        <v>26731</v>
      </c>
      <c r="N19" s="17">
        <f t="shared" si="1"/>
        <v>27662.666666666668</v>
      </c>
    </row>
    <row r="20" spans="1:14" ht="12" customHeight="1" x14ac:dyDescent="0.2">
      <c r="A20" s="10" t="str">
        <f>'Pregnant Women Participating'!A20</f>
        <v>New Jersey</v>
      </c>
      <c r="B20" s="17">
        <v>30622</v>
      </c>
      <c r="C20" s="15">
        <v>30459</v>
      </c>
      <c r="D20" s="15">
        <v>30437</v>
      </c>
      <c r="E20" s="15">
        <v>30291</v>
      </c>
      <c r="F20" s="15">
        <v>30283</v>
      </c>
      <c r="G20" s="15">
        <v>30640</v>
      </c>
      <c r="H20" s="15">
        <v>30690</v>
      </c>
      <c r="I20" s="15">
        <v>30532</v>
      </c>
      <c r="J20" s="15">
        <v>30080</v>
      </c>
      <c r="K20" s="15">
        <v>29654</v>
      </c>
      <c r="L20" s="15">
        <v>29628</v>
      </c>
      <c r="M20" s="49">
        <v>29735</v>
      </c>
      <c r="N20" s="17">
        <f t="shared" si="1"/>
        <v>30254.25</v>
      </c>
    </row>
    <row r="21" spans="1:14" ht="12" customHeight="1" x14ac:dyDescent="0.2">
      <c r="A21" s="10" t="str">
        <f>'Pregnant Women Participating'!A21</f>
        <v>Pennsylvania</v>
      </c>
      <c r="B21" s="17">
        <v>41859</v>
      </c>
      <c r="C21" s="15">
        <v>41624</v>
      </c>
      <c r="D21" s="15">
        <v>41744</v>
      </c>
      <c r="E21" s="15">
        <v>41585</v>
      </c>
      <c r="F21" s="15">
        <v>40828</v>
      </c>
      <c r="G21" s="15">
        <v>40862</v>
      </c>
      <c r="H21" s="15">
        <v>40403</v>
      </c>
      <c r="I21" s="15">
        <v>39435</v>
      </c>
      <c r="J21" s="15">
        <v>38709</v>
      </c>
      <c r="K21" s="15">
        <v>37664</v>
      </c>
      <c r="L21" s="15">
        <v>37241</v>
      </c>
      <c r="M21" s="49">
        <v>37067</v>
      </c>
      <c r="N21" s="17">
        <f t="shared" si="1"/>
        <v>39918.416666666664</v>
      </c>
    </row>
    <row r="22" spans="1:14" ht="12" customHeight="1" x14ac:dyDescent="0.2">
      <c r="A22" s="10" t="str">
        <f>'Pregnant Women Participating'!A22</f>
        <v>Puerto Rico</v>
      </c>
      <c r="B22" s="17">
        <v>19080</v>
      </c>
      <c r="C22" s="15">
        <v>18970</v>
      </c>
      <c r="D22" s="15">
        <v>18908</v>
      </c>
      <c r="E22" s="15">
        <v>18803</v>
      </c>
      <c r="F22" s="15">
        <v>18780</v>
      </c>
      <c r="G22" s="15">
        <v>18970</v>
      </c>
      <c r="H22" s="15">
        <v>18852</v>
      </c>
      <c r="I22" s="15">
        <v>18569</v>
      </c>
      <c r="J22" s="15">
        <v>18419</v>
      </c>
      <c r="K22" s="15">
        <v>18151</v>
      </c>
      <c r="L22" s="15">
        <v>18702</v>
      </c>
      <c r="M22" s="49">
        <v>18968</v>
      </c>
      <c r="N22" s="17">
        <f t="shared" si="1"/>
        <v>18764.333333333332</v>
      </c>
    </row>
    <row r="23" spans="1:14" ht="12" customHeight="1" x14ac:dyDescent="0.2">
      <c r="A23" s="10" t="str">
        <f>'Pregnant Women Participating'!A23</f>
        <v>Virginia</v>
      </c>
      <c r="B23" s="17">
        <v>30266</v>
      </c>
      <c r="C23" s="15">
        <v>29908</v>
      </c>
      <c r="D23" s="15">
        <v>30180</v>
      </c>
      <c r="E23" s="15">
        <v>29975</v>
      </c>
      <c r="F23" s="15">
        <v>29643</v>
      </c>
      <c r="G23" s="15">
        <v>29847</v>
      </c>
      <c r="H23" s="15">
        <v>29202</v>
      </c>
      <c r="I23" s="15">
        <v>28724</v>
      </c>
      <c r="J23" s="15">
        <v>28485</v>
      </c>
      <c r="K23" s="15">
        <v>28447</v>
      </c>
      <c r="L23" s="15">
        <v>28065</v>
      </c>
      <c r="M23" s="49">
        <v>27997</v>
      </c>
      <c r="N23" s="17">
        <f t="shared" si="1"/>
        <v>29228.25</v>
      </c>
    </row>
    <row r="24" spans="1:14" ht="12" customHeight="1" x14ac:dyDescent="0.2">
      <c r="A24" s="10" t="str">
        <f>'Pregnant Women Participating'!A24</f>
        <v>West Virginia</v>
      </c>
      <c r="B24" s="17">
        <v>8677</v>
      </c>
      <c r="C24" s="15">
        <v>8570</v>
      </c>
      <c r="D24" s="15">
        <v>8486</v>
      </c>
      <c r="E24" s="15">
        <v>8307</v>
      </c>
      <c r="F24" s="15">
        <v>8157</v>
      </c>
      <c r="G24" s="15">
        <v>8183</v>
      </c>
      <c r="H24" s="15">
        <v>8091</v>
      </c>
      <c r="I24" s="15">
        <v>7947</v>
      </c>
      <c r="J24" s="15">
        <v>7872</v>
      </c>
      <c r="K24" s="15">
        <v>7847</v>
      </c>
      <c r="L24" s="15">
        <v>7845</v>
      </c>
      <c r="M24" s="49">
        <v>7844</v>
      </c>
      <c r="N24" s="17">
        <f t="shared" si="1"/>
        <v>8152.166666666667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167137</v>
      </c>
      <c r="C25" s="19">
        <v>165728</v>
      </c>
      <c r="D25" s="19">
        <v>166249</v>
      </c>
      <c r="E25" s="19">
        <v>165096</v>
      </c>
      <c r="F25" s="19">
        <v>163171</v>
      </c>
      <c r="G25" s="19">
        <v>164228</v>
      </c>
      <c r="H25" s="19">
        <v>162585</v>
      </c>
      <c r="I25" s="19">
        <v>160127</v>
      </c>
      <c r="J25" s="19">
        <v>158265</v>
      </c>
      <c r="K25" s="19">
        <v>156236</v>
      </c>
      <c r="L25" s="19">
        <v>155638</v>
      </c>
      <c r="M25" s="48">
        <v>155600</v>
      </c>
      <c r="N25" s="20">
        <f t="shared" si="1"/>
        <v>161671.66666666666</v>
      </c>
    </row>
    <row r="26" spans="1:14" ht="12" customHeight="1" x14ac:dyDescent="0.2">
      <c r="A26" s="10" t="str">
        <f>'Pregnant Women Participating'!A26</f>
        <v>Alabama</v>
      </c>
      <c r="B26" s="17">
        <v>30808</v>
      </c>
      <c r="C26" s="15">
        <v>30129</v>
      </c>
      <c r="D26" s="15">
        <v>30047</v>
      </c>
      <c r="E26" s="15">
        <v>30037</v>
      </c>
      <c r="F26" s="15">
        <v>29717</v>
      </c>
      <c r="G26" s="15">
        <v>29806</v>
      </c>
      <c r="H26" s="15">
        <v>29612</v>
      </c>
      <c r="I26" s="15">
        <v>29335</v>
      </c>
      <c r="J26" s="15">
        <v>29232</v>
      </c>
      <c r="K26" s="15">
        <v>29263</v>
      </c>
      <c r="L26" s="15">
        <v>29045</v>
      </c>
      <c r="M26" s="49">
        <v>29016</v>
      </c>
      <c r="N26" s="17">
        <f t="shared" si="1"/>
        <v>29670.583333333332</v>
      </c>
    </row>
    <row r="27" spans="1:14" ht="12" customHeight="1" x14ac:dyDescent="0.2">
      <c r="A27" s="10" t="str">
        <f>'Pregnant Women Participating'!A27</f>
        <v>Florida</v>
      </c>
      <c r="B27" s="17">
        <v>101779</v>
      </c>
      <c r="C27" s="15">
        <v>99400</v>
      </c>
      <c r="D27" s="15">
        <v>98767</v>
      </c>
      <c r="E27" s="15">
        <v>98093</v>
      </c>
      <c r="F27" s="15">
        <v>97528</v>
      </c>
      <c r="G27" s="15">
        <v>97708</v>
      </c>
      <c r="H27" s="15">
        <v>97085</v>
      </c>
      <c r="I27" s="15">
        <v>96082</v>
      </c>
      <c r="J27" s="15">
        <v>95343</v>
      </c>
      <c r="K27" s="15">
        <v>95022</v>
      </c>
      <c r="L27" s="15">
        <v>94969</v>
      </c>
      <c r="M27" s="49">
        <v>95618</v>
      </c>
      <c r="N27" s="17">
        <f t="shared" si="1"/>
        <v>97282.833333333328</v>
      </c>
    </row>
    <row r="28" spans="1:14" ht="12" customHeight="1" x14ac:dyDescent="0.2">
      <c r="A28" s="10" t="str">
        <f>'Pregnant Women Participating'!A28</f>
        <v>Georgia</v>
      </c>
      <c r="B28" s="17">
        <v>51541</v>
      </c>
      <c r="C28" s="15">
        <v>50632</v>
      </c>
      <c r="D28" s="15">
        <v>50466</v>
      </c>
      <c r="E28" s="15">
        <v>49616</v>
      </c>
      <c r="F28" s="15">
        <v>49754</v>
      </c>
      <c r="G28" s="15">
        <v>50175</v>
      </c>
      <c r="H28" s="15">
        <v>49563</v>
      </c>
      <c r="I28" s="15">
        <v>48706</v>
      </c>
      <c r="J28" s="15">
        <v>48282</v>
      </c>
      <c r="K28" s="15">
        <v>48360</v>
      </c>
      <c r="L28" s="15">
        <v>48563</v>
      </c>
      <c r="M28" s="49">
        <v>48592</v>
      </c>
      <c r="N28" s="17">
        <f t="shared" si="1"/>
        <v>49520.833333333336</v>
      </c>
    </row>
    <row r="29" spans="1:14" ht="12" customHeight="1" x14ac:dyDescent="0.2">
      <c r="A29" s="10" t="str">
        <f>'Pregnant Women Participating'!A29</f>
        <v>Kentucky</v>
      </c>
      <c r="B29" s="17">
        <v>27003</v>
      </c>
      <c r="C29" s="15">
        <v>26758</v>
      </c>
      <c r="D29" s="15">
        <v>26793</v>
      </c>
      <c r="E29" s="15">
        <v>26707</v>
      </c>
      <c r="F29" s="15">
        <v>26146</v>
      </c>
      <c r="G29" s="15">
        <v>26345</v>
      </c>
      <c r="H29" s="15">
        <v>26297</v>
      </c>
      <c r="I29" s="15">
        <v>26153</v>
      </c>
      <c r="J29" s="15">
        <v>26331</v>
      </c>
      <c r="K29" s="15">
        <v>26176</v>
      </c>
      <c r="L29" s="15">
        <v>26042</v>
      </c>
      <c r="M29" s="49">
        <v>25852</v>
      </c>
      <c r="N29" s="17">
        <f t="shared" si="1"/>
        <v>26383.583333333332</v>
      </c>
    </row>
    <row r="30" spans="1:14" ht="12" customHeight="1" x14ac:dyDescent="0.2">
      <c r="A30" s="10" t="str">
        <f>'Pregnant Women Participating'!A30</f>
        <v>Mississippi</v>
      </c>
      <c r="B30" s="17">
        <v>21880</v>
      </c>
      <c r="C30" s="15">
        <v>21612</v>
      </c>
      <c r="D30" s="15">
        <v>21529</v>
      </c>
      <c r="E30" s="15">
        <v>21133</v>
      </c>
      <c r="F30" s="15">
        <v>20503</v>
      </c>
      <c r="G30" s="15">
        <v>20736</v>
      </c>
      <c r="H30" s="15">
        <v>20400</v>
      </c>
      <c r="I30" s="15">
        <v>19770</v>
      </c>
      <c r="J30" s="15">
        <v>18824</v>
      </c>
      <c r="K30" s="15">
        <v>18556</v>
      </c>
      <c r="L30" s="15">
        <v>18936</v>
      </c>
      <c r="M30" s="49">
        <v>19103</v>
      </c>
      <c r="N30" s="17">
        <f t="shared" si="1"/>
        <v>20248.5</v>
      </c>
    </row>
    <row r="31" spans="1:14" ht="12" customHeight="1" x14ac:dyDescent="0.2">
      <c r="A31" s="10" t="str">
        <f>'Pregnant Women Participating'!A31</f>
        <v>North Carolina</v>
      </c>
      <c r="B31" s="17">
        <v>58694</v>
      </c>
      <c r="C31" s="15">
        <v>57804</v>
      </c>
      <c r="D31" s="15">
        <v>57561</v>
      </c>
      <c r="E31" s="15">
        <v>57312</v>
      </c>
      <c r="F31" s="15">
        <v>56529</v>
      </c>
      <c r="G31" s="15">
        <v>56654</v>
      </c>
      <c r="H31" s="15">
        <v>56710</v>
      </c>
      <c r="I31" s="15">
        <v>56133</v>
      </c>
      <c r="J31" s="15">
        <v>56136</v>
      </c>
      <c r="K31" s="15">
        <v>56279</v>
      </c>
      <c r="L31" s="15">
        <v>56072</v>
      </c>
      <c r="M31" s="49">
        <v>56130</v>
      </c>
      <c r="N31" s="17">
        <f t="shared" si="1"/>
        <v>56834.5</v>
      </c>
    </row>
    <row r="32" spans="1:14" ht="12" customHeight="1" x14ac:dyDescent="0.2">
      <c r="A32" s="10" t="str">
        <f>'Pregnant Women Participating'!A32</f>
        <v>South Carolina</v>
      </c>
      <c r="B32" s="17">
        <v>23950</v>
      </c>
      <c r="C32" s="15">
        <v>23571</v>
      </c>
      <c r="D32" s="15">
        <v>23275</v>
      </c>
      <c r="E32" s="15">
        <v>23280</v>
      </c>
      <c r="F32" s="15">
        <v>23328</v>
      </c>
      <c r="G32" s="15">
        <v>23576</v>
      </c>
      <c r="H32" s="15">
        <v>23419</v>
      </c>
      <c r="I32" s="15">
        <v>23048</v>
      </c>
      <c r="J32" s="15">
        <v>23025</v>
      </c>
      <c r="K32" s="15">
        <v>22942</v>
      </c>
      <c r="L32" s="15">
        <v>22947</v>
      </c>
      <c r="M32" s="49">
        <v>22699</v>
      </c>
      <c r="N32" s="17">
        <f t="shared" si="1"/>
        <v>23255</v>
      </c>
    </row>
    <row r="33" spans="1:14" ht="12" customHeight="1" x14ac:dyDescent="0.2">
      <c r="A33" s="10" t="str">
        <f>'Pregnant Women Participating'!A33</f>
        <v>Tennessee</v>
      </c>
      <c r="B33" s="17">
        <v>32655</v>
      </c>
      <c r="C33" s="15">
        <v>31590</v>
      </c>
      <c r="D33" s="15">
        <v>31508</v>
      </c>
      <c r="E33" s="15">
        <v>31560</v>
      </c>
      <c r="F33" s="15">
        <v>31394</v>
      </c>
      <c r="G33" s="15">
        <v>32379</v>
      </c>
      <c r="H33" s="15">
        <v>32126</v>
      </c>
      <c r="I33" s="15">
        <v>31763</v>
      </c>
      <c r="J33" s="15">
        <v>31255</v>
      </c>
      <c r="K33" s="15">
        <v>31203</v>
      </c>
      <c r="L33" s="15">
        <v>31032</v>
      </c>
      <c r="M33" s="49">
        <v>30909</v>
      </c>
      <c r="N33" s="17">
        <f t="shared" si="1"/>
        <v>31614.5</v>
      </c>
    </row>
    <row r="34" spans="1:14" ht="12" customHeight="1" x14ac:dyDescent="0.2">
      <c r="A34" s="10" t="str">
        <f>'Pregnant Women Participating'!A34</f>
        <v>Choctaw Indians, MS</v>
      </c>
      <c r="B34" s="17">
        <v>184</v>
      </c>
      <c r="C34" s="15">
        <v>185</v>
      </c>
      <c r="D34" s="15">
        <v>179</v>
      </c>
      <c r="E34" s="15">
        <v>174</v>
      </c>
      <c r="F34" s="15">
        <v>180</v>
      </c>
      <c r="G34" s="15">
        <v>184</v>
      </c>
      <c r="H34" s="15">
        <v>189</v>
      </c>
      <c r="I34" s="15">
        <v>185</v>
      </c>
      <c r="J34" s="15">
        <v>182</v>
      </c>
      <c r="K34" s="15">
        <v>179</v>
      </c>
      <c r="L34" s="15">
        <v>177</v>
      </c>
      <c r="M34" s="49">
        <v>185</v>
      </c>
      <c r="N34" s="17">
        <f t="shared" si="1"/>
        <v>181.91666666666666</v>
      </c>
    </row>
    <row r="35" spans="1:14" ht="12" customHeight="1" x14ac:dyDescent="0.2">
      <c r="A35" s="10" t="str">
        <f>'Pregnant Women Participating'!A35</f>
        <v>Eastern Cherokee, NC</v>
      </c>
      <c r="B35" s="17">
        <v>118</v>
      </c>
      <c r="C35" s="15">
        <v>111</v>
      </c>
      <c r="D35" s="15">
        <v>100</v>
      </c>
      <c r="E35" s="15">
        <v>99</v>
      </c>
      <c r="F35" s="15">
        <v>98</v>
      </c>
      <c r="G35" s="15">
        <v>106</v>
      </c>
      <c r="H35" s="15">
        <v>105</v>
      </c>
      <c r="I35" s="15">
        <v>116</v>
      </c>
      <c r="J35" s="15">
        <v>103</v>
      </c>
      <c r="K35" s="15">
        <v>111</v>
      </c>
      <c r="L35" s="15">
        <v>116</v>
      </c>
      <c r="M35" s="49">
        <v>119</v>
      </c>
      <c r="N35" s="17">
        <f t="shared" si="1"/>
        <v>108.5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348612</v>
      </c>
      <c r="C36" s="19">
        <v>341792</v>
      </c>
      <c r="D36" s="19">
        <v>340225</v>
      </c>
      <c r="E36" s="19">
        <v>338011</v>
      </c>
      <c r="F36" s="19">
        <v>335177</v>
      </c>
      <c r="G36" s="19">
        <v>337669</v>
      </c>
      <c r="H36" s="19">
        <v>335506</v>
      </c>
      <c r="I36" s="19">
        <v>331291</v>
      </c>
      <c r="J36" s="19">
        <v>328713</v>
      </c>
      <c r="K36" s="19">
        <v>328091</v>
      </c>
      <c r="L36" s="19">
        <v>327899</v>
      </c>
      <c r="M36" s="48">
        <v>328223</v>
      </c>
      <c r="N36" s="20">
        <f t="shared" si="1"/>
        <v>335100.75</v>
      </c>
    </row>
    <row r="37" spans="1:14" ht="12" customHeight="1" x14ac:dyDescent="0.2">
      <c r="A37" s="10" t="str">
        <f>'Pregnant Women Participating'!A37</f>
        <v>Illinois</v>
      </c>
      <c r="B37" s="17">
        <v>47347</v>
      </c>
      <c r="C37" s="15">
        <v>45991</v>
      </c>
      <c r="D37" s="15">
        <v>45858</v>
      </c>
      <c r="E37" s="15">
        <v>45853</v>
      </c>
      <c r="F37" s="15">
        <v>44991</v>
      </c>
      <c r="G37" s="15">
        <v>44914</v>
      </c>
      <c r="H37" s="15">
        <v>44306</v>
      </c>
      <c r="I37" s="15">
        <v>43605</v>
      </c>
      <c r="J37" s="15">
        <v>43444</v>
      </c>
      <c r="K37" s="15">
        <v>43047</v>
      </c>
      <c r="L37" s="15">
        <v>42402</v>
      </c>
      <c r="M37" s="49">
        <v>41998</v>
      </c>
      <c r="N37" s="17">
        <f t="shared" si="1"/>
        <v>44479.666666666664</v>
      </c>
    </row>
    <row r="38" spans="1:14" ht="12" customHeight="1" x14ac:dyDescent="0.2">
      <c r="A38" s="10" t="str">
        <f>'Pregnant Women Participating'!A38</f>
        <v>Indiana</v>
      </c>
      <c r="B38" s="17">
        <v>36089</v>
      </c>
      <c r="C38" s="15">
        <v>35550</v>
      </c>
      <c r="D38" s="15">
        <v>35596</v>
      </c>
      <c r="E38" s="15">
        <v>35568</v>
      </c>
      <c r="F38" s="15">
        <v>35018</v>
      </c>
      <c r="G38" s="15">
        <v>34939</v>
      </c>
      <c r="H38" s="15">
        <v>34329</v>
      </c>
      <c r="I38" s="15">
        <v>33963</v>
      </c>
      <c r="J38" s="15">
        <v>33814</v>
      </c>
      <c r="K38" s="15">
        <v>33297</v>
      </c>
      <c r="L38" s="15">
        <v>33614</v>
      </c>
      <c r="M38" s="49">
        <v>33863</v>
      </c>
      <c r="N38" s="17">
        <f t="shared" si="1"/>
        <v>34636.666666666664</v>
      </c>
    </row>
    <row r="39" spans="1:14" ht="12" customHeight="1" x14ac:dyDescent="0.2">
      <c r="A39" s="10" t="str">
        <f>'Pregnant Women Participating'!A39</f>
        <v>Iowa</v>
      </c>
      <c r="B39" s="17">
        <v>13679</v>
      </c>
      <c r="C39" s="15">
        <v>13593</v>
      </c>
      <c r="D39" s="15">
        <v>13594</v>
      </c>
      <c r="E39" s="15">
        <v>13424</v>
      </c>
      <c r="F39" s="15">
        <v>13445</v>
      </c>
      <c r="G39" s="15">
        <v>13417</v>
      </c>
      <c r="H39" s="15">
        <v>13428</v>
      </c>
      <c r="I39" s="15">
        <v>13117</v>
      </c>
      <c r="J39" s="15">
        <v>13117</v>
      </c>
      <c r="K39" s="15">
        <v>12827</v>
      </c>
      <c r="L39" s="15">
        <v>12717</v>
      </c>
      <c r="M39" s="49">
        <v>12576</v>
      </c>
      <c r="N39" s="17">
        <f t="shared" si="1"/>
        <v>13244.5</v>
      </c>
    </row>
    <row r="40" spans="1:14" ht="12" customHeight="1" x14ac:dyDescent="0.2">
      <c r="A40" s="10" t="str">
        <f>'Pregnant Women Participating'!A40</f>
        <v>Michigan</v>
      </c>
      <c r="B40" s="17">
        <v>49866</v>
      </c>
      <c r="C40" s="15">
        <v>49003</v>
      </c>
      <c r="D40" s="15">
        <v>48444</v>
      </c>
      <c r="E40" s="15">
        <v>48126</v>
      </c>
      <c r="F40" s="15">
        <v>47648</v>
      </c>
      <c r="G40" s="15">
        <v>47555</v>
      </c>
      <c r="H40" s="15">
        <v>46685</v>
      </c>
      <c r="I40" s="15">
        <v>46213</v>
      </c>
      <c r="J40" s="15">
        <v>45052</v>
      </c>
      <c r="K40" s="15">
        <v>44420</v>
      </c>
      <c r="L40" s="15">
        <v>44296</v>
      </c>
      <c r="M40" s="49">
        <v>44045</v>
      </c>
      <c r="N40" s="17">
        <f t="shared" si="1"/>
        <v>46779.416666666664</v>
      </c>
    </row>
    <row r="41" spans="1:14" ht="12" customHeight="1" x14ac:dyDescent="0.2">
      <c r="A41" s="10" t="str">
        <f>'Pregnant Women Participating'!A41</f>
        <v>Minnesota</v>
      </c>
      <c r="B41" s="17">
        <v>21803</v>
      </c>
      <c r="C41" s="15">
        <v>21424</v>
      </c>
      <c r="D41" s="15">
        <v>21568</v>
      </c>
      <c r="E41" s="15">
        <v>21404</v>
      </c>
      <c r="F41" s="15">
        <v>20940</v>
      </c>
      <c r="G41" s="15">
        <v>20838</v>
      </c>
      <c r="H41" s="15">
        <v>20479</v>
      </c>
      <c r="I41" s="15">
        <v>19941</v>
      </c>
      <c r="J41" s="15">
        <v>19653</v>
      </c>
      <c r="K41" s="15">
        <v>19404</v>
      </c>
      <c r="L41" s="15">
        <v>19332</v>
      </c>
      <c r="M41" s="49">
        <v>19444</v>
      </c>
      <c r="N41" s="17">
        <f t="shared" si="1"/>
        <v>20519.166666666668</v>
      </c>
    </row>
    <row r="42" spans="1:14" ht="12" customHeight="1" x14ac:dyDescent="0.2">
      <c r="A42" s="10" t="str">
        <f>'Pregnant Women Participating'!A42</f>
        <v>Ohio</v>
      </c>
      <c r="B42" s="17">
        <v>60389</v>
      </c>
      <c r="C42" s="15">
        <v>59650</v>
      </c>
      <c r="D42" s="15">
        <v>59164</v>
      </c>
      <c r="E42" s="15">
        <v>57849</v>
      </c>
      <c r="F42" s="15">
        <v>56635</v>
      </c>
      <c r="G42" s="15">
        <v>55336</v>
      </c>
      <c r="H42" s="15">
        <v>54335</v>
      </c>
      <c r="I42" s="15">
        <v>53167</v>
      </c>
      <c r="J42" s="15">
        <v>53236</v>
      </c>
      <c r="K42" s="15">
        <v>52593</v>
      </c>
      <c r="L42" s="15">
        <v>51852</v>
      </c>
      <c r="M42" s="49">
        <v>51825</v>
      </c>
      <c r="N42" s="17">
        <f t="shared" si="1"/>
        <v>55502.583333333336</v>
      </c>
    </row>
    <row r="43" spans="1:14" ht="12" customHeight="1" x14ac:dyDescent="0.2">
      <c r="A43" s="10" t="str">
        <f>'Pregnant Women Participating'!A43</f>
        <v>Wisconsin</v>
      </c>
      <c r="B43" s="17">
        <v>20012</v>
      </c>
      <c r="C43" s="15">
        <v>19800</v>
      </c>
      <c r="D43" s="15">
        <v>19833</v>
      </c>
      <c r="E43" s="15">
        <v>19605</v>
      </c>
      <c r="F43" s="15">
        <v>19364</v>
      </c>
      <c r="G43" s="15">
        <v>19347</v>
      </c>
      <c r="H43" s="15">
        <v>19030</v>
      </c>
      <c r="I43" s="15">
        <v>18642</v>
      </c>
      <c r="J43" s="15">
        <v>18566</v>
      </c>
      <c r="K43" s="15">
        <v>18312</v>
      </c>
      <c r="L43" s="15">
        <v>18307</v>
      </c>
      <c r="M43" s="49">
        <v>18313</v>
      </c>
      <c r="N43" s="17">
        <f t="shared" si="1"/>
        <v>19094.25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249185</v>
      </c>
      <c r="C44" s="19">
        <v>245011</v>
      </c>
      <c r="D44" s="19">
        <v>244057</v>
      </c>
      <c r="E44" s="19">
        <v>241829</v>
      </c>
      <c r="F44" s="19">
        <v>238041</v>
      </c>
      <c r="G44" s="19">
        <v>236346</v>
      </c>
      <c r="H44" s="19">
        <v>232592</v>
      </c>
      <c r="I44" s="19">
        <v>228648</v>
      </c>
      <c r="J44" s="19">
        <v>226882</v>
      </c>
      <c r="K44" s="19">
        <v>223900</v>
      </c>
      <c r="L44" s="19">
        <v>222520</v>
      </c>
      <c r="M44" s="48">
        <v>222064</v>
      </c>
      <c r="N44" s="20">
        <f t="shared" si="1"/>
        <v>234256.25</v>
      </c>
    </row>
    <row r="45" spans="1:14" ht="12" customHeight="1" x14ac:dyDescent="0.2">
      <c r="A45" s="10" t="str">
        <f>'Pregnant Women Participating'!A45</f>
        <v>Arizona</v>
      </c>
      <c r="B45" s="17">
        <v>31761</v>
      </c>
      <c r="C45" s="15">
        <v>31349</v>
      </c>
      <c r="D45" s="15">
        <v>31426</v>
      </c>
      <c r="E45" s="15">
        <v>30988</v>
      </c>
      <c r="F45" s="15">
        <v>30774</v>
      </c>
      <c r="G45" s="15">
        <v>30690</v>
      </c>
      <c r="H45" s="15">
        <v>30263</v>
      </c>
      <c r="I45" s="15">
        <v>29872</v>
      </c>
      <c r="J45" s="15">
        <v>29590</v>
      </c>
      <c r="K45" s="15">
        <v>29504</v>
      </c>
      <c r="L45" s="15">
        <v>29706</v>
      </c>
      <c r="M45" s="49">
        <v>29824</v>
      </c>
      <c r="N45" s="17">
        <f t="shared" si="1"/>
        <v>30478.916666666668</v>
      </c>
    </row>
    <row r="46" spans="1:14" ht="12" customHeight="1" x14ac:dyDescent="0.2">
      <c r="A46" s="10" t="str">
        <f>'Pregnant Women Participating'!A46</f>
        <v>Arkansas</v>
      </c>
      <c r="B46" s="17">
        <v>17113</v>
      </c>
      <c r="C46" s="15">
        <v>16876</v>
      </c>
      <c r="D46" s="15">
        <v>16823</v>
      </c>
      <c r="E46" s="15">
        <v>16479</v>
      </c>
      <c r="F46" s="15">
        <v>15887</v>
      </c>
      <c r="G46" s="15">
        <v>16173</v>
      </c>
      <c r="H46" s="15">
        <v>15894</v>
      </c>
      <c r="I46" s="15">
        <v>15756</v>
      </c>
      <c r="J46" s="15">
        <v>15644</v>
      </c>
      <c r="K46" s="15">
        <v>15928</v>
      </c>
      <c r="L46" s="15">
        <v>16145</v>
      </c>
      <c r="M46" s="49">
        <v>15974</v>
      </c>
      <c r="N46" s="17">
        <f t="shared" si="1"/>
        <v>16224.333333333334</v>
      </c>
    </row>
    <row r="47" spans="1:14" ht="12" customHeight="1" x14ac:dyDescent="0.2">
      <c r="A47" s="10" t="str">
        <f>'Pregnant Women Participating'!A47</f>
        <v>Louisiana</v>
      </c>
      <c r="B47" s="17">
        <v>28980</v>
      </c>
      <c r="C47" s="15">
        <v>28641</v>
      </c>
      <c r="D47" s="15">
        <v>29252</v>
      </c>
      <c r="E47" s="15">
        <v>29095</v>
      </c>
      <c r="F47" s="15">
        <v>28386</v>
      </c>
      <c r="G47" s="15">
        <v>29078</v>
      </c>
      <c r="H47" s="15">
        <v>28737</v>
      </c>
      <c r="I47" s="15">
        <v>28427</v>
      </c>
      <c r="J47" s="15">
        <v>28517</v>
      </c>
      <c r="K47" s="15">
        <v>28670</v>
      </c>
      <c r="L47" s="15">
        <v>28538</v>
      </c>
      <c r="M47" s="49">
        <v>27625</v>
      </c>
      <c r="N47" s="17">
        <f t="shared" si="1"/>
        <v>28662.166666666668</v>
      </c>
    </row>
    <row r="48" spans="1:14" ht="12" customHeight="1" x14ac:dyDescent="0.2">
      <c r="A48" s="10" t="str">
        <f>'Pregnant Women Participating'!A48</f>
        <v>New Mexico</v>
      </c>
      <c r="B48" s="17">
        <v>8987</v>
      </c>
      <c r="C48" s="15">
        <v>8754</v>
      </c>
      <c r="D48" s="15">
        <v>8690</v>
      </c>
      <c r="E48" s="15">
        <v>8602</v>
      </c>
      <c r="F48" s="15">
        <v>8471</v>
      </c>
      <c r="G48" s="15">
        <v>8386</v>
      </c>
      <c r="H48" s="15">
        <v>8162</v>
      </c>
      <c r="I48" s="15">
        <v>7922</v>
      </c>
      <c r="J48" s="15">
        <v>7772</v>
      </c>
      <c r="K48" s="15">
        <v>7783</v>
      </c>
      <c r="L48" s="15">
        <v>7635</v>
      </c>
      <c r="M48" s="49">
        <v>7377</v>
      </c>
      <c r="N48" s="17">
        <f t="shared" si="1"/>
        <v>8211.75</v>
      </c>
    </row>
    <row r="49" spans="1:14" ht="12" customHeight="1" x14ac:dyDescent="0.2">
      <c r="A49" s="10" t="str">
        <f>'Pregnant Women Participating'!A49</f>
        <v>Oklahoma</v>
      </c>
      <c r="B49" s="17">
        <v>16934</v>
      </c>
      <c r="C49" s="15">
        <v>16690</v>
      </c>
      <c r="D49" s="15">
        <v>16434</v>
      </c>
      <c r="E49" s="15">
        <v>16249</v>
      </c>
      <c r="F49" s="15">
        <v>15837</v>
      </c>
      <c r="G49" s="15">
        <v>15833</v>
      </c>
      <c r="H49" s="15">
        <v>15712</v>
      </c>
      <c r="I49" s="15">
        <v>15703</v>
      </c>
      <c r="J49" s="15">
        <v>15837</v>
      </c>
      <c r="K49" s="15">
        <v>15949</v>
      </c>
      <c r="L49" s="15">
        <v>16170</v>
      </c>
      <c r="M49" s="49">
        <v>16234</v>
      </c>
      <c r="N49" s="17">
        <f t="shared" si="1"/>
        <v>16131.833333333334</v>
      </c>
    </row>
    <row r="50" spans="1:14" ht="12" customHeight="1" x14ac:dyDescent="0.2">
      <c r="A50" s="10" t="str">
        <f>'Pregnant Women Participating'!A50</f>
        <v>Texas</v>
      </c>
      <c r="B50" s="17">
        <v>174924</v>
      </c>
      <c r="C50" s="15">
        <v>173832</v>
      </c>
      <c r="D50" s="15">
        <v>174572</v>
      </c>
      <c r="E50" s="15">
        <v>173236</v>
      </c>
      <c r="F50" s="15">
        <v>168847</v>
      </c>
      <c r="G50" s="15">
        <v>171222</v>
      </c>
      <c r="H50" s="15">
        <v>169622</v>
      </c>
      <c r="I50" s="15">
        <v>167616</v>
      </c>
      <c r="J50" s="15">
        <v>167233</v>
      </c>
      <c r="K50" s="15">
        <v>166601</v>
      </c>
      <c r="L50" s="15">
        <v>168295</v>
      </c>
      <c r="M50" s="49">
        <v>170290</v>
      </c>
      <c r="N50" s="17">
        <f t="shared" si="1"/>
        <v>170524.16666666666</v>
      </c>
    </row>
    <row r="51" spans="1:14" ht="12" customHeight="1" x14ac:dyDescent="0.2">
      <c r="A51" s="10" t="str">
        <f>'Pregnant Women Participating'!A51</f>
        <v>Utah</v>
      </c>
      <c r="B51" s="17">
        <v>9300</v>
      </c>
      <c r="C51" s="15">
        <v>9385</v>
      </c>
      <c r="D51" s="15">
        <v>9250</v>
      </c>
      <c r="E51" s="15">
        <v>8943</v>
      </c>
      <c r="F51" s="15">
        <v>8816</v>
      </c>
      <c r="G51" s="15">
        <v>8818</v>
      </c>
      <c r="H51" s="15">
        <v>8795</v>
      </c>
      <c r="I51" s="15">
        <v>8613</v>
      </c>
      <c r="J51" s="15">
        <v>8639</v>
      </c>
      <c r="K51" s="15">
        <v>8550</v>
      </c>
      <c r="L51" s="15">
        <v>8630</v>
      </c>
      <c r="M51" s="49">
        <v>8680</v>
      </c>
      <c r="N51" s="17">
        <f t="shared" si="1"/>
        <v>8868.25</v>
      </c>
    </row>
    <row r="52" spans="1:14" ht="12" customHeight="1" x14ac:dyDescent="0.2">
      <c r="A52" s="10" t="str">
        <f>'Pregnant Women Participating'!A52</f>
        <v>Inter-Tribal Council, AZ</v>
      </c>
      <c r="B52" s="17">
        <v>1484</v>
      </c>
      <c r="C52" s="15">
        <v>1455</v>
      </c>
      <c r="D52" s="15">
        <v>1397</v>
      </c>
      <c r="E52" s="15">
        <v>1330</v>
      </c>
      <c r="F52" s="15">
        <v>1301</v>
      </c>
      <c r="G52" s="15">
        <v>1304</v>
      </c>
      <c r="H52" s="15">
        <v>1293</v>
      </c>
      <c r="I52" s="15">
        <v>1296</v>
      </c>
      <c r="J52" s="15">
        <v>1285</v>
      </c>
      <c r="K52" s="15">
        <v>1276</v>
      </c>
      <c r="L52" s="15">
        <v>1290</v>
      </c>
      <c r="M52" s="49">
        <v>1293</v>
      </c>
      <c r="N52" s="17">
        <f t="shared" si="1"/>
        <v>1333.6666666666667</v>
      </c>
    </row>
    <row r="53" spans="1:14" ht="12" customHeight="1" x14ac:dyDescent="0.2">
      <c r="A53" s="10" t="str">
        <f>'Pregnant Women Participating'!A53</f>
        <v>Navajo Nation, AZ</v>
      </c>
      <c r="B53" s="17">
        <v>1082</v>
      </c>
      <c r="C53" s="15">
        <v>1037</v>
      </c>
      <c r="D53" s="15">
        <v>1000</v>
      </c>
      <c r="E53" s="15">
        <v>979</v>
      </c>
      <c r="F53" s="15">
        <v>922</v>
      </c>
      <c r="G53" s="15">
        <v>930</v>
      </c>
      <c r="H53" s="15">
        <v>872</v>
      </c>
      <c r="I53" s="15">
        <v>830</v>
      </c>
      <c r="J53" s="15">
        <v>789</v>
      </c>
      <c r="K53" s="15">
        <v>777</v>
      </c>
      <c r="L53" s="15">
        <v>762</v>
      </c>
      <c r="M53" s="49">
        <v>730</v>
      </c>
      <c r="N53" s="17">
        <f t="shared" si="1"/>
        <v>892.5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70</v>
      </c>
      <c r="C54" s="15">
        <v>70</v>
      </c>
      <c r="D54" s="15">
        <v>67</v>
      </c>
      <c r="E54" s="15">
        <v>58</v>
      </c>
      <c r="F54" s="15">
        <v>51</v>
      </c>
      <c r="G54" s="15">
        <v>59</v>
      </c>
      <c r="H54" s="15">
        <v>59</v>
      </c>
      <c r="I54" s="15">
        <v>61</v>
      </c>
      <c r="J54" s="15">
        <v>62</v>
      </c>
      <c r="K54" s="15">
        <v>56</v>
      </c>
      <c r="L54" s="15">
        <v>53</v>
      </c>
      <c r="M54" s="49">
        <v>56</v>
      </c>
      <c r="N54" s="17">
        <f t="shared" si="1"/>
        <v>60.166666666666664</v>
      </c>
    </row>
    <row r="55" spans="1:14" ht="12" customHeight="1" x14ac:dyDescent="0.2">
      <c r="A55" s="10" t="str">
        <f>'Pregnant Women Participating'!A55</f>
        <v>Eight Northern Pueblos, NM</v>
      </c>
      <c r="B55" s="17">
        <v>42</v>
      </c>
      <c r="C55" s="15">
        <v>46</v>
      </c>
      <c r="D55" s="15">
        <v>41</v>
      </c>
      <c r="E55" s="15">
        <v>35</v>
      </c>
      <c r="F55" s="15">
        <v>34</v>
      </c>
      <c r="G55" s="15">
        <v>33</v>
      </c>
      <c r="H55" s="15">
        <v>34</v>
      </c>
      <c r="I55" s="15">
        <v>37</v>
      </c>
      <c r="J55" s="15">
        <v>36</v>
      </c>
      <c r="K55" s="15">
        <v>34</v>
      </c>
      <c r="L55" s="15">
        <v>32</v>
      </c>
      <c r="M55" s="49">
        <v>31</v>
      </c>
      <c r="N55" s="17">
        <f t="shared" si="1"/>
        <v>36.25</v>
      </c>
    </row>
    <row r="56" spans="1:14" ht="12" customHeight="1" x14ac:dyDescent="0.2">
      <c r="A56" s="10" t="str">
        <f>'Pregnant Women Participating'!A56</f>
        <v>Five Sandoval Pueblos, NM</v>
      </c>
      <c r="B56" s="17">
        <v>60</v>
      </c>
      <c r="C56" s="15">
        <v>53</v>
      </c>
      <c r="D56" s="15">
        <v>46</v>
      </c>
      <c r="E56" s="15">
        <v>42</v>
      </c>
      <c r="F56" s="15">
        <v>48</v>
      </c>
      <c r="G56" s="15">
        <v>45</v>
      </c>
      <c r="H56" s="15">
        <v>45</v>
      </c>
      <c r="I56" s="15">
        <v>44</v>
      </c>
      <c r="J56" s="15">
        <v>45</v>
      </c>
      <c r="K56" s="15">
        <v>47</v>
      </c>
      <c r="L56" s="15">
        <v>47</v>
      </c>
      <c r="M56" s="49">
        <v>47</v>
      </c>
      <c r="N56" s="17">
        <f t="shared" si="1"/>
        <v>47.416666666666664</v>
      </c>
    </row>
    <row r="57" spans="1:14" ht="12" customHeight="1" x14ac:dyDescent="0.2">
      <c r="A57" s="10" t="str">
        <f>'Pregnant Women Participating'!A57</f>
        <v>Isleta Pueblo, NM</v>
      </c>
      <c r="B57" s="17">
        <v>246</v>
      </c>
      <c r="C57" s="15">
        <v>233</v>
      </c>
      <c r="D57" s="15">
        <v>254</v>
      </c>
      <c r="E57" s="15">
        <v>264</v>
      </c>
      <c r="F57" s="15">
        <v>267</v>
      </c>
      <c r="G57" s="15">
        <v>269</v>
      </c>
      <c r="H57" s="15">
        <v>251</v>
      </c>
      <c r="I57" s="15">
        <v>265</v>
      </c>
      <c r="J57" s="15">
        <v>291</v>
      </c>
      <c r="K57" s="15">
        <v>289</v>
      </c>
      <c r="L57" s="15">
        <v>283</v>
      </c>
      <c r="M57" s="49">
        <v>286</v>
      </c>
      <c r="N57" s="17">
        <f t="shared" si="1"/>
        <v>266.5</v>
      </c>
    </row>
    <row r="58" spans="1:14" ht="12" customHeight="1" x14ac:dyDescent="0.2">
      <c r="A58" s="10" t="str">
        <f>'Pregnant Women Participating'!A58</f>
        <v>San Felipe Pueblo, NM</v>
      </c>
      <c r="B58" s="17">
        <v>40</v>
      </c>
      <c r="C58" s="15">
        <v>34</v>
      </c>
      <c r="D58" s="15">
        <v>30</v>
      </c>
      <c r="E58" s="15">
        <v>41</v>
      </c>
      <c r="F58" s="15">
        <v>38</v>
      </c>
      <c r="G58" s="15">
        <v>39</v>
      </c>
      <c r="H58" s="15">
        <v>39</v>
      </c>
      <c r="I58" s="15">
        <v>38</v>
      </c>
      <c r="J58" s="15">
        <v>36</v>
      </c>
      <c r="K58" s="15">
        <v>35</v>
      </c>
      <c r="L58" s="15">
        <v>33</v>
      </c>
      <c r="M58" s="49">
        <v>31</v>
      </c>
      <c r="N58" s="17">
        <f t="shared" si="1"/>
        <v>36.166666666666664</v>
      </c>
    </row>
    <row r="59" spans="1:14" ht="12" customHeight="1" x14ac:dyDescent="0.2">
      <c r="A59" s="10" t="str">
        <f>'Pregnant Women Participating'!A59</f>
        <v>Santo Domingo Tribe, NM</v>
      </c>
      <c r="B59" s="17">
        <v>30</v>
      </c>
      <c r="C59" s="15">
        <v>28</v>
      </c>
      <c r="D59" s="15">
        <v>28</v>
      </c>
      <c r="E59" s="15">
        <v>24</v>
      </c>
      <c r="F59" s="15">
        <v>25</v>
      </c>
      <c r="G59" s="15">
        <v>26</v>
      </c>
      <c r="H59" s="15">
        <v>25</v>
      </c>
      <c r="I59" s="15">
        <v>24</v>
      </c>
      <c r="J59" s="15">
        <v>21</v>
      </c>
      <c r="K59" s="15">
        <v>19</v>
      </c>
      <c r="L59" s="15">
        <v>18</v>
      </c>
      <c r="M59" s="49">
        <v>18</v>
      </c>
      <c r="N59" s="17">
        <f t="shared" si="1"/>
        <v>23.833333333333332</v>
      </c>
    </row>
    <row r="60" spans="1:14" ht="12" customHeight="1" x14ac:dyDescent="0.2">
      <c r="A60" s="10" t="str">
        <f>'Pregnant Women Participating'!A60</f>
        <v>Zuni Pueblo, NM</v>
      </c>
      <c r="B60" s="17">
        <v>89</v>
      </c>
      <c r="C60" s="15">
        <v>90</v>
      </c>
      <c r="D60" s="15">
        <v>93</v>
      </c>
      <c r="E60" s="15">
        <v>86</v>
      </c>
      <c r="F60" s="15">
        <v>84</v>
      </c>
      <c r="G60" s="15">
        <v>89</v>
      </c>
      <c r="H60" s="15">
        <v>82</v>
      </c>
      <c r="I60" s="15">
        <v>75</v>
      </c>
      <c r="J60" s="15">
        <v>77</v>
      </c>
      <c r="K60" s="15">
        <v>74</v>
      </c>
      <c r="L60" s="15">
        <v>75</v>
      </c>
      <c r="M60" s="49">
        <v>69</v>
      </c>
      <c r="N60" s="17">
        <f t="shared" si="1"/>
        <v>81.916666666666671</v>
      </c>
    </row>
    <row r="61" spans="1:14" ht="12" customHeight="1" x14ac:dyDescent="0.2">
      <c r="A61" s="10" t="str">
        <f>'Pregnant Women Participating'!A61</f>
        <v>Cherokee Nation, OK</v>
      </c>
      <c r="B61" s="17">
        <v>1498</v>
      </c>
      <c r="C61" s="15">
        <v>1460</v>
      </c>
      <c r="D61" s="15">
        <v>1444</v>
      </c>
      <c r="E61" s="15">
        <v>1438</v>
      </c>
      <c r="F61" s="15">
        <v>1374</v>
      </c>
      <c r="G61" s="15">
        <v>1423</v>
      </c>
      <c r="H61" s="15">
        <v>1414</v>
      </c>
      <c r="I61" s="15">
        <v>1450</v>
      </c>
      <c r="J61" s="15">
        <v>1494</v>
      </c>
      <c r="K61" s="15">
        <v>1502</v>
      </c>
      <c r="L61" s="15">
        <v>1505</v>
      </c>
      <c r="M61" s="49">
        <v>1440</v>
      </c>
      <c r="N61" s="17">
        <f t="shared" si="1"/>
        <v>1453.5</v>
      </c>
    </row>
    <row r="62" spans="1:14" ht="12" customHeight="1" x14ac:dyDescent="0.2">
      <c r="A62" s="10" t="str">
        <f>'Pregnant Women Participating'!A62</f>
        <v>Chickasaw Nation, OK</v>
      </c>
      <c r="B62" s="17">
        <v>849</v>
      </c>
      <c r="C62" s="15">
        <v>850</v>
      </c>
      <c r="D62" s="15">
        <v>832</v>
      </c>
      <c r="E62" s="15">
        <v>790</v>
      </c>
      <c r="F62" s="15">
        <v>775</v>
      </c>
      <c r="G62" s="15">
        <v>744</v>
      </c>
      <c r="H62" s="15">
        <v>754</v>
      </c>
      <c r="I62" s="15">
        <v>749</v>
      </c>
      <c r="J62" s="15">
        <v>763</v>
      </c>
      <c r="K62" s="15">
        <v>793</v>
      </c>
      <c r="L62" s="15">
        <v>812</v>
      </c>
      <c r="M62" s="49">
        <v>810</v>
      </c>
      <c r="N62" s="17">
        <f t="shared" si="1"/>
        <v>793.41666666666663</v>
      </c>
    </row>
    <row r="63" spans="1:14" ht="12" customHeight="1" x14ac:dyDescent="0.2">
      <c r="A63" s="10" t="str">
        <f>'Pregnant Women Participating'!A63</f>
        <v>Choctaw Nation, OK</v>
      </c>
      <c r="B63" s="17">
        <v>1185</v>
      </c>
      <c r="C63" s="15">
        <v>1156</v>
      </c>
      <c r="D63" s="15">
        <v>1161</v>
      </c>
      <c r="E63" s="15">
        <v>1164</v>
      </c>
      <c r="F63" s="15">
        <v>1135</v>
      </c>
      <c r="G63" s="15">
        <v>1160</v>
      </c>
      <c r="H63" s="15">
        <v>1162</v>
      </c>
      <c r="I63" s="15">
        <v>1157</v>
      </c>
      <c r="J63" s="15">
        <v>1143</v>
      </c>
      <c r="K63" s="15">
        <v>1142</v>
      </c>
      <c r="L63" s="15">
        <v>1132</v>
      </c>
      <c r="M63" s="49">
        <v>1131</v>
      </c>
      <c r="N63" s="17">
        <f t="shared" si="1"/>
        <v>1152.3333333333333</v>
      </c>
    </row>
    <row r="64" spans="1:14" ht="12" customHeight="1" x14ac:dyDescent="0.2">
      <c r="A64" s="10" t="str">
        <f>'Pregnant Women Participating'!A64</f>
        <v>Citizen Potawatomi Nation, OK</v>
      </c>
      <c r="B64" s="17">
        <v>333</v>
      </c>
      <c r="C64" s="15">
        <v>322</v>
      </c>
      <c r="D64" s="15">
        <v>311</v>
      </c>
      <c r="E64" s="15">
        <v>312</v>
      </c>
      <c r="F64" s="15">
        <v>306</v>
      </c>
      <c r="G64" s="15">
        <v>292</v>
      </c>
      <c r="H64" s="15">
        <v>298</v>
      </c>
      <c r="I64" s="15">
        <v>304</v>
      </c>
      <c r="J64" s="15">
        <v>298</v>
      </c>
      <c r="K64" s="15">
        <v>298</v>
      </c>
      <c r="L64" s="15">
        <v>316</v>
      </c>
      <c r="M64" s="49">
        <v>300</v>
      </c>
      <c r="N64" s="17">
        <f t="shared" si="1"/>
        <v>307.5</v>
      </c>
    </row>
    <row r="65" spans="1:14" ht="12" customHeight="1" x14ac:dyDescent="0.2">
      <c r="A65" s="10" t="str">
        <f>'Pregnant Women Participating'!A65</f>
        <v>Inter-Tribal Council, OK</v>
      </c>
      <c r="B65" s="17">
        <v>168</v>
      </c>
      <c r="C65" s="15">
        <v>165</v>
      </c>
      <c r="D65" s="15">
        <v>160</v>
      </c>
      <c r="E65" s="15">
        <v>160</v>
      </c>
      <c r="F65" s="15">
        <v>148</v>
      </c>
      <c r="G65" s="15">
        <v>152</v>
      </c>
      <c r="H65" s="15">
        <v>157</v>
      </c>
      <c r="I65" s="15">
        <v>155</v>
      </c>
      <c r="J65" s="15">
        <v>148</v>
      </c>
      <c r="K65" s="15">
        <v>150</v>
      </c>
      <c r="L65" s="15">
        <v>164</v>
      </c>
      <c r="M65" s="49">
        <v>164</v>
      </c>
      <c r="N65" s="17">
        <f t="shared" si="1"/>
        <v>157.58333333333334</v>
      </c>
    </row>
    <row r="66" spans="1:14" ht="12" customHeight="1" x14ac:dyDescent="0.2">
      <c r="A66" s="10" t="str">
        <f>'Pregnant Women Participating'!A66</f>
        <v>Muscogee Creek Nation, OK</v>
      </c>
      <c r="B66" s="17">
        <v>458</v>
      </c>
      <c r="C66" s="15">
        <v>452</v>
      </c>
      <c r="D66" s="15">
        <v>444</v>
      </c>
      <c r="E66" s="15">
        <v>453</v>
      </c>
      <c r="F66" s="15">
        <v>432</v>
      </c>
      <c r="G66" s="15">
        <v>459</v>
      </c>
      <c r="H66" s="15">
        <v>467</v>
      </c>
      <c r="I66" s="15">
        <v>465</v>
      </c>
      <c r="J66" s="15">
        <v>475</v>
      </c>
      <c r="K66" s="15">
        <v>480</v>
      </c>
      <c r="L66" s="15">
        <v>481</v>
      </c>
      <c r="M66" s="49">
        <v>489</v>
      </c>
      <c r="N66" s="17">
        <f t="shared" si="1"/>
        <v>462.91666666666669</v>
      </c>
    </row>
    <row r="67" spans="1:14" ht="12" customHeight="1" x14ac:dyDescent="0.2">
      <c r="A67" s="10" t="str">
        <f>'Pregnant Women Participating'!A67</f>
        <v>Osage Tribal Council, OK</v>
      </c>
      <c r="B67" s="17">
        <v>880</v>
      </c>
      <c r="C67" s="15">
        <v>861</v>
      </c>
      <c r="D67" s="15">
        <v>868</v>
      </c>
      <c r="E67" s="15">
        <v>886</v>
      </c>
      <c r="F67" s="15">
        <v>884</v>
      </c>
      <c r="G67" s="15">
        <v>904</v>
      </c>
      <c r="H67" s="15">
        <v>914</v>
      </c>
      <c r="I67" s="15">
        <v>931</v>
      </c>
      <c r="J67" s="15">
        <v>949</v>
      </c>
      <c r="K67" s="15">
        <v>959</v>
      </c>
      <c r="L67" s="15">
        <v>978</v>
      </c>
      <c r="M67" s="49">
        <v>990</v>
      </c>
      <c r="N67" s="17">
        <f t="shared" si="1"/>
        <v>917</v>
      </c>
    </row>
    <row r="68" spans="1:14" ht="12" customHeight="1" x14ac:dyDescent="0.2">
      <c r="A68" s="10" t="str">
        <f>'Pregnant Women Participating'!A68</f>
        <v>Otoe-Missouria Tribe, OK</v>
      </c>
      <c r="B68" s="17">
        <v>76</v>
      </c>
      <c r="C68" s="15">
        <v>73</v>
      </c>
      <c r="D68" s="15">
        <v>72</v>
      </c>
      <c r="E68" s="15">
        <v>70</v>
      </c>
      <c r="F68" s="15">
        <v>67</v>
      </c>
      <c r="G68" s="15">
        <v>71</v>
      </c>
      <c r="H68" s="15">
        <v>69</v>
      </c>
      <c r="I68" s="15">
        <v>64</v>
      </c>
      <c r="J68" s="15">
        <v>67</v>
      </c>
      <c r="K68" s="15">
        <v>66</v>
      </c>
      <c r="L68" s="15">
        <v>70</v>
      </c>
      <c r="M68" s="49">
        <v>73</v>
      </c>
      <c r="N68" s="17">
        <f t="shared" si="1"/>
        <v>69.833333333333329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813</v>
      </c>
      <c r="C69" s="15">
        <v>833</v>
      </c>
      <c r="D69" s="15">
        <v>830</v>
      </c>
      <c r="E69" s="15">
        <v>825</v>
      </c>
      <c r="F69" s="15">
        <v>817</v>
      </c>
      <c r="G69" s="15">
        <v>813</v>
      </c>
      <c r="H69" s="15">
        <v>798</v>
      </c>
      <c r="I69" s="15">
        <v>819</v>
      </c>
      <c r="J69" s="15">
        <v>835</v>
      </c>
      <c r="K69" s="15">
        <v>842</v>
      </c>
      <c r="L69" s="15">
        <v>826</v>
      </c>
      <c r="M69" s="49">
        <v>825</v>
      </c>
      <c r="N69" s="17">
        <f t="shared" si="1"/>
        <v>823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297402</v>
      </c>
      <c r="C70" s="19">
        <v>294745</v>
      </c>
      <c r="D70" s="19">
        <v>295525</v>
      </c>
      <c r="E70" s="19">
        <v>292549</v>
      </c>
      <c r="F70" s="19">
        <v>285726</v>
      </c>
      <c r="G70" s="19">
        <v>289012</v>
      </c>
      <c r="H70" s="19">
        <v>285918</v>
      </c>
      <c r="I70" s="19">
        <v>282673</v>
      </c>
      <c r="J70" s="19">
        <v>282046</v>
      </c>
      <c r="K70" s="19">
        <v>281824</v>
      </c>
      <c r="L70" s="19">
        <v>283996</v>
      </c>
      <c r="M70" s="48">
        <v>284787</v>
      </c>
      <c r="N70" s="20">
        <f t="shared" si="1"/>
        <v>288016.91666666669</v>
      </c>
    </row>
    <row r="71" spans="1:14" ht="12" customHeight="1" x14ac:dyDescent="0.2">
      <c r="A71" s="10" t="str">
        <f>'Pregnant Women Participating'!A71</f>
        <v>Colorado</v>
      </c>
      <c r="B71" s="17">
        <v>18162</v>
      </c>
      <c r="C71" s="15">
        <v>17996</v>
      </c>
      <c r="D71" s="15">
        <v>18092</v>
      </c>
      <c r="E71" s="15">
        <v>17891</v>
      </c>
      <c r="F71" s="15">
        <v>17962</v>
      </c>
      <c r="G71" s="15">
        <v>18048</v>
      </c>
      <c r="H71" s="15">
        <v>17913</v>
      </c>
      <c r="I71" s="15">
        <v>17583</v>
      </c>
      <c r="J71" s="15">
        <v>17608</v>
      </c>
      <c r="K71" s="15">
        <v>17333</v>
      </c>
      <c r="L71" s="15">
        <v>17260</v>
      </c>
      <c r="M71" s="49">
        <v>17154</v>
      </c>
      <c r="N71" s="17">
        <f t="shared" si="1"/>
        <v>17750.166666666668</v>
      </c>
    </row>
    <row r="72" spans="1:14" ht="12" customHeight="1" x14ac:dyDescent="0.2">
      <c r="A72" s="10" t="str">
        <f>'Pregnant Women Participating'!A72</f>
        <v>Kansas</v>
      </c>
      <c r="B72" s="17">
        <v>10912</v>
      </c>
      <c r="C72" s="15">
        <v>10902</v>
      </c>
      <c r="D72" s="15">
        <v>10954</v>
      </c>
      <c r="E72" s="15">
        <v>10759</v>
      </c>
      <c r="F72" s="15">
        <v>10565</v>
      </c>
      <c r="G72" s="15">
        <v>10627</v>
      </c>
      <c r="H72" s="15">
        <v>10439</v>
      </c>
      <c r="I72" s="15">
        <v>10186</v>
      </c>
      <c r="J72" s="15">
        <v>10167</v>
      </c>
      <c r="K72" s="15">
        <v>10133</v>
      </c>
      <c r="L72" s="15">
        <v>10183</v>
      </c>
      <c r="M72" s="49">
        <v>10217</v>
      </c>
      <c r="N72" s="17">
        <f t="shared" si="1"/>
        <v>10503.666666666666</v>
      </c>
    </row>
    <row r="73" spans="1:14" ht="12" customHeight="1" x14ac:dyDescent="0.2">
      <c r="A73" s="10" t="str">
        <f>'Pregnant Women Participating'!A73</f>
        <v>Missouri</v>
      </c>
      <c r="B73" s="17">
        <v>27280</v>
      </c>
      <c r="C73" s="15">
        <v>26601</v>
      </c>
      <c r="D73" s="15">
        <v>26555</v>
      </c>
      <c r="E73" s="15">
        <v>26132</v>
      </c>
      <c r="F73" s="15">
        <v>25189</v>
      </c>
      <c r="G73" s="15">
        <v>25413</v>
      </c>
      <c r="H73" s="15">
        <v>24752</v>
      </c>
      <c r="I73" s="15">
        <v>24280</v>
      </c>
      <c r="J73" s="15">
        <v>24306</v>
      </c>
      <c r="K73" s="15">
        <v>24081</v>
      </c>
      <c r="L73" s="15">
        <v>23864</v>
      </c>
      <c r="M73" s="49">
        <v>23532</v>
      </c>
      <c r="N73" s="17">
        <f t="shared" si="1"/>
        <v>25165.416666666668</v>
      </c>
    </row>
    <row r="74" spans="1:14" ht="12" customHeight="1" x14ac:dyDescent="0.2">
      <c r="A74" s="10" t="str">
        <f>'Pregnant Women Participating'!A74</f>
        <v>Montana</v>
      </c>
      <c r="B74" s="17">
        <v>3404</v>
      </c>
      <c r="C74" s="15">
        <v>3341</v>
      </c>
      <c r="D74" s="15">
        <v>3351</v>
      </c>
      <c r="E74" s="15">
        <v>3313</v>
      </c>
      <c r="F74" s="15">
        <v>3232</v>
      </c>
      <c r="G74" s="15">
        <v>3207</v>
      </c>
      <c r="H74" s="15">
        <v>3198</v>
      </c>
      <c r="I74" s="15">
        <v>3165</v>
      </c>
      <c r="J74" s="15">
        <v>3112</v>
      </c>
      <c r="K74" s="15">
        <v>3122</v>
      </c>
      <c r="L74" s="15">
        <v>3065</v>
      </c>
      <c r="M74" s="49">
        <v>3087</v>
      </c>
      <c r="N74" s="17">
        <f t="shared" si="1"/>
        <v>3216.4166666666665</v>
      </c>
    </row>
    <row r="75" spans="1:14" ht="12" customHeight="1" x14ac:dyDescent="0.2">
      <c r="A75" s="10" t="str">
        <f>'Pregnant Women Participating'!A75</f>
        <v>Nebraska</v>
      </c>
      <c r="B75" s="17">
        <v>7790</v>
      </c>
      <c r="C75" s="15">
        <v>7710</v>
      </c>
      <c r="D75" s="15">
        <v>7758</v>
      </c>
      <c r="E75" s="15">
        <v>7675</v>
      </c>
      <c r="F75" s="15">
        <v>7683</v>
      </c>
      <c r="G75" s="15">
        <v>7667</v>
      </c>
      <c r="H75" s="15">
        <v>7621</v>
      </c>
      <c r="I75" s="15">
        <v>7542</v>
      </c>
      <c r="J75" s="15">
        <v>7537</v>
      </c>
      <c r="K75" s="15">
        <v>7456</v>
      </c>
      <c r="L75" s="15">
        <v>7362</v>
      </c>
      <c r="M75" s="49">
        <v>7328</v>
      </c>
      <c r="N75" s="17">
        <f t="shared" si="1"/>
        <v>7594.083333333333</v>
      </c>
    </row>
    <row r="76" spans="1:14" ht="12" customHeight="1" x14ac:dyDescent="0.2">
      <c r="A76" s="10" t="str">
        <f>'Pregnant Women Participating'!A76</f>
        <v>North Dakota</v>
      </c>
      <c r="B76" s="17">
        <v>2279</v>
      </c>
      <c r="C76" s="15">
        <v>2283</v>
      </c>
      <c r="D76" s="15">
        <v>2261</v>
      </c>
      <c r="E76" s="15">
        <v>2232</v>
      </c>
      <c r="F76" s="15">
        <v>2264</v>
      </c>
      <c r="G76" s="15">
        <v>2281</v>
      </c>
      <c r="H76" s="15">
        <v>2254</v>
      </c>
      <c r="I76" s="15">
        <v>2207</v>
      </c>
      <c r="J76" s="15">
        <v>2166</v>
      </c>
      <c r="K76" s="15">
        <v>2157</v>
      </c>
      <c r="L76" s="15">
        <v>2120</v>
      </c>
      <c r="M76" s="49">
        <v>2109</v>
      </c>
      <c r="N76" s="17">
        <f t="shared" si="1"/>
        <v>2217.75</v>
      </c>
    </row>
    <row r="77" spans="1:14" ht="12" customHeight="1" x14ac:dyDescent="0.2">
      <c r="A77" s="10" t="str">
        <f>'Pregnant Women Participating'!A77</f>
        <v>South Dakota</v>
      </c>
      <c r="B77" s="17">
        <v>3392</v>
      </c>
      <c r="C77" s="15">
        <v>3410</v>
      </c>
      <c r="D77" s="15">
        <v>3423</v>
      </c>
      <c r="E77" s="15">
        <v>3434</v>
      </c>
      <c r="F77" s="15">
        <v>3407</v>
      </c>
      <c r="G77" s="15">
        <v>3390</v>
      </c>
      <c r="H77" s="15">
        <v>3413</v>
      </c>
      <c r="I77" s="15">
        <v>3410</v>
      </c>
      <c r="J77" s="15">
        <v>3363</v>
      </c>
      <c r="K77" s="15">
        <v>3338</v>
      </c>
      <c r="L77" s="15">
        <v>3275</v>
      </c>
      <c r="M77" s="49">
        <v>3262</v>
      </c>
      <c r="N77" s="17">
        <f t="shared" si="1"/>
        <v>3376.4166666666665</v>
      </c>
    </row>
    <row r="78" spans="1:14" ht="12" customHeight="1" x14ac:dyDescent="0.2">
      <c r="A78" s="10" t="str">
        <f>'Pregnant Women Participating'!A78</f>
        <v>Wyoming</v>
      </c>
      <c r="B78" s="17">
        <v>1691</v>
      </c>
      <c r="C78" s="15">
        <v>1664</v>
      </c>
      <c r="D78" s="15">
        <v>1678</v>
      </c>
      <c r="E78" s="15">
        <v>1628</v>
      </c>
      <c r="F78" s="15">
        <v>1607</v>
      </c>
      <c r="G78" s="15">
        <v>1642</v>
      </c>
      <c r="H78" s="15">
        <v>1613</v>
      </c>
      <c r="I78" s="15">
        <v>1609</v>
      </c>
      <c r="J78" s="15">
        <v>1574</v>
      </c>
      <c r="K78" s="15">
        <v>1532</v>
      </c>
      <c r="L78" s="15">
        <v>1523</v>
      </c>
      <c r="M78" s="49">
        <v>1528</v>
      </c>
      <c r="N78" s="17">
        <f t="shared" si="1"/>
        <v>1607.4166666666667</v>
      </c>
    </row>
    <row r="79" spans="1:14" ht="12" customHeight="1" x14ac:dyDescent="0.2">
      <c r="A79" s="10" t="str">
        <f>'Pregnant Women Participating'!A79</f>
        <v>Ute Mountain Ute Tribe, CO</v>
      </c>
      <c r="B79" s="17">
        <v>32</v>
      </c>
      <c r="C79" s="15">
        <v>30</v>
      </c>
      <c r="D79" s="15">
        <v>31</v>
      </c>
      <c r="E79" s="15">
        <v>29</v>
      </c>
      <c r="F79" s="15">
        <v>30</v>
      </c>
      <c r="G79" s="15">
        <v>25</v>
      </c>
      <c r="H79" s="15">
        <v>29</v>
      </c>
      <c r="I79" s="15">
        <v>26</v>
      </c>
      <c r="J79" s="15">
        <v>24</v>
      </c>
      <c r="K79" s="15">
        <v>26</v>
      </c>
      <c r="L79" s="15">
        <v>26</v>
      </c>
      <c r="M79" s="49">
        <v>24</v>
      </c>
      <c r="N79" s="17">
        <f t="shared" si="1"/>
        <v>27.666666666666668</v>
      </c>
    </row>
    <row r="80" spans="1:14" ht="12" customHeight="1" x14ac:dyDescent="0.2">
      <c r="A80" s="10" t="str">
        <f>'Pregnant Women Participating'!A80</f>
        <v>Omaha Sioux, NE</v>
      </c>
      <c r="B80" s="17">
        <v>46</v>
      </c>
      <c r="C80" s="15">
        <v>46</v>
      </c>
      <c r="D80" s="15">
        <v>52</v>
      </c>
      <c r="E80" s="15">
        <v>52</v>
      </c>
      <c r="F80" s="15">
        <v>52</v>
      </c>
      <c r="G80" s="15">
        <v>59</v>
      </c>
      <c r="H80" s="15">
        <v>59</v>
      </c>
      <c r="I80" s="15">
        <v>64</v>
      </c>
      <c r="J80" s="15">
        <v>64</v>
      </c>
      <c r="K80" s="15">
        <v>63</v>
      </c>
      <c r="L80" s="15">
        <v>63</v>
      </c>
      <c r="M80" s="49">
        <v>64</v>
      </c>
      <c r="N80" s="17">
        <f t="shared" si="1"/>
        <v>57</v>
      </c>
    </row>
    <row r="81" spans="1:14" ht="12" customHeight="1" x14ac:dyDescent="0.2">
      <c r="A81" s="10" t="str">
        <f>'Pregnant Women Participating'!A81</f>
        <v>Santee Sioux, NE</v>
      </c>
      <c r="B81" s="17">
        <v>24</v>
      </c>
      <c r="C81" s="15">
        <v>24</v>
      </c>
      <c r="D81" s="15">
        <v>20</v>
      </c>
      <c r="E81" s="15">
        <v>8</v>
      </c>
      <c r="F81" s="15">
        <v>8</v>
      </c>
      <c r="G81" s="15">
        <v>8</v>
      </c>
      <c r="H81" s="15">
        <v>8</v>
      </c>
      <c r="I81" s="15">
        <v>8</v>
      </c>
      <c r="J81" s="15">
        <v>7</v>
      </c>
      <c r="K81" s="15">
        <v>5</v>
      </c>
      <c r="L81" s="15">
        <v>15</v>
      </c>
      <c r="M81" s="49">
        <v>14</v>
      </c>
      <c r="N81" s="17">
        <f t="shared" si="1"/>
        <v>12.416666666666666</v>
      </c>
    </row>
    <row r="82" spans="1:14" ht="12" customHeight="1" x14ac:dyDescent="0.2">
      <c r="A82" s="10" t="str">
        <f>'Pregnant Women Participating'!A82</f>
        <v>Winnebago Tribe, NE</v>
      </c>
      <c r="B82" s="17">
        <v>31</v>
      </c>
      <c r="C82" s="15">
        <v>29</v>
      </c>
      <c r="D82" s="15">
        <v>30</v>
      </c>
      <c r="E82" s="15">
        <v>28</v>
      </c>
      <c r="F82" s="15">
        <v>24</v>
      </c>
      <c r="G82" s="15">
        <v>25</v>
      </c>
      <c r="H82" s="15">
        <v>31</v>
      </c>
      <c r="I82" s="15">
        <v>37</v>
      </c>
      <c r="J82" s="15">
        <v>33</v>
      </c>
      <c r="K82" s="15">
        <v>33</v>
      </c>
      <c r="L82" s="15">
        <v>32</v>
      </c>
      <c r="M82" s="49">
        <v>33</v>
      </c>
      <c r="N82" s="17">
        <f t="shared" si="1"/>
        <v>30.5</v>
      </c>
    </row>
    <row r="83" spans="1:14" ht="12" customHeight="1" x14ac:dyDescent="0.2">
      <c r="A83" s="10" t="str">
        <f>'Pregnant Women Participating'!A83</f>
        <v>Standing Rock Sioux Tribe, ND</v>
      </c>
      <c r="B83" s="17">
        <v>98</v>
      </c>
      <c r="C83" s="15">
        <v>97</v>
      </c>
      <c r="D83" s="15">
        <v>92</v>
      </c>
      <c r="E83" s="15">
        <v>90</v>
      </c>
      <c r="F83" s="15">
        <v>86</v>
      </c>
      <c r="G83" s="15">
        <v>88</v>
      </c>
      <c r="H83" s="15">
        <v>85</v>
      </c>
      <c r="I83" s="15">
        <v>78</v>
      </c>
      <c r="J83" s="15">
        <v>81</v>
      </c>
      <c r="K83" s="15">
        <v>79</v>
      </c>
      <c r="L83" s="15">
        <v>77</v>
      </c>
      <c r="M83" s="49">
        <v>85</v>
      </c>
      <c r="N83" s="17">
        <f t="shared" si="1"/>
        <v>86.333333333333329</v>
      </c>
    </row>
    <row r="84" spans="1:14" ht="12" customHeight="1" x14ac:dyDescent="0.2">
      <c r="A84" s="10" t="str">
        <f>'Pregnant Women Participating'!A84</f>
        <v>Three Affiliated Tribes, ND</v>
      </c>
      <c r="B84" s="17">
        <v>64</v>
      </c>
      <c r="C84" s="15">
        <v>68</v>
      </c>
      <c r="D84" s="15">
        <v>66</v>
      </c>
      <c r="E84" s="15">
        <v>60</v>
      </c>
      <c r="F84" s="15">
        <v>66</v>
      </c>
      <c r="G84" s="15">
        <v>61</v>
      </c>
      <c r="H84" s="15">
        <v>67</v>
      </c>
      <c r="I84" s="15">
        <v>59</v>
      </c>
      <c r="J84" s="15">
        <v>60</v>
      </c>
      <c r="K84" s="15">
        <v>56</v>
      </c>
      <c r="L84" s="15">
        <v>59</v>
      </c>
      <c r="M84" s="49">
        <v>56</v>
      </c>
      <c r="N84" s="17">
        <f t="shared" si="1"/>
        <v>61.833333333333336</v>
      </c>
    </row>
    <row r="85" spans="1:14" ht="12" customHeight="1" x14ac:dyDescent="0.2">
      <c r="A85" s="10" t="str">
        <f>'Pregnant Women Participating'!A85</f>
        <v>Cheyenne River Sioux, SD</v>
      </c>
      <c r="B85" s="17">
        <v>124</v>
      </c>
      <c r="C85" s="15">
        <v>133</v>
      </c>
      <c r="D85" s="15">
        <v>117</v>
      </c>
      <c r="E85" s="15">
        <v>114</v>
      </c>
      <c r="F85" s="15">
        <v>122</v>
      </c>
      <c r="G85" s="15">
        <v>120</v>
      </c>
      <c r="H85" s="15">
        <v>125</v>
      </c>
      <c r="I85" s="15">
        <v>119</v>
      </c>
      <c r="J85" s="15">
        <v>120</v>
      </c>
      <c r="K85" s="15">
        <v>111</v>
      </c>
      <c r="L85" s="15">
        <v>105</v>
      </c>
      <c r="M85" s="49">
        <v>105</v>
      </c>
      <c r="N85" s="17">
        <f t="shared" si="1"/>
        <v>117.91666666666667</v>
      </c>
    </row>
    <row r="86" spans="1:14" ht="12" customHeight="1" x14ac:dyDescent="0.2">
      <c r="A86" s="10" t="str">
        <f>'Pregnant Women Participating'!A86</f>
        <v>Rosebud Sioux, SD</v>
      </c>
      <c r="B86" s="17">
        <v>201</v>
      </c>
      <c r="C86" s="15">
        <v>197</v>
      </c>
      <c r="D86" s="15">
        <v>196</v>
      </c>
      <c r="E86" s="15">
        <v>197</v>
      </c>
      <c r="F86" s="15">
        <v>186</v>
      </c>
      <c r="G86" s="15">
        <v>177</v>
      </c>
      <c r="H86" s="15">
        <v>182</v>
      </c>
      <c r="I86" s="15">
        <v>179</v>
      </c>
      <c r="J86" s="15">
        <v>185</v>
      </c>
      <c r="K86" s="15">
        <v>176</v>
      </c>
      <c r="L86" s="15">
        <v>168</v>
      </c>
      <c r="M86" s="49">
        <v>182</v>
      </c>
      <c r="N86" s="17">
        <f t="shared" si="1"/>
        <v>185.5</v>
      </c>
    </row>
    <row r="87" spans="1:14" ht="12" customHeight="1" x14ac:dyDescent="0.2">
      <c r="A87" s="10" t="str">
        <f>'Pregnant Women Participating'!A87</f>
        <v>Northern Arapahoe, WY</v>
      </c>
      <c r="B87" s="17">
        <v>44</v>
      </c>
      <c r="C87" s="15">
        <v>39</v>
      </c>
      <c r="D87" s="15">
        <v>33</v>
      </c>
      <c r="E87" s="15">
        <v>34</v>
      </c>
      <c r="F87" s="15">
        <v>35</v>
      </c>
      <c r="G87" s="15">
        <v>34</v>
      </c>
      <c r="H87" s="15">
        <v>38</v>
      </c>
      <c r="I87" s="15">
        <v>43</v>
      </c>
      <c r="J87" s="15">
        <v>47</v>
      </c>
      <c r="K87" s="15">
        <v>50</v>
      </c>
      <c r="L87" s="15">
        <v>48</v>
      </c>
      <c r="M87" s="49">
        <v>50</v>
      </c>
      <c r="N87" s="17">
        <f t="shared" si="1"/>
        <v>41.25</v>
      </c>
    </row>
    <row r="88" spans="1:14" ht="12" customHeight="1" x14ac:dyDescent="0.2">
      <c r="A88" s="10" t="str">
        <f>'Pregnant Women Participating'!A88</f>
        <v>Shoshone Tribe, WY</v>
      </c>
      <c r="B88" s="17">
        <v>52</v>
      </c>
      <c r="C88" s="15">
        <v>34</v>
      </c>
      <c r="D88" s="15">
        <v>31</v>
      </c>
      <c r="E88" s="15">
        <v>37</v>
      </c>
      <c r="F88" s="15">
        <v>42</v>
      </c>
      <c r="G88" s="15">
        <v>43</v>
      </c>
      <c r="H88" s="15">
        <v>45</v>
      </c>
      <c r="I88" s="15">
        <v>36</v>
      </c>
      <c r="J88" s="15">
        <v>34</v>
      </c>
      <c r="K88" s="15">
        <v>32</v>
      </c>
      <c r="L88" s="15">
        <v>33</v>
      </c>
      <c r="M88" s="49">
        <v>33</v>
      </c>
      <c r="N88" s="17">
        <f t="shared" si="1"/>
        <v>37.666666666666664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75626</v>
      </c>
      <c r="C89" s="19">
        <v>74604</v>
      </c>
      <c r="D89" s="19">
        <v>74740</v>
      </c>
      <c r="E89" s="19">
        <v>73713</v>
      </c>
      <c r="F89" s="19">
        <v>72560</v>
      </c>
      <c r="G89" s="19">
        <v>72915</v>
      </c>
      <c r="H89" s="19">
        <v>71872</v>
      </c>
      <c r="I89" s="19">
        <v>70631</v>
      </c>
      <c r="J89" s="19">
        <v>70488</v>
      </c>
      <c r="K89" s="19">
        <v>69783</v>
      </c>
      <c r="L89" s="19">
        <v>69278</v>
      </c>
      <c r="M89" s="48">
        <v>68863</v>
      </c>
      <c r="N89" s="20">
        <f t="shared" si="1"/>
        <v>72089.416666666672</v>
      </c>
    </row>
    <row r="90" spans="1:14" ht="12" customHeight="1" x14ac:dyDescent="0.2">
      <c r="A90" s="11" t="str">
        <f>'Pregnant Women Participating'!A90</f>
        <v>Alaska</v>
      </c>
      <c r="B90" s="17">
        <v>3241</v>
      </c>
      <c r="C90" s="15">
        <v>3222</v>
      </c>
      <c r="D90" s="15">
        <v>3256</v>
      </c>
      <c r="E90" s="15">
        <v>3208</v>
      </c>
      <c r="F90" s="15">
        <v>3238</v>
      </c>
      <c r="G90" s="15">
        <v>3263</v>
      </c>
      <c r="H90" s="15">
        <v>3282</v>
      </c>
      <c r="I90" s="15">
        <v>3211</v>
      </c>
      <c r="J90" s="15">
        <v>3089</v>
      </c>
      <c r="K90" s="15">
        <v>3152</v>
      </c>
      <c r="L90" s="15">
        <v>3104</v>
      </c>
      <c r="M90" s="49">
        <v>3040</v>
      </c>
      <c r="N90" s="17">
        <f t="shared" si="1"/>
        <v>3192.1666666666665</v>
      </c>
    </row>
    <row r="91" spans="1:14" ht="12" customHeight="1" x14ac:dyDescent="0.2">
      <c r="A91" s="11" t="str">
        <f>'Pregnant Women Participating'!A91</f>
        <v>American Samoa</v>
      </c>
      <c r="B91" s="17">
        <v>704</v>
      </c>
      <c r="C91" s="15">
        <v>695</v>
      </c>
      <c r="D91" s="15">
        <v>655</v>
      </c>
      <c r="E91" s="15">
        <v>657</v>
      </c>
      <c r="F91" s="15">
        <v>634</v>
      </c>
      <c r="G91" s="15">
        <v>624</v>
      </c>
      <c r="H91" s="15">
        <v>612</v>
      </c>
      <c r="I91" s="15">
        <v>615</v>
      </c>
      <c r="J91" s="15">
        <v>609</v>
      </c>
      <c r="K91" s="15">
        <v>615</v>
      </c>
      <c r="L91" s="15">
        <v>616</v>
      </c>
      <c r="M91" s="49">
        <v>609</v>
      </c>
      <c r="N91" s="17">
        <f t="shared" si="1"/>
        <v>637.08333333333337</v>
      </c>
    </row>
    <row r="92" spans="1:14" ht="12" customHeight="1" x14ac:dyDescent="0.2">
      <c r="A92" s="11" t="str">
        <f>'Pregnant Women Participating'!A92</f>
        <v>California</v>
      </c>
      <c r="B92" s="17">
        <v>181365</v>
      </c>
      <c r="C92" s="15">
        <v>178753</v>
      </c>
      <c r="D92" s="15">
        <v>178654</v>
      </c>
      <c r="E92" s="15">
        <v>177498</v>
      </c>
      <c r="F92" s="15">
        <v>175681</v>
      </c>
      <c r="G92" s="15">
        <v>176512</v>
      </c>
      <c r="H92" s="15">
        <v>176145</v>
      </c>
      <c r="I92" s="15">
        <v>173623</v>
      </c>
      <c r="J92" s="15">
        <v>173535</v>
      </c>
      <c r="K92" s="15">
        <v>172426</v>
      </c>
      <c r="L92" s="15">
        <v>172083</v>
      </c>
      <c r="M92" s="49">
        <v>171439</v>
      </c>
      <c r="N92" s="17">
        <f t="shared" si="1"/>
        <v>175642.83333333334</v>
      </c>
    </row>
    <row r="93" spans="1:14" ht="12" customHeight="1" x14ac:dyDescent="0.2">
      <c r="A93" s="11" t="str">
        <f>'Pregnant Women Participating'!A93</f>
        <v>Guam</v>
      </c>
      <c r="B93" s="17">
        <v>1337</v>
      </c>
      <c r="C93" s="15">
        <v>1295</v>
      </c>
      <c r="D93" s="15">
        <v>1203</v>
      </c>
      <c r="E93" s="15">
        <v>1180</v>
      </c>
      <c r="F93" s="15">
        <v>1140</v>
      </c>
      <c r="G93" s="15">
        <v>1086</v>
      </c>
      <c r="H93" s="15">
        <v>1047</v>
      </c>
      <c r="I93" s="15">
        <v>1034</v>
      </c>
      <c r="J93" s="15">
        <v>1034</v>
      </c>
      <c r="K93" s="15">
        <v>1079</v>
      </c>
      <c r="L93" s="15">
        <v>1106</v>
      </c>
      <c r="M93" s="49">
        <v>1135</v>
      </c>
      <c r="N93" s="17">
        <f t="shared" si="1"/>
        <v>1139.6666666666667</v>
      </c>
    </row>
    <row r="94" spans="1:14" ht="12" customHeight="1" x14ac:dyDescent="0.2">
      <c r="A94" s="11" t="str">
        <f>'Pregnant Women Participating'!A94</f>
        <v>Hawaii</v>
      </c>
      <c r="B94" s="17">
        <v>5758</v>
      </c>
      <c r="C94" s="15">
        <v>5647</v>
      </c>
      <c r="D94" s="15">
        <v>5505</v>
      </c>
      <c r="E94" s="15">
        <v>5425</v>
      </c>
      <c r="F94" s="15">
        <v>5334</v>
      </c>
      <c r="G94" s="15">
        <v>5378</v>
      </c>
      <c r="H94" s="15">
        <v>5280</v>
      </c>
      <c r="I94" s="15">
        <v>5147</v>
      </c>
      <c r="J94" s="15">
        <v>5096</v>
      </c>
      <c r="K94" s="15">
        <v>5054</v>
      </c>
      <c r="L94" s="15">
        <v>4995</v>
      </c>
      <c r="M94" s="49">
        <v>5038</v>
      </c>
      <c r="N94" s="17">
        <f t="shared" si="1"/>
        <v>5304.75</v>
      </c>
    </row>
    <row r="95" spans="1:14" ht="12" customHeight="1" x14ac:dyDescent="0.2">
      <c r="A95" s="11" t="str">
        <f>'Pregnant Women Participating'!A95</f>
        <v>Idaho</v>
      </c>
      <c r="B95" s="17">
        <v>7106</v>
      </c>
      <c r="C95" s="15">
        <v>7102</v>
      </c>
      <c r="D95" s="15">
        <v>7071</v>
      </c>
      <c r="E95" s="15">
        <v>7025</v>
      </c>
      <c r="F95" s="15">
        <v>6958</v>
      </c>
      <c r="G95" s="15">
        <v>6915</v>
      </c>
      <c r="H95" s="15">
        <v>6751</v>
      </c>
      <c r="I95" s="15">
        <v>6702</v>
      </c>
      <c r="J95" s="15">
        <v>6634</v>
      </c>
      <c r="K95" s="15">
        <v>6606</v>
      </c>
      <c r="L95" s="15">
        <v>6550</v>
      </c>
      <c r="M95" s="49">
        <v>6598</v>
      </c>
      <c r="N95" s="17">
        <f t="shared" si="1"/>
        <v>6834.833333333333</v>
      </c>
    </row>
    <row r="96" spans="1:14" ht="12" customHeight="1" x14ac:dyDescent="0.2">
      <c r="A96" s="11" t="str">
        <f>'Pregnant Women Participating'!A96</f>
        <v>Nevada</v>
      </c>
      <c r="B96" s="17">
        <v>13307</v>
      </c>
      <c r="C96" s="15">
        <v>13173</v>
      </c>
      <c r="D96" s="15">
        <v>13099</v>
      </c>
      <c r="E96" s="15">
        <v>12909</v>
      </c>
      <c r="F96" s="15">
        <v>12941</v>
      </c>
      <c r="G96" s="15">
        <v>12921</v>
      </c>
      <c r="H96" s="15">
        <v>12840</v>
      </c>
      <c r="I96" s="15">
        <v>12691</v>
      </c>
      <c r="J96" s="15">
        <v>12771</v>
      </c>
      <c r="K96" s="15">
        <v>12525</v>
      </c>
      <c r="L96" s="15">
        <v>12565</v>
      </c>
      <c r="M96" s="49">
        <v>12447</v>
      </c>
      <c r="N96" s="17">
        <f t="shared" si="1"/>
        <v>12849.083333333334</v>
      </c>
    </row>
    <row r="97" spans="1:14" ht="12" customHeight="1" x14ac:dyDescent="0.2">
      <c r="A97" s="11" t="str">
        <f>'Pregnant Women Participating'!A97</f>
        <v>Oregon</v>
      </c>
      <c r="B97" s="17">
        <v>15663</v>
      </c>
      <c r="C97" s="15">
        <v>15244</v>
      </c>
      <c r="D97" s="15">
        <v>15369</v>
      </c>
      <c r="E97" s="15">
        <v>15211</v>
      </c>
      <c r="F97" s="15">
        <v>14995</v>
      </c>
      <c r="G97" s="15">
        <v>15055</v>
      </c>
      <c r="H97" s="15">
        <v>14987</v>
      </c>
      <c r="I97" s="15">
        <v>14789</v>
      </c>
      <c r="J97" s="15">
        <v>14721</v>
      </c>
      <c r="K97" s="15">
        <v>14729</v>
      </c>
      <c r="L97" s="15">
        <v>14518</v>
      </c>
      <c r="M97" s="49">
        <v>14485</v>
      </c>
      <c r="N97" s="17">
        <f t="shared" si="1"/>
        <v>14980.5</v>
      </c>
    </row>
    <row r="98" spans="1:14" ht="12" customHeight="1" x14ac:dyDescent="0.2">
      <c r="A98" s="11" t="str">
        <f>'Pregnant Women Participating'!A98</f>
        <v>Washington</v>
      </c>
      <c r="B98" s="17">
        <v>26026</v>
      </c>
      <c r="C98" s="15">
        <v>25766</v>
      </c>
      <c r="D98" s="15">
        <v>25925</v>
      </c>
      <c r="E98" s="15">
        <v>25751</v>
      </c>
      <c r="F98" s="15">
        <v>25543</v>
      </c>
      <c r="G98" s="15">
        <v>25426</v>
      </c>
      <c r="H98" s="15">
        <v>24946</v>
      </c>
      <c r="I98" s="15">
        <v>24545</v>
      </c>
      <c r="J98" s="15">
        <v>24431</v>
      </c>
      <c r="K98" s="15">
        <v>24281</v>
      </c>
      <c r="L98" s="15">
        <v>24252</v>
      </c>
      <c r="M98" s="49">
        <v>24243</v>
      </c>
      <c r="N98" s="17">
        <f t="shared" si="1"/>
        <v>25094.583333333332</v>
      </c>
    </row>
    <row r="99" spans="1:14" ht="12" customHeight="1" x14ac:dyDescent="0.2">
      <c r="A99" s="11" t="str">
        <f>'Pregnant Women Participating'!A99</f>
        <v>Northern Marianas</v>
      </c>
      <c r="B99" s="17">
        <v>551</v>
      </c>
      <c r="C99" s="15">
        <v>526</v>
      </c>
      <c r="D99" s="15">
        <v>524</v>
      </c>
      <c r="E99" s="15">
        <v>519</v>
      </c>
      <c r="F99" s="15">
        <v>511</v>
      </c>
      <c r="G99" s="15">
        <v>507</v>
      </c>
      <c r="H99" s="15">
        <v>508</v>
      </c>
      <c r="I99" s="15">
        <v>494</v>
      </c>
      <c r="J99" s="15">
        <v>482</v>
      </c>
      <c r="K99" s="15">
        <v>474</v>
      </c>
      <c r="L99" s="15">
        <v>465</v>
      </c>
      <c r="M99" s="49">
        <v>479</v>
      </c>
      <c r="N99" s="17">
        <f t="shared" si="1"/>
        <v>503.33333333333331</v>
      </c>
    </row>
    <row r="100" spans="1:14" ht="12" customHeight="1" x14ac:dyDescent="0.2">
      <c r="A100" s="11" t="str">
        <f>'Pregnant Women Participating'!A100</f>
        <v>Inter-Tribal Council, NV</v>
      </c>
      <c r="B100" s="17">
        <v>218</v>
      </c>
      <c r="C100" s="15">
        <v>189</v>
      </c>
      <c r="D100" s="15">
        <v>182</v>
      </c>
      <c r="E100" s="15">
        <v>178</v>
      </c>
      <c r="F100" s="15">
        <v>165</v>
      </c>
      <c r="G100" s="15">
        <v>149</v>
      </c>
      <c r="H100" s="15">
        <v>146</v>
      </c>
      <c r="I100" s="15">
        <v>132</v>
      </c>
      <c r="J100" s="15">
        <v>120</v>
      </c>
      <c r="K100" s="15">
        <v>113</v>
      </c>
      <c r="L100" s="15">
        <v>103</v>
      </c>
      <c r="M100" s="49">
        <v>109</v>
      </c>
      <c r="N100" s="17">
        <f t="shared" si="1"/>
        <v>150.33333333333334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255276</v>
      </c>
      <c r="C101" s="19">
        <v>251612</v>
      </c>
      <c r="D101" s="19">
        <v>251443</v>
      </c>
      <c r="E101" s="19">
        <v>249561</v>
      </c>
      <c r="F101" s="19">
        <v>247140</v>
      </c>
      <c r="G101" s="19">
        <v>247836</v>
      </c>
      <c r="H101" s="19">
        <v>246544</v>
      </c>
      <c r="I101" s="19">
        <v>242983</v>
      </c>
      <c r="J101" s="19">
        <v>242522</v>
      </c>
      <c r="K101" s="19">
        <v>241054</v>
      </c>
      <c r="L101" s="19">
        <v>240357</v>
      </c>
      <c r="M101" s="48">
        <v>239622</v>
      </c>
      <c r="N101" s="20">
        <f t="shared" si="1"/>
        <v>246329.16666666666</v>
      </c>
    </row>
    <row r="102" spans="1:14" s="36" customFormat="1" ht="16.5" customHeight="1" thickBot="1" x14ac:dyDescent="0.3">
      <c r="A102" s="33" t="str">
        <f>'Pregnant Women Participating'!A102</f>
        <v>TOTAL</v>
      </c>
      <c r="B102" s="34">
        <v>1524424</v>
      </c>
      <c r="C102" s="35">
        <v>1503732</v>
      </c>
      <c r="D102" s="35">
        <v>1502412</v>
      </c>
      <c r="E102" s="35">
        <v>1489856</v>
      </c>
      <c r="F102" s="35">
        <v>1468873</v>
      </c>
      <c r="G102" s="35">
        <v>1475503</v>
      </c>
      <c r="H102" s="35">
        <v>1461735</v>
      </c>
      <c r="I102" s="35">
        <v>1441541</v>
      </c>
      <c r="J102" s="35">
        <v>1433934</v>
      </c>
      <c r="K102" s="35">
        <v>1425943</v>
      </c>
      <c r="L102" s="35">
        <v>1424496</v>
      </c>
      <c r="M102" s="51">
        <v>1424145</v>
      </c>
      <c r="N102" s="34">
        <f t="shared" si="1"/>
        <v>1464716.1666666667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23371</v>
      </c>
      <c r="C6" s="15">
        <v>23429</v>
      </c>
      <c r="D6" s="15">
        <v>23276</v>
      </c>
      <c r="E6" s="15">
        <v>23318</v>
      </c>
      <c r="F6" s="15">
        <v>23503</v>
      </c>
      <c r="G6" s="15">
        <v>23737</v>
      </c>
      <c r="H6" s="15">
        <v>23632</v>
      </c>
      <c r="I6" s="15">
        <v>23747</v>
      </c>
      <c r="J6" s="15">
        <v>23975</v>
      </c>
      <c r="K6" s="15">
        <v>24066</v>
      </c>
      <c r="L6" s="15">
        <v>24324</v>
      </c>
      <c r="M6" s="49">
        <v>24415</v>
      </c>
      <c r="N6" s="17">
        <f t="shared" ref="N6:N15" si="0">IF(SUM(B6:M6)&gt;0,AVERAGE(B6:M6)," ")</f>
        <v>23732.75</v>
      </c>
    </row>
    <row r="7" spans="1:14" s="7" customFormat="1" ht="12" customHeight="1" x14ac:dyDescent="0.2">
      <c r="A7" s="10" t="str">
        <f>'Pregnant Women Participating'!A7</f>
        <v>Maine</v>
      </c>
      <c r="B7" s="17">
        <v>9095</v>
      </c>
      <c r="C7" s="15">
        <v>9399</v>
      </c>
      <c r="D7" s="15">
        <v>9593</v>
      </c>
      <c r="E7" s="15">
        <v>9809</v>
      </c>
      <c r="F7" s="15">
        <v>9838</v>
      </c>
      <c r="G7" s="15">
        <v>9888</v>
      </c>
      <c r="H7" s="15">
        <v>9808</v>
      </c>
      <c r="I7" s="15">
        <v>9826</v>
      </c>
      <c r="J7" s="15">
        <v>9855</v>
      </c>
      <c r="K7" s="15">
        <v>9805</v>
      </c>
      <c r="L7" s="15">
        <v>9864</v>
      </c>
      <c r="M7" s="49">
        <v>9832</v>
      </c>
      <c r="N7" s="17">
        <f t="shared" si="0"/>
        <v>9717.6666666666661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66691</v>
      </c>
      <c r="C8" s="15">
        <v>67165</v>
      </c>
      <c r="D8" s="15">
        <v>67660</v>
      </c>
      <c r="E8" s="15">
        <v>67712</v>
      </c>
      <c r="F8" s="15">
        <v>67592</v>
      </c>
      <c r="G8" s="15">
        <v>68083</v>
      </c>
      <c r="H8" s="15">
        <v>67129</v>
      </c>
      <c r="I8" s="15">
        <v>66546</v>
      </c>
      <c r="J8" s="15">
        <v>66476</v>
      </c>
      <c r="K8" s="15">
        <v>66348</v>
      </c>
      <c r="L8" s="15">
        <v>66520</v>
      </c>
      <c r="M8" s="49">
        <v>67083</v>
      </c>
      <c r="N8" s="17">
        <f t="shared" si="0"/>
        <v>67083.75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8212</v>
      </c>
      <c r="C9" s="15">
        <v>8365</v>
      </c>
      <c r="D9" s="15">
        <v>8445</v>
      </c>
      <c r="E9" s="15">
        <v>8612</v>
      </c>
      <c r="F9" s="15">
        <v>8676</v>
      </c>
      <c r="G9" s="15">
        <v>8797</v>
      </c>
      <c r="H9" s="15">
        <v>8849</v>
      </c>
      <c r="I9" s="15">
        <v>8736</v>
      </c>
      <c r="J9" s="15">
        <v>8661</v>
      </c>
      <c r="K9" s="15">
        <v>8749</v>
      </c>
      <c r="L9" s="15">
        <v>8814</v>
      </c>
      <c r="M9" s="49">
        <v>8812</v>
      </c>
      <c r="N9" s="17">
        <f t="shared" si="0"/>
        <v>8644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205257</v>
      </c>
      <c r="C10" s="15">
        <v>206256</v>
      </c>
      <c r="D10" s="15">
        <v>208223</v>
      </c>
      <c r="E10" s="15">
        <v>209164</v>
      </c>
      <c r="F10" s="15">
        <v>209311</v>
      </c>
      <c r="G10" s="15">
        <v>211187</v>
      </c>
      <c r="H10" s="15">
        <v>210556</v>
      </c>
      <c r="I10" s="15">
        <v>208772</v>
      </c>
      <c r="J10" s="15">
        <v>208434</v>
      </c>
      <c r="K10" s="15">
        <v>208141</v>
      </c>
      <c r="L10" s="15">
        <v>208181</v>
      </c>
      <c r="M10" s="49">
        <v>209883</v>
      </c>
      <c r="N10" s="17">
        <f t="shared" si="0"/>
        <v>208613.75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8821</v>
      </c>
      <c r="C11" s="15">
        <v>8906</v>
      </c>
      <c r="D11" s="15">
        <v>8965</v>
      </c>
      <c r="E11" s="15">
        <v>9138</v>
      </c>
      <c r="F11" s="15">
        <v>9179</v>
      </c>
      <c r="G11" s="15">
        <v>9160</v>
      </c>
      <c r="H11" s="15">
        <v>9074</v>
      </c>
      <c r="I11" s="15">
        <v>9121</v>
      </c>
      <c r="J11" s="15">
        <v>9172</v>
      </c>
      <c r="K11" s="15">
        <v>8946</v>
      </c>
      <c r="L11" s="15">
        <v>8918</v>
      </c>
      <c r="M11" s="49">
        <v>8929</v>
      </c>
      <c r="N11" s="17">
        <f t="shared" si="0"/>
        <v>9027.4166666666661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7316</v>
      </c>
      <c r="C12" s="15">
        <v>7316</v>
      </c>
      <c r="D12" s="15">
        <v>7365</v>
      </c>
      <c r="E12" s="15">
        <v>7406</v>
      </c>
      <c r="F12" s="15">
        <v>7416</v>
      </c>
      <c r="G12" s="15">
        <v>7423</v>
      </c>
      <c r="H12" s="15">
        <v>7362</v>
      </c>
      <c r="I12" s="15">
        <v>7238</v>
      </c>
      <c r="J12" s="15">
        <v>7249</v>
      </c>
      <c r="K12" s="15">
        <v>7209</v>
      </c>
      <c r="L12" s="15">
        <v>7161</v>
      </c>
      <c r="M12" s="49">
        <v>7112</v>
      </c>
      <c r="N12" s="17">
        <f t="shared" si="0"/>
        <v>7297.75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1490</v>
      </c>
      <c r="C13" s="15">
        <v>1427</v>
      </c>
      <c r="D13" s="15">
        <v>1444</v>
      </c>
      <c r="E13" s="15">
        <v>1472</v>
      </c>
      <c r="F13" s="15">
        <v>1473</v>
      </c>
      <c r="G13" s="15">
        <v>1482</v>
      </c>
      <c r="H13" s="15">
        <v>1496</v>
      </c>
      <c r="I13" s="15">
        <v>1501</v>
      </c>
      <c r="J13" s="15">
        <v>1491</v>
      </c>
      <c r="K13" s="15">
        <v>1458</v>
      </c>
      <c r="L13" s="15">
        <v>1441</v>
      </c>
      <c r="M13" s="49">
        <v>1455</v>
      </c>
      <c r="N13" s="17">
        <f t="shared" si="0"/>
        <v>1469.1666666666667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31</v>
      </c>
      <c r="C14" s="15">
        <v>29</v>
      </c>
      <c r="D14" s="15">
        <v>33</v>
      </c>
      <c r="E14" s="15">
        <v>34</v>
      </c>
      <c r="F14" s="15">
        <v>34</v>
      </c>
      <c r="G14" s="15">
        <v>34</v>
      </c>
      <c r="H14" s="15">
        <v>31</v>
      </c>
      <c r="I14" s="15">
        <v>29</v>
      </c>
      <c r="J14" s="15">
        <v>32</v>
      </c>
      <c r="K14" s="15">
        <v>31</v>
      </c>
      <c r="L14" s="15">
        <v>31</v>
      </c>
      <c r="M14" s="49">
        <v>33</v>
      </c>
      <c r="N14" s="17">
        <f t="shared" si="0"/>
        <v>31.833333333333332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32</v>
      </c>
      <c r="C15" s="15">
        <v>26</v>
      </c>
      <c r="D15" s="15">
        <v>25</v>
      </c>
      <c r="E15" s="15">
        <v>25</v>
      </c>
      <c r="F15" s="15">
        <v>24</v>
      </c>
      <c r="G15" s="15">
        <v>25</v>
      </c>
      <c r="H15" s="15">
        <v>21</v>
      </c>
      <c r="I15" s="15">
        <v>24</v>
      </c>
      <c r="J15" s="15">
        <v>24</v>
      </c>
      <c r="K15" s="15">
        <v>25</v>
      </c>
      <c r="L15" s="15">
        <v>26</v>
      </c>
      <c r="M15" s="49">
        <v>24</v>
      </c>
      <c r="N15" s="17">
        <f t="shared" si="0"/>
        <v>25.083333333333332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330316</v>
      </c>
      <c r="C16" s="19">
        <v>332318</v>
      </c>
      <c r="D16" s="19">
        <v>335029</v>
      </c>
      <c r="E16" s="19">
        <v>336690</v>
      </c>
      <c r="F16" s="19">
        <v>337046</v>
      </c>
      <c r="G16" s="19">
        <v>339816</v>
      </c>
      <c r="H16" s="19">
        <v>337958</v>
      </c>
      <c r="I16" s="19">
        <v>335540</v>
      </c>
      <c r="J16" s="19">
        <v>335369</v>
      </c>
      <c r="K16" s="19">
        <v>334778</v>
      </c>
      <c r="L16" s="19">
        <v>335280</v>
      </c>
      <c r="M16" s="48">
        <v>337578</v>
      </c>
      <c r="N16" s="20">
        <f t="shared" ref="N16:N102" si="1">IF(SUM(B16:M16)&gt;0,AVERAGE(B16:M16)," ")</f>
        <v>335643.16666666669</v>
      </c>
    </row>
    <row r="17" spans="1:14" ht="12" customHeight="1" x14ac:dyDescent="0.2">
      <c r="A17" s="10" t="str">
        <f>'Pregnant Women Participating'!A17</f>
        <v>Delaware</v>
      </c>
      <c r="B17" s="17">
        <v>8987</v>
      </c>
      <c r="C17" s="15">
        <v>9073</v>
      </c>
      <c r="D17" s="15">
        <v>9199</v>
      </c>
      <c r="E17" s="15">
        <v>9333</v>
      </c>
      <c r="F17" s="15">
        <v>9489</v>
      </c>
      <c r="G17" s="15">
        <v>9469</v>
      </c>
      <c r="H17" s="15">
        <v>9380</v>
      </c>
      <c r="I17" s="15">
        <v>9377</v>
      </c>
      <c r="J17" s="15">
        <v>9401</v>
      </c>
      <c r="K17" s="15">
        <v>9399</v>
      </c>
      <c r="L17" s="15">
        <v>9498</v>
      </c>
      <c r="M17" s="49">
        <v>9483</v>
      </c>
      <c r="N17" s="17">
        <f t="shared" si="1"/>
        <v>9340.6666666666661</v>
      </c>
    </row>
    <row r="18" spans="1:14" ht="12" customHeight="1" x14ac:dyDescent="0.2">
      <c r="A18" s="10" t="str">
        <f>'Pregnant Women Participating'!A18</f>
        <v>District of Columbia</v>
      </c>
      <c r="B18" s="17">
        <v>7286</v>
      </c>
      <c r="C18" s="15">
        <v>7385</v>
      </c>
      <c r="D18" s="15">
        <v>7423</v>
      </c>
      <c r="E18" s="15">
        <v>7496</v>
      </c>
      <c r="F18" s="15">
        <v>7530</v>
      </c>
      <c r="G18" s="15">
        <v>7708</v>
      </c>
      <c r="H18" s="15">
        <v>7678</v>
      </c>
      <c r="I18" s="15">
        <v>7543</v>
      </c>
      <c r="J18" s="15">
        <v>7306</v>
      </c>
      <c r="K18" s="15">
        <v>7197</v>
      </c>
      <c r="L18" s="15">
        <v>6976</v>
      </c>
      <c r="M18" s="49">
        <v>6856</v>
      </c>
      <c r="N18" s="17">
        <f t="shared" si="1"/>
        <v>7365.333333333333</v>
      </c>
    </row>
    <row r="19" spans="1:14" ht="12" customHeight="1" x14ac:dyDescent="0.2">
      <c r="A19" s="10" t="str">
        <f>'Pregnant Women Participating'!A19</f>
        <v>Maryland</v>
      </c>
      <c r="B19" s="17">
        <v>66181</v>
      </c>
      <c r="C19" s="15">
        <v>65425</v>
      </c>
      <c r="D19" s="15">
        <v>65681</v>
      </c>
      <c r="E19" s="15">
        <v>65597</v>
      </c>
      <c r="F19" s="15">
        <v>64783</v>
      </c>
      <c r="G19" s="15">
        <v>65323</v>
      </c>
      <c r="H19" s="15">
        <v>65063</v>
      </c>
      <c r="I19" s="15">
        <v>64866</v>
      </c>
      <c r="J19" s="15">
        <v>64582</v>
      </c>
      <c r="K19" s="15">
        <v>64280</v>
      </c>
      <c r="L19" s="15">
        <v>64048</v>
      </c>
      <c r="M19" s="49">
        <v>63754</v>
      </c>
      <c r="N19" s="17">
        <f t="shared" si="1"/>
        <v>64965.25</v>
      </c>
    </row>
    <row r="20" spans="1:14" ht="12" customHeight="1" x14ac:dyDescent="0.2">
      <c r="A20" s="10" t="str">
        <f>'Pregnant Women Participating'!A20</f>
        <v>New Jersey</v>
      </c>
      <c r="B20" s="17">
        <v>77561</v>
      </c>
      <c r="C20" s="15">
        <v>78178</v>
      </c>
      <c r="D20" s="15">
        <v>78762</v>
      </c>
      <c r="E20" s="15">
        <v>79502</v>
      </c>
      <c r="F20" s="15">
        <v>80254</v>
      </c>
      <c r="G20" s="15">
        <v>82280</v>
      </c>
      <c r="H20" s="15">
        <v>82850</v>
      </c>
      <c r="I20" s="15">
        <v>82880</v>
      </c>
      <c r="J20" s="15">
        <v>82229</v>
      </c>
      <c r="K20" s="15">
        <v>81624</v>
      </c>
      <c r="L20" s="15">
        <v>81684</v>
      </c>
      <c r="M20" s="49">
        <v>82031</v>
      </c>
      <c r="N20" s="17">
        <f t="shared" si="1"/>
        <v>80819.583333333328</v>
      </c>
    </row>
    <row r="21" spans="1:14" ht="12" customHeight="1" x14ac:dyDescent="0.2">
      <c r="A21" s="10" t="str">
        <f>'Pregnant Women Participating'!A21</f>
        <v>Pennsylvania</v>
      </c>
      <c r="B21" s="17">
        <v>94785</v>
      </c>
      <c r="C21" s="15">
        <v>94186</v>
      </c>
      <c r="D21" s="15">
        <v>93902</v>
      </c>
      <c r="E21" s="15">
        <v>94069</v>
      </c>
      <c r="F21" s="15">
        <v>92929</v>
      </c>
      <c r="G21" s="15">
        <v>94074</v>
      </c>
      <c r="H21" s="15">
        <v>92145</v>
      </c>
      <c r="I21" s="15">
        <v>90920</v>
      </c>
      <c r="J21" s="15">
        <v>88858</v>
      </c>
      <c r="K21" s="15">
        <v>86809</v>
      </c>
      <c r="L21" s="15">
        <v>85335</v>
      </c>
      <c r="M21" s="49">
        <v>83811</v>
      </c>
      <c r="N21" s="17">
        <f t="shared" si="1"/>
        <v>90985.25</v>
      </c>
    </row>
    <row r="22" spans="1:14" ht="12" customHeight="1" x14ac:dyDescent="0.2">
      <c r="A22" s="10" t="str">
        <f>'Pregnant Women Participating'!A22</f>
        <v>Puerto Rico</v>
      </c>
      <c r="B22" s="17">
        <v>61126</v>
      </c>
      <c r="C22" s="15">
        <v>62354</v>
      </c>
      <c r="D22" s="15">
        <v>61994</v>
      </c>
      <c r="E22" s="15">
        <v>60787</v>
      </c>
      <c r="F22" s="15">
        <v>59798</v>
      </c>
      <c r="G22" s="15">
        <v>58978</v>
      </c>
      <c r="H22" s="15">
        <v>59031</v>
      </c>
      <c r="I22" s="15">
        <v>58707</v>
      </c>
      <c r="J22" s="15">
        <v>58224</v>
      </c>
      <c r="K22" s="15">
        <v>58020</v>
      </c>
      <c r="L22" s="15">
        <v>59307</v>
      </c>
      <c r="M22" s="49">
        <v>60305</v>
      </c>
      <c r="N22" s="17">
        <f t="shared" si="1"/>
        <v>59885.916666666664</v>
      </c>
    </row>
    <row r="23" spans="1:14" ht="12" customHeight="1" x14ac:dyDescent="0.2">
      <c r="A23" s="10" t="str">
        <f>'Pregnant Women Participating'!A23</f>
        <v>Virginia</v>
      </c>
      <c r="B23" s="17">
        <v>64584</v>
      </c>
      <c r="C23" s="15">
        <v>65045</v>
      </c>
      <c r="D23" s="15">
        <v>65716</v>
      </c>
      <c r="E23" s="15">
        <v>66373</v>
      </c>
      <c r="F23" s="15">
        <v>66834</v>
      </c>
      <c r="G23" s="15">
        <v>67334</v>
      </c>
      <c r="H23" s="15">
        <v>66911</v>
      </c>
      <c r="I23" s="15">
        <v>66584</v>
      </c>
      <c r="J23" s="15">
        <v>65842</v>
      </c>
      <c r="K23" s="15">
        <v>65760</v>
      </c>
      <c r="L23" s="15">
        <v>65573</v>
      </c>
      <c r="M23" s="49">
        <v>66141</v>
      </c>
      <c r="N23" s="17">
        <f t="shared" si="1"/>
        <v>66058.083333333328</v>
      </c>
    </row>
    <row r="24" spans="1:14" ht="12" customHeight="1" x14ac:dyDescent="0.2">
      <c r="A24" s="10" t="str">
        <f>'Pregnant Women Participating'!A24</f>
        <v>West Virginia</v>
      </c>
      <c r="B24" s="17">
        <v>18759</v>
      </c>
      <c r="C24" s="15">
        <v>18548</v>
      </c>
      <c r="D24" s="15">
        <v>18397</v>
      </c>
      <c r="E24" s="15">
        <v>18340</v>
      </c>
      <c r="F24" s="15">
        <v>18169</v>
      </c>
      <c r="G24" s="15">
        <v>18173</v>
      </c>
      <c r="H24" s="15">
        <v>17832</v>
      </c>
      <c r="I24" s="15">
        <v>17827</v>
      </c>
      <c r="J24" s="15">
        <v>17762</v>
      </c>
      <c r="K24" s="15">
        <v>17647</v>
      </c>
      <c r="L24" s="15">
        <v>17497</v>
      </c>
      <c r="M24" s="49">
        <v>17565</v>
      </c>
      <c r="N24" s="17">
        <f t="shared" si="1"/>
        <v>18043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399269</v>
      </c>
      <c r="C25" s="19">
        <v>400194</v>
      </c>
      <c r="D25" s="19">
        <v>401074</v>
      </c>
      <c r="E25" s="19">
        <v>401497</v>
      </c>
      <c r="F25" s="19">
        <v>399786</v>
      </c>
      <c r="G25" s="19">
        <v>403339</v>
      </c>
      <c r="H25" s="19">
        <v>400890</v>
      </c>
      <c r="I25" s="19">
        <v>398704</v>
      </c>
      <c r="J25" s="19">
        <v>394204</v>
      </c>
      <c r="K25" s="19">
        <v>390736</v>
      </c>
      <c r="L25" s="19">
        <v>389918</v>
      </c>
      <c r="M25" s="48">
        <v>389946</v>
      </c>
      <c r="N25" s="20">
        <f t="shared" si="1"/>
        <v>397463.08333333331</v>
      </c>
    </row>
    <row r="26" spans="1:14" ht="12" customHeight="1" x14ac:dyDescent="0.2">
      <c r="A26" s="10" t="str">
        <f>'Pregnant Women Participating'!A26</f>
        <v>Alabama</v>
      </c>
      <c r="B26" s="17">
        <v>61072</v>
      </c>
      <c r="C26" s="15">
        <v>60490</v>
      </c>
      <c r="D26" s="15">
        <v>60001</v>
      </c>
      <c r="E26" s="15">
        <v>59147</v>
      </c>
      <c r="F26" s="15">
        <v>57672</v>
      </c>
      <c r="G26" s="15">
        <v>57435</v>
      </c>
      <c r="H26" s="15">
        <v>56856</v>
      </c>
      <c r="I26" s="15">
        <v>56369</v>
      </c>
      <c r="J26" s="15">
        <v>56402</v>
      </c>
      <c r="K26" s="15">
        <v>56535</v>
      </c>
      <c r="L26" s="15">
        <v>56308</v>
      </c>
      <c r="M26" s="49">
        <v>56046</v>
      </c>
      <c r="N26" s="17">
        <f t="shared" si="1"/>
        <v>57861.083333333336</v>
      </c>
    </row>
    <row r="27" spans="1:14" ht="12" customHeight="1" x14ac:dyDescent="0.2">
      <c r="A27" s="10" t="str">
        <f>'Pregnant Women Participating'!A27</f>
        <v>Florida</v>
      </c>
      <c r="B27" s="17">
        <v>222337</v>
      </c>
      <c r="C27" s="15">
        <v>218505</v>
      </c>
      <c r="D27" s="15">
        <v>216272</v>
      </c>
      <c r="E27" s="15">
        <v>215334</v>
      </c>
      <c r="F27" s="15">
        <v>214345</v>
      </c>
      <c r="G27" s="15">
        <v>216076</v>
      </c>
      <c r="H27" s="15">
        <v>214970</v>
      </c>
      <c r="I27" s="15">
        <v>212605</v>
      </c>
      <c r="J27" s="15">
        <v>211008</v>
      </c>
      <c r="K27" s="15">
        <v>210976</v>
      </c>
      <c r="L27" s="15">
        <v>212065</v>
      </c>
      <c r="M27" s="49">
        <v>214537</v>
      </c>
      <c r="N27" s="17">
        <f t="shared" si="1"/>
        <v>214919.16666666666</v>
      </c>
    </row>
    <row r="28" spans="1:14" ht="12" customHeight="1" x14ac:dyDescent="0.2">
      <c r="A28" s="10" t="str">
        <f>'Pregnant Women Participating'!A28</f>
        <v>Georgia</v>
      </c>
      <c r="B28" s="17">
        <v>91594</v>
      </c>
      <c r="C28" s="15">
        <v>91609</v>
      </c>
      <c r="D28" s="15">
        <v>91285</v>
      </c>
      <c r="E28" s="15">
        <v>90977</v>
      </c>
      <c r="F28" s="15">
        <v>92075</v>
      </c>
      <c r="G28" s="15">
        <v>93437</v>
      </c>
      <c r="H28" s="15">
        <v>93621</v>
      </c>
      <c r="I28" s="15">
        <v>92475</v>
      </c>
      <c r="J28" s="15">
        <v>91617</v>
      </c>
      <c r="K28" s="15">
        <v>94908</v>
      </c>
      <c r="L28" s="15">
        <v>94248</v>
      </c>
      <c r="M28" s="49">
        <v>95648</v>
      </c>
      <c r="N28" s="17">
        <f t="shared" si="1"/>
        <v>92791.166666666672</v>
      </c>
    </row>
    <row r="29" spans="1:14" ht="12" customHeight="1" x14ac:dyDescent="0.2">
      <c r="A29" s="10" t="str">
        <f>'Pregnant Women Participating'!A29</f>
        <v>Kentucky</v>
      </c>
      <c r="B29" s="17">
        <v>60986</v>
      </c>
      <c r="C29" s="15">
        <v>61221</v>
      </c>
      <c r="D29" s="15">
        <v>61054</v>
      </c>
      <c r="E29" s="15">
        <v>60620</v>
      </c>
      <c r="F29" s="15">
        <v>59457</v>
      </c>
      <c r="G29" s="15">
        <v>58524</v>
      </c>
      <c r="H29" s="15">
        <v>57284</v>
      </c>
      <c r="I29" s="15">
        <v>56925</v>
      </c>
      <c r="J29" s="15">
        <v>57688</v>
      </c>
      <c r="K29" s="15">
        <v>58747</v>
      </c>
      <c r="L29" s="15">
        <v>59382</v>
      </c>
      <c r="M29" s="49">
        <v>59526</v>
      </c>
      <c r="N29" s="17">
        <f t="shared" si="1"/>
        <v>59284.5</v>
      </c>
    </row>
    <row r="30" spans="1:14" ht="12" customHeight="1" x14ac:dyDescent="0.2">
      <c r="A30" s="10" t="str">
        <f>'Pregnant Women Participating'!A30</f>
        <v>Mississippi</v>
      </c>
      <c r="B30" s="17">
        <v>39467</v>
      </c>
      <c r="C30" s="15">
        <v>39182</v>
      </c>
      <c r="D30" s="15">
        <v>39287</v>
      </c>
      <c r="E30" s="15">
        <v>39428</v>
      </c>
      <c r="F30" s="15">
        <v>38637</v>
      </c>
      <c r="G30" s="15">
        <v>38867</v>
      </c>
      <c r="H30" s="15">
        <v>38393</v>
      </c>
      <c r="I30" s="15">
        <v>36452</v>
      </c>
      <c r="J30" s="15">
        <v>33009</v>
      </c>
      <c r="K30" s="15">
        <v>31301</v>
      </c>
      <c r="L30" s="15">
        <v>32427</v>
      </c>
      <c r="M30" s="49">
        <v>33367</v>
      </c>
      <c r="N30" s="17">
        <f t="shared" si="1"/>
        <v>36651.416666666664</v>
      </c>
    </row>
    <row r="31" spans="1:14" ht="12" customHeight="1" x14ac:dyDescent="0.2">
      <c r="A31" s="10" t="str">
        <f>'Pregnant Women Participating'!A31</f>
        <v>North Carolina</v>
      </c>
      <c r="B31" s="17">
        <v>141573</v>
      </c>
      <c r="C31" s="15">
        <v>141294</v>
      </c>
      <c r="D31" s="15">
        <v>141848</v>
      </c>
      <c r="E31" s="15">
        <v>142108</v>
      </c>
      <c r="F31" s="15">
        <v>142536</v>
      </c>
      <c r="G31" s="15">
        <v>143513</v>
      </c>
      <c r="H31" s="15">
        <v>143226</v>
      </c>
      <c r="I31" s="15">
        <v>143334</v>
      </c>
      <c r="J31" s="15">
        <v>143469</v>
      </c>
      <c r="K31" s="15">
        <v>143014</v>
      </c>
      <c r="L31" s="15">
        <v>142888</v>
      </c>
      <c r="M31" s="49">
        <v>143496</v>
      </c>
      <c r="N31" s="17">
        <f t="shared" si="1"/>
        <v>142691.58333333334</v>
      </c>
    </row>
    <row r="32" spans="1:14" ht="12" customHeight="1" x14ac:dyDescent="0.2">
      <c r="A32" s="10" t="str">
        <f>'Pregnant Women Participating'!A32</f>
        <v>South Carolina</v>
      </c>
      <c r="B32" s="17">
        <v>41817</v>
      </c>
      <c r="C32" s="15">
        <v>41840</v>
      </c>
      <c r="D32" s="15">
        <v>42116</v>
      </c>
      <c r="E32" s="15">
        <v>43338</v>
      </c>
      <c r="F32" s="15">
        <v>43884</v>
      </c>
      <c r="G32" s="15">
        <v>44703</v>
      </c>
      <c r="H32" s="15">
        <v>44417</v>
      </c>
      <c r="I32" s="15">
        <v>43976</v>
      </c>
      <c r="J32" s="15">
        <v>43908</v>
      </c>
      <c r="K32" s="15">
        <v>44102</v>
      </c>
      <c r="L32" s="15">
        <v>44514</v>
      </c>
      <c r="M32" s="49">
        <v>44399</v>
      </c>
      <c r="N32" s="17">
        <f t="shared" si="1"/>
        <v>43584.5</v>
      </c>
    </row>
    <row r="33" spans="1:14" ht="12" customHeight="1" x14ac:dyDescent="0.2">
      <c r="A33" s="10" t="str">
        <f>'Pregnant Women Participating'!A33</f>
        <v>Tennessee</v>
      </c>
      <c r="B33" s="17">
        <v>52710</v>
      </c>
      <c r="C33" s="15">
        <v>51393</v>
      </c>
      <c r="D33" s="15">
        <v>51269</v>
      </c>
      <c r="E33" s="15">
        <v>51712</v>
      </c>
      <c r="F33" s="15">
        <v>51910</v>
      </c>
      <c r="G33" s="15">
        <v>54261</v>
      </c>
      <c r="H33" s="15">
        <v>53626</v>
      </c>
      <c r="I33" s="15">
        <v>53849</v>
      </c>
      <c r="J33" s="15">
        <v>52478</v>
      </c>
      <c r="K33" s="15">
        <v>52689</v>
      </c>
      <c r="L33" s="15">
        <v>52822</v>
      </c>
      <c r="M33" s="49">
        <v>52170</v>
      </c>
      <c r="N33" s="17">
        <f t="shared" si="1"/>
        <v>52574.083333333336</v>
      </c>
    </row>
    <row r="34" spans="1:14" ht="12" customHeight="1" x14ac:dyDescent="0.2">
      <c r="A34" s="10" t="str">
        <f>'Pregnant Women Participating'!A34</f>
        <v>Choctaw Indians, MS</v>
      </c>
      <c r="B34" s="17">
        <v>408</v>
      </c>
      <c r="C34" s="15">
        <v>426</v>
      </c>
      <c r="D34" s="15">
        <v>394</v>
      </c>
      <c r="E34" s="15">
        <v>374</v>
      </c>
      <c r="F34" s="15">
        <v>369</v>
      </c>
      <c r="G34" s="15">
        <v>353</v>
      </c>
      <c r="H34" s="15">
        <v>351</v>
      </c>
      <c r="I34" s="15">
        <v>353</v>
      </c>
      <c r="J34" s="15">
        <v>371</v>
      </c>
      <c r="K34" s="15">
        <v>373</v>
      </c>
      <c r="L34" s="15">
        <v>381</v>
      </c>
      <c r="M34" s="49">
        <v>389</v>
      </c>
      <c r="N34" s="17">
        <f t="shared" si="1"/>
        <v>378.5</v>
      </c>
    </row>
    <row r="35" spans="1:14" ht="12" customHeight="1" x14ac:dyDescent="0.2">
      <c r="A35" s="10" t="str">
        <f>'Pregnant Women Participating'!A35</f>
        <v>Eastern Cherokee, NC</v>
      </c>
      <c r="B35" s="17">
        <v>435</v>
      </c>
      <c r="C35" s="15">
        <v>437</v>
      </c>
      <c r="D35" s="15">
        <v>442</v>
      </c>
      <c r="E35" s="15">
        <v>426</v>
      </c>
      <c r="F35" s="15">
        <v>419</v>
      </c>
      <c r="G35" s="15">
        <v>425</v>
      </c>
      <c r="H35" s="15">
        <v>425</v>
      </c>
      <c r="I35" s="15">
        <v>427</v>
      </c>
      <c r="J35" s="15">
        <v>425</v>
      </c>
      <c r="K35" s="15">
        <v>407</v>
      </c>
      <c r="L35" s="15">
        <v>405</v>
      </c>
      <c r="M35" s="49">
        <v>390</v>
      </c>
      <c r="N35" s="17">
        <f t="shared" si="1"/>
        <v>421.91666666666669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712399</v>
      </c>
      <c r="C36" s="19">
        <v>706397</v>
      </c>
      <c r="D36" s="19">
        <v>703968</v>
      </c>
      <c r="E36" s="19">
        <v>703464</v>
      </c>
      <c r="F36" s="19">
        <v>701304</v>
      </c>
      <c r="G36" s="19">
        <v>707594</v>
      </c>
      <c r="H36" s="19">
        <v>703169</v>
      </c>
      <c r="I36" s="19">
        <v>696765</v>
      </c>
      <c r="J36" s="19">
        <v>690375</v>
      </c>
      <c r="K36" s="19">
        <v>693052</v>
      </c>
      <c r="L36" s="19">
        <v>695440</v>
      </c>
      <c r="M36" s="48">
        <v>699968</v>
      </c>
      <c r="N36" s="20">
        <f t="shared" si="1"/>
        <v>701157.91666666663</v>
      </c>
    </row>
    <row r="37" spans="1:14" ht="12" customHeight="1" x14ac:dyDescent="0.2">
      <c r="A37" s="10" t="str">
        <f>'Pregnant Women Participating'!A37</f>
        <v>Illinois</v>
      </c>
      <c r="B37" s="17">
        <v>74666</v>
      </c>
      <c r="C37" s="15">
        <v>73466</v>
      </c>
      <c r="D37" s="15">
        <v>73593</v>
      </c>
      <c r="E37" s="15">
        <v>74184</v>
      </c>
      <c r="F37" s="15">
        <v>74491</v>
      </c>
      <c r="G37" s="15">
        <v>74992</v>
      </c>
      <c r="H37" s="15">
        <v>74390</v>
      </c>
      <c r="I37" s="15">
        <v>73984</v>
      </c>
      <c r="J37" s="15">
        <v>73673</v>
      </c>
      <c r="K37" s="15">
        <v>73214</v>
      </c>
      <c r="L37" s="15">
        <v>73241</v>
      </c>
      <c r="M37" s="49">
        <v>73525</v>
      </c>
      <c r="N37" s="17">
        <f t="shared" si="1"/>
        <v>73951.583333333328</v>
      </c>
    </row>
    <row r="38" spans="1:14" ht="12" customHeight="1" x14ac:dyDescent="0.2">
      <c r="A38" s="10" t="str">
        <f>'Pregnant Women Participating'!A38</f>
        <v>Indiana</v>
      </c>
      <c r="B38" s="17">
        <v>85303</v>
      </c>
      <c r="C38" s="15">
        <v>85455</v>
      </c>
      <c r="D38" s="15">
        <v>85842</v>
      </c>
      <c r="E38" s="15">
        <v>87091</v>
      </c>
      <c r="F38" s="15">
        <v>87605</v>
      </c>
      <c r="G38" s="15">
        <v>87965</v>
      </c>
      <c r="H38" s="15">
        <v>87235</v>
      </c>
      <c r="I38" s="15">
        <v>86648</v>
      </c>
      <c r="J38" s="15">
        <v>86469</v>
      </c>
      <c r="K38" s="15">
        <v>84745</v>
      </c>
      <c r="L38" s="15">
        <v>86311</v>
      </c>
      <c r="M38" s="49">
        <v>87109</v>
      </c>
      <c r="N38" s="17">
        <f t="shared" si="1"/>
        <v>86481.5</v>
      </c>
    </row>
    <row r="39" spans="1:14" ht="12" customHeight="1" x14ac:dyDescent="0.2">
      <c r="A39" s="10" t="str">
        <f>'Pregnant Women Participating'!A39</f>
        <v>Iowa</v>
      </c>
      <c r="B39" s="17">
        <v>33333</v>
      </c>
      <c r="C39" s="15">
        <v>32962</v>
      </c>
      <c r="D39" s="15">
        <v>33102</v>
      </c>
      <c r="E39" s="15">
        <v>33101</v>
      </c>
      <c r="F39" s="15">
        <v>33201</v>
      </c>
      <c r="G39" s="15">
        <v>33439</v>
      </c>
      <c r="H39" s="15">
        <v>33155</v>
      </c>
      <c r="I39" s="15">
        <v>33242</v>
      </c>
      <c r="J39" s="15">
        <v>33272</v>
      </c>
      <c r="K39" s="15">
        <v>32957</v>
      </c>
      <c r="L39" s="15">
        <v>32324</v>
      </c>
      <c r="M39" s="49">
        <v>31525</v>
      </c>
      <c r="N39" s="17">
        <f t="shared" si="1"/>
        <v>32967.75</v>
      </c>
    </row>
    <row r="40" spans="1:14" ht="12" customHeight="1" x14ac:dyDescent="0.2">
      <c r="A40" s="10" t="str">
        <f>'Pregnant Women Participating'!A40</f>
        <v>Michigan</v>
      </c>
      <c r="B40" s="17">
        <v>124726</v>
      </c>
      <c r="C40" s="15">
        <v>122604</v>
      </c>
      <c r="D40" s="15">
        <v>121021</v>
      </c>
      <c r="E40" s="15">
        <v>121845</v>
      </c>
      <c r="F40" s="15">
        <v>122123</v>
      </c>
      <c r="G40" s="15">
        <v>122390</v>
      </c>
      <c r="H40" s="15">
        <v>121115</v>
      </c>
      <c r="I40" s="15">
        <v>119824</v>
      </c>
      <c r="J40" s="15">
        <v>118145</v>
      </c>
      <c r="K40" s="15">
        <v>116694</v>
      </c>
      <c r="L40" s="15">
        <v>115916</v>
      </c>
      <c r="M40" s="49">
        <v>115557</v>
      </c>
      <c r="N40" s="17">
        <f t="shared" si="1"/>
        <v>120163.33333333333</v>
      </c>
    </row>
    <row r="41" spans="1:14" ht="12" customHeight="1" x14ac:dyDescent="0.2">
      <c r="A41" s="10" t="str">
        <f>'Pregnant Women Participating'!A41</f>
        <v>Minnesota</v>
      </c>
      <c r="B41" s="17">
        <v>59142</v>
      </c>
      <c r="C41" s="15">
        <v>59337</v>
      </c>
      <c r="D41" s="15">
        <v>59341</v>
      </c>
      <c r="E41" s="15">
        <v>59312</v>
      </c>
      <c r="F41" s="15">
        <v>59023</v>
      </c>
      <c r="G41" s="15">
        <v>58548</v>
      </c>
      <c r="H41" s="15">
        <v>57492</v>
      </c>
      <c r="I41" s="15">
        <v>56818</v>
      </c>
      <c r="J41" s="15">
        <v>56573</v>
      </c>
      <c r="K41" s="15">
        <v>56353</v>
      </c>
      <c r="L41" s="15">
        <v>56452</v>
      </c>
      <c r="M41" s="49">
        <v>56767</v>
      </c>
      <c r="N41" s="17">
        <f t="shared" si="1"/>
        <v>57929.833333333336</v>
      </c>
    </row>
    <row r="42" spans="1:14" ht="12" customHeight="1" x14ac:dyDescent="0.2">
      <c r="A42" s="10" t="str">
        <f>'Pregnant Women Participating'!A42</f>
        <v>Ohio</v>
      </c>
      <c r="B42" s="17">
        <v>74473</v>
      </c>
      <c r="C42" s="15">
        <v>73973</v>
      </c>
      <c r="D42" s="15">
        <v>73159</v>
      </c>
      <c r="E42" s="15">
        <v>71970</v>
      </c>
      <c r="F42" s="15">
        <v>71142</v>
      </c>
      <c r="G42" s="15">
        <v>70246</v>
      </c>
      <c r="H42" s="15">
        <v>69880</v>
      </c>
      <c r="I42" s="15">
        <v>68806</v>
      </c>
      <c r="J42" s="15">
        <v>68545</v>
      </c>
      <c r="K42" s="15">
        <v>68523</v>
      </c>
      <c r="L42" s="15">
        <v>67888</v>
      </c>
      <c r="M42" s="49">
        <v>68240</v>
      </c>
      <c r="N42" s="17">
        <f t="shared" si="1"/>
        <v>70570.416666666672</v>
      </c>
    </row>
    <row r="43" spans="1:14" ht="12" customHeight="1" x14ac:dyDescent="0.2">
      <c r="A43" s="10" t="str">
        <f>'Pregnant Women Participating'!A43</f>
        <v>Wisconsin</v>
      </c>
      <c r="B43" s="17">
        <v>51109</v>
      </c>
      <c r="C43" s="15">
        <v>51071</v>
      </c>
      <c r="D43" s="15">
        <v>51162</v>
      </c>
      <c r="E43" s="15">
        <v>51187</v>
      </c>
      <c r="F43" s="15">
        <v>51061</v>
      </c>
      <c r="G43" s="15">
        <v>51244</v>
      </c>
      <c r="H43" s="15">
        <v>50270</v>
      </c>
      <c r="I43" s="15">
        <v>49424</v>
      </c>
      <c r="J43" s="15">
        <v>48887</v>
      </c>
      <c r="K43" s="15">
        <v>48626</v>
      </c>
      <c r="L43" s="15">
        <v>48708</v>
      </c>
      <c r="M43" s="49">
        <v>48564</v>
      </c>
      <c r="N43" s="17">
        <f t="shared" si="1"/>
        <v>50109.416666666664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502752</v>
      </c>
      <c r="C44" s="19">
        <v>498868</v>
      </c>
      <c r="D44" s="19">
        <v>497220</v>
      </c>
      <c r="E44" s="19">
        <v>498690</v>
      </c>
      <c r="F44" s="19">
        <v>498646</v>
      </c>
      <c r="G44" s="19">
        <v>498824</v>
      </c>
      <c r="H44" s="19">
        <v>493537</v>
      </c>
      <c r="I44" s="19">
        <v>488746</v>
      </c>
      <c r="J44" s="19">
        <v>485564</v>
      </c>
      <c r="K44" s="19">
        <v>481112</v>
      </c>
      <c r="L44" s="19">
        <v>480840</v>
      </c>
      <c r="M44" s="48">
        <v>481287</v>
      </c>
      <c r="N44" s="20">
        <f t="shared" si="1"/>
        <v>492173.83333333331</v>
      </c>
    </row>
    <row r="45" spans="1:14" ht="12" customHeight="1" x14ac:dyDescent="0.2">
      <c r="A45" s="10" t="str">
        <f>'Pregnant Women Participating'!A45</f>
        <v>Arizona</v>
      </c>
      <c r="B45" s="17">
        <v>74372</v>
      </c>
      <c r="C45" s="15">
        <v>73763</v>
      </c>
      <c r="D45" s="15">
        <v>74235</v>
      </c>
      <c r="E45" s="15">
        <v>73558</v>
      </c>
      <c r="F45" s="15">
        <v>74388</v>
      </c>
      <c r="G45" s="15">
        <v>74774</v>
      </c>
      <c r="H45" s="15">
        <v>73734</v>
      </c>
      <c r="I45" s="15">
        <v>73194</v>
      </c>
      <c r="J45" s="15">
        <v>72510</v>
      </c>
      <c r="K45" s="15">
        <v>72803</v>
      </c>
      <c r="L45" s="15">
        <v>73147</v>
      </c>
      <c r="M45" s="49">
        <v>73542</v>
      </c>
      <c r="N45" s="17">
        <f t="shared" si="1"/>
        <v>73668.333333333328</v>
      </c>
    </row>
    <row r="46" spans="1:14" ht="12" customHeight="1" x14ac:dyDescent="0.2">
      <c r="A46" s="10" t="str">
        <f>'Pregnant Women Participating'!A46</f>
        <v>Arkansas</v>
      </c>
      <c r="B46" s="17">
        <v>21621</v>
      </c>
      <c r="C46" s="15">
        <v>21637</v>
      </c>
      <c r="D46" s="15">
        <v>21784</v>
      </c>
      <c r="E46" s="15">
        <v>21341</v>
      </c>
      <c r="F46" s="15">
        <v>20354</v>
      </c>
      <c r="G46" s="15">
        <v>20676</v>
      </c>
      <c r="H46" s="15">
        <v>20302</v>
      </c>
      <c r="I46" s="15">
        <v>20412</v>
      </c>
      <c r="J46" s="15">
        <v>20491</v>
      </c>
      <c r="K46" s="15">
        <v>21522</v>
      </c>
      <c r="L46" s="15">
        <v>22449</v>
      </c>
      <c r="M46" s="49">
        <v>22529</v>
      </c>
      <c r="N46" s="17">
        <f t="shared" si="1"/>
        <v>21259.833333333332</v>
      </c>
    </row>
    <row r="47" spans="1:14" ht="12" customHeight="1" x14ac:dyDescent="0.2">
      <c r="A47" s="10" t="str">
        <f>'Pregnant Women Participating'!A47</f>
        <v>Louisiana</v>
      </c>
      <c r="B47" s="17">
        <v>36442</v>
      </c>
      <c r="C47" s="15">
        <v>35942</v>
      </c>
      <c r="D47" s="15">
        <v>36317</v>
      </c>
      <c r="E47" s="15">
        <v>36400</v>
      </c>
      <c r="F47" s="15">
        <v>35899</v>
      </c>
      <c r="G47" s="15">
        <v>36202</v>
      </c>
      <c r="H47" s="15">
        <v>35637</v>
      </c>
      <c r="I47" s="15">
        <v>34897</v>
      </c>
      <c r="J47" s="15">
        <v>35241</v>
      </c>
      <c r="K47" s="15">
        <v>35794</v>
      </c>
      <c r="L47" s="15">
        <v>36011</v>
      </c>
      <c r="M47" s="49">
        <v>34767</v>
      </c>
      <c r="N47" s="17">
        <f t="shared" si="1"/>
        <v>35795.75</v>
      </c>
    </row>
    <row r="48" spans="1:14" ht="12" customHeight="1" x14ac:dyDescent="0.2">
      <c r="A48" s="10" t="str">
        <f>'Pregnant Women Participating'!A48</f>
        <v>New Mexico</v>
      </c>
      <c r="B48" s="17">
        <v>18667</v>
      </c>
      <c r="C48" s="15">
        <v>18494</v>
      </c>
      <c r="D48" s="15">
        <v>18350</v>
      </c>
      <c r="E48" s="15">
        <v>18065</v>
      </c>
      <c r="F48" s="15">
        <v>17967</v>
      </c>
      <c r="G48" s="15">
        <v>17736</v>
      </c>
      <c r="H48" s="15">
        <v>17253</v>
      </c>
      <c r="I48" s="15">
        <v>16713</v>
      </c>
      <c r="J48" s="15">
        <v>16238</v>
      </c>
      <c r="K48" s="15">
        <v>16084</v>
      </c>
      <c r="L48" s="15">
        <v>16032</v>
      </c>
      <c r="M48" s="49">
        <v>16361</v>
      </c>
      <c r="N48" s="17">
        <f t="shared" si="1"/>
        <v>17330</v>
      </c>
    </row>
    <row r="49" spans="1:14" ht="12" customHeight="1" x14ac:dyDescent="0.2">
      <c r="A49" s="10" t="str">
        <f>'Pregnant Women Participating'!A49</f>
        <v>Oklahoma</v>
      </c>
      <c r="B49" s="17">
        <v>32665</v>
      </c>
      <c r="C49" s="15">
        <v>31510</v>
      </c>
      <c r="D49" s="15">
        <v>31324</v>
      </c>
      <c r="E49" s="15">
        <v>31004</v>
      </c>
      <c r="F49" s="15">
        <v>30268</v>
      </c>
      <c r="G49" s="15">
        <v>29892</v>
      </c>
      <c r="H49" s="15">
        <v>30886</v>
      </c>
      <c r="I49" s="15">
        <v>31083</v>
      </c>
      <c r="J49" s="15">
        <v>31530</v>
      </c>
      <c r="K49" s="15">
        <v>31670</v>
      </c>
      <c r="L49" s="15">
        <v>32839</v>
      </c>
      <c r="M49" s="49">
        <v>33264</v>
      </c>
      <c r="N49" s="17">
        <f t="shared" si="1"/>
        <v>31494.583333333332</v>
      </c>
    </row>
    <row r="50" spans="1:14" ht="12" customHeight="1" x14ac:dyDescent="0.2">
      <c r="A50" s="10" t="str">
        <f>'Pregnant Women Participating'!A50</f>
        <v>Texas</v>
      </c>
      <c r="B50" s="17">
        <v>316020</v>
      </c>
      <c r="C50" s="15">
        <v>318134</v>
      </c>
      <c r="D50" s="15">
        <v>318078</v>
      </c>
      <c r="E50" s="15">
        <v>318035</v>
      </c>
      <c r="F50" s="15">
        <v>312725</v>
      </c>
      <c r="G50" s="15">
        <v>314872</v>
      </c>
      <c r="H50" s="15">
        <v>314353</v>
      </c>
      <c r="I50" s="15">
        <v>313745</v>
      </c>
      <c r="J50" s="15">
        <v>313470</v>
      </c>
      <c r="K50" s="15">
        <v>311111</v>
      </c>
      <c r="L50" s="15">
        <v>316531</v>
      </c>
      <c r="M50" s="49">
        <v>321154</v>
      </c>
      <c r="N50" s="17">
        <f t="shared" si="1"/>
        <v>315685.66666666669</v>
      </c>
    </row>
    <row r="51" spans="1:14" ht="12" customHeight="1" x14ac:dyDescent="0.2">
      <c r="A51" s="10" t="str">
        <f>'Pregnant Women Participating'!A51</f>
        <v>Utah</v>
      </c>
      <c r="B51" s="17">
        <v>21051</v>
      </c>
      <c r="C51" s="15">
        <v>20983</v>
      </c>
      <c r="D51" s="15">
        <v>20518</v>
      </c>
      <c r="E51" s="15">
        <v>19757</v>
      </c>
      <c r="F51" s="15">
        <v>19391</v>
      </c>
      <c r="G51" s="15">
        <v>19595</v>
      </c>
      <c r="H51" s="15">
        <v>19652</v>
      </c>
      <c r="I51" s="15">
        <v>19370</v>
      </c>
      <c r="J51" s="15">
        <v>19646</v>
      </c>
      <c r="K51" s="15">
        <v>19868</v>
      </c>
      <c r="L51" s="15">
        <v>19781</v>
      </c>
      <c r="M51" s="49">
        <v>19533</v>
      </c>
      <c r="N51" s="17">
        <f t="shared" si="1"/>
        <v>19928.75</v>
      </c>
    </row>
    <row r="52" spans="1:14" ht="12" customHeight="1" x14ac:dyDescent="0.2">
      <c r="A52" s="10" t="str">
        <f>'Pregnant Women Participating'!A52</f>
        <v>Inter-Tribal Council, AZ</v>
      </c>
      <c r="B52" s="17">
        <v>4905</v>
      </c>
      <c r="C52" s="15">
        <v>4598</v>
      </c>
      <c r="D52" s="15">
        <v>4509</v>
      </c>
      <c r="E52" s="15">
        <v>4367</v>
      </c>
      <c r="F52" s="15">
        <v>4288</v>
      </c>
      <c r="G52" s="15">
        <v>4333</v>
      </c>
      <c r="H52" s="15">
        <v>4303</v>
      </c>
      <c r="I52" s="15">
        <v>4335</v>
      </c>
      <c r="J52" s="15">
        <v>4352</v>
      </c>
      <c r="K52" s="15">
        <v>4354</v>
      </c>
      <c r="L52" s="15">
        <v>4367</v>
      </c>
      <c r="M52" s="49">
        <v>4312</v>
      </c>
      <c r="N52" s="17">
        <f t="shared" si="1"/>
        <v>4418.583333333333</v>
      </c>
    </row>
    <row r="53" spans="1:14" ht="12" customHeight="1" x14ac:dyDescent="0.2">
      <c r="A53" s="10" t="str">
        <f>'Pregnant Women Participating'!A53</f>
        <v>Navajo Nation, AZ</v>
      </c>
      <c r="B53" s="17">
        <v>3303</v>
      </c>
      <c r="C53" s="15">
        <v>3212</v>
      </c>
      <c r="D53" s="15">
        <v>3195</v>
      </c>
      <c r="E53" s="15">
        <v>3113</v>
      </c>
      <c r="F53" s="15">
        <v>2996</v>
      </c>
      <c r="G53" s="15">
        <v>2919</v>
      </c>
      <c r="H53" s="15">
        <v>2820</v>
      </c>
      <c r="I53" s="15">
        <v>2776</v>
      </c>
      <c r="J53" s="15">
        <v>2709</v>
      </c>
      <c r="K53" s="15">
        <v>2673</v>
      </c>
      <c r="L53" s="15">
        <v>2666</v>
      </c>
      <c r="M53" s="49">
        <v>2558</v>
      </c>
      <c r="N53" s="17">
        <f t="shared" si="1"/>
        <v>2911.6666666666665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170</v>
      </c>
      <c r="C54" s="15">
        <v>178</v>
      </c>
      <c r="D54" s="15">
        <v>168</v>
      </c>
      <c r="E54" s="15">
        <v>159</v>
      </c>
      <c r="F54" s="15">
        <v>167</v>
      </c>
      <c r="G54" s="15">
        <v>182</v>
      </c>
      <c r="H54" s="15">
        <v>192</v>
      </c>
      <c r="I54" s="15">
        <v>183</v>
      </c>
      <c r="J54" s="15">
        <v>188</v>
      </c>
      <c r="K54" s="15">
        <v>200</v>
      </c>
      <c r="L54" s="15">
        <v>200</v>
      </c>
      <c r="M54" s="49">
        <v>191</v>
      </c>
      <c r="N54" s="17">
        <f t="shared" si="1"/>
        <v>181.5</v>
      </c>
    </row>
    <row r="55" spans="1:14" ht="12" customHeight="1" x14ac:dyDescent="0.2">
      <c r="A55" s="10" t="str">
        <f>'Pregnant Women Participating'!A55</f>
        <v>Eight Northern Pueblos, NM</v>
      </c>
      <c r="B55" s="17">
        <v>131</v>
      </c>
      <c r="C55" s="15">
        <v>127</v>
      </c>
      <c r="D55" s="15">
        <v>131</v>
      </c>
      <c r="E55" s="15">
        <v>129</v>
      </c>
      <c r="F55" s="15">
        <v>126</v>
      </c>
      <c r="G55" s="15">
        <v>129</v>
      </c>
      <c r="H55" s="15">
        <v>129</v>
      </c>
      <c r="I55" s="15">
        <v>118</v>
      </c>
      <c r="J55" s="15">
        <v>113</v>
      </c>
      <c r="K55" s="15">
        <v>116</v>
      </c>
      <c r="L55" s="15">
        <v>119</v>
      </c>
      <c r="M55" s="49">
        <v>110</v>
      </c>
      <c r="N55" s="17">
        <f t="shared" si="1"/>
        <v>123.16666666666667</v>
      </c>
    </row>
    <row r="56" spans="1:14" ht="12" customHeight="1" x14ac:dyDescent="0.2">
      <c r="A56" s="10" t="str">
        <f>'Pregnant Women Participating'!A56</f>
        <v>Five Sandoval Pueblos, NM</v>
      </c>
      <c r="B56" s="17">
        <v>108</v>
      </c>
      <c r="C56" s="15">
        <v>103</v>
      </c>
      <c r="D56" s="15">
        <v>99</v>
      </c>
      <c r="E56" s="15">
        <v>103</v>
      </c>
      <c r="F56" s="15">
        <v>95</v>
      </c>
      <c r="G56" s="15">
        <v>94</v>
      </c>
      <c r="H56" s="15">
        <v>90</v>
      </c>
      <c r="I56" s="15">
        <v>93</v>
      </c>
      <c r="J56" s="15">
        <v>86</v>
      </c>
      <c r="K56" s="15">
        <v>79</v>
      </c>
      <c r="L56" s="15">
        <v>74</v>
      </c>
      <c r="M56" s="49">
        <v>72</v>
      </c>
      <c r="N56" s="17">
        <f t="shared" si="1"/>
        <v>91.333333333333329</v>
      </c>
    </row>
    <row r="57" spans="1:14" ht="12" customHeight="1" x14ac:dyDescent="0.2">
      <c r="A57" s="10" t="str">
        <f>'Pregnant Women Participating'!A57</f>
        <v>Isleta Pueblo, NM</v>
      </c>
      <c r="B57" s="17">
        <v>582</v>
      </c>
      <c r="C57" s="15">
        <v>564</v>
      </c>
      <c r="D57" s="15">
        <v>561</v>
      </c>
      <c r="E57" s="15">
        <v>552</v>
      </c>
      <c r="F57" s="15">
        <v>566</v>
      </c>
      <c r="G57" s="15">
        <v>544</v>
      </c>
      <c r="H57" s="15">
        <v>547</v>
      </c>
      <c r="I57" s="15">
        <v>534</v>
      </c>
      <c r="J57" s="15">
        <v>537</v>
      </c>
      <c r="K57" s="15">
        <v>564</v>
      </c>
      <c r="L57" s="15">
        <v>549</v>
      </c>
      <c r="M57" s="49">
        <v>543</v>
      </c>
      <c r="N57" s="17">
        <f t="shared" si="1"/>
        <v>553.58333333333337</v>
      </c>
    </row>
    <row r="58" spans="1:14" ht="12" customHeight="1" x14ac:dyDescent="0.2">
      <c r="A58" s="10" t="str">
        <f>'Pregnant Women Participating'!A58</f>
        <v>San Felipe Pueblo, NM</v>
      </c>
      <c r="B58" s="17">
        <v>83</v>
      </c>
      <c r="C58" s="15">
        <v>53</v>
      </c>
      <c r="D58" s="15">
        <v>53</v>
      </c>
      <c r="E58" s="15">
        <v>62</v>
      </c>
      <c r="F58" s="15">
        <v>63</v>
      </c>
      <c r="G58" s="15">
        <v>82</v>
      </c>
      <c r="H58" s="15">
        <v>72</v>
      </c>
      <c r="I58" s="15">
        <v>75</v>
      </c>
      <c r="J58" s="15">
        <v>67</v>
      </c>
      <c r="K58" s="15">
        <v>82</v>
      </c>
      <c r="L58" s="15">
        <v>78</v>
      </c>
      <c r="M58" s="49">
        <v>84</v>
      </c>
      <c r="N58" s="17">
        <f t="shared" si="1"/>
        <v>71.166666666666671</v>
      </c>
    </row>
    <row r="59" spans="1:14" ht="12" customHeight="1" x14ac:dyDescent="0.2">
      <c r="A59" s="10" t="str">
        <f>'Pregnant Women Participating'!A59</f>
        <v>Santo Domingo Tribe, NM</v>
      </c>
      <c r="B59" s="17">
        <v>103</v>
      </c>
      <c r="C59" s="15">
        <v>98</v>
      </c>
      <c r="D59" s="15">
        <v>105</v>
      </c>
      <c r="E59" s="15">
        <v>102</v>
      </c>
      <c r="F59" s="15">
        <v>102</v>
      </c>
      <c r="G59" s="15">
        <v>103</v>
      </c>
      <c r="H59" s="15">
        <v>101</v>
      </c>
      <c r="I59" s="15">
        <v>108</v>
      </c>
      <c r="J59" s="15">
        <v>97</v>
      </c>
      <c r="K59" s="15">
        <v>94</v>
      </c>
      <c r="L59" s="15">
        <v>94</v>
      </c>
      <c r="M59" s="49">
        <v>98</v>
      </c>
      <c r="N59" s="17">
        <f t="shared" si="1"/>
        <v>100.41666666666667</v>
      </c>
    </row>
    <row r="60" spans="1:14" ht="12" customHeight="1" x14ac:dyDescent="0.2">
      <c r="A60" s="10" t="str">
        <f>'Pregnant Women Participating'!A60</f>
        <v>Zuni Pueblo, NM</v>
      </c>
      <c r="B60" s="17">
        <v>341</v>
      </c>
      <c r="C60" s="15">
        <v>343</v>
      </c>
      <c r="D60" s="15">
        <v>341</v>
      </c>
      <c r="E60" s="15">
        <v>341</v>
      </c>
      <c r="F60" s="15">
        <v>343</v>
      </c>
      <c r="G60" s="15">
        <v>329</v>
      </c>
      <c r="H60" s="15">
        <v>327</v>
      </c>
      <c r="I60" s="15">
        <v>318</v>
      </c>
      <c r="J60" s="15">
        <v>313</v>
      </c>
      <c r="K60" s="15">
        <v>316</v>
      </c>
      <c r="L60" s="15">
        <v>308</v>
      </c>
      <c r="M60" s="49">
        <v>308</v>
      </c>
      <c r="N60" s="17">
        <f t="shared" si="1"/>
        <v>327.33333333333331</v>
      </c>
    </row>
    <row r="61" spans="1:14" ht="12" customHeight="1" x14ac:dyDescent="0.2">
      <c r="A61" s="10" t="str">
        <f>'Pregnant Women Participating'!A61</f>
        <v>Cherokee Nation, OK</v>
      </c>
      <c r="B61" s="17">
        <v>2591</v>
      </c>
      <c r="C61" s="15">
        <v>2531</v>
      </c>
      <c r="D61" s="15">
        <v>2498</v>
      </c>
      <c r="E61" s="15">
        <v>2442</v>
      </c>
      <c r="F61" s="15">
        <v>2357</v>
      </c>
      <c r="G61" s="15">
        <v>2356</v>
      </c>
      <c r="H61" s="15">
        <v>2280</v>
      </c>
      <c r="I61" s="15">
        <v>2305</v>
      </c>
      <c r="J61" s="15">
        <v>2336</v>
      </c>
      <c r="K61" s="15">
        <v>2331</v>
      </c>
      <c r="L61" s="15">
        <v>2382</v>
      </c>
      <c r="M61" s="49">
        <v>2475</v>
      </c>
      <c r="N61" s="17">
        <f t="shared" si="1"/>
        <v>2407</v>
      </c>
    </row>
    <row r="62" spans="1:14" ht="12" customHeight="1" x14ac:dyDescent="0.2">
      <c r="A62" s="10" t="str">
        <f>'Pregnant Women Participating'!A62</f>
        <v>Chickasaw Nation, OK</v>
      </c>
      <c r="B62" s="17">
        <v>2175</v>
      </c>
      <c r="C62" s="15">
        <v>2148</v>
      </c>
      <c r="D62" s="15">
        <v>2140</v>
      </c>
      <c r="E62" s="15">
        <v>2059</v>
      </c>
      <c r="F62" s="15">
        <v>1990</v>
      </c>
      <c r="G62" s="15">
        <v>1930</v>
      </c>
      <c r="H62" s="15">
        <v>1841</v>
      </c>
      <c r="I62" s="15">
        <v>1855</v>
      </c>
      <c r="J62" s="15">
        <v>1829</v>
      </c>
      <c r="K62" s="15">
        <v>1851</v>
      </c>
      <c r="L62" s="15">
        <v>1887</v>
      </c>
      <c r="M62" s="49">
        <v>1907</v>
      </c>
      <c r="N62" s="17">
        <f t="shared" si="1"/>
        <v>1967.6666666666667</v>
      </c>
    </row>
    <row r="63" spans="1:14" ht="12" customHeight="1" x14ac:dyDescent="0.2">
      <c r="A63" s="10" t="str">
        <f>'Pregnant Women Participating'!A63</f>
        <v>Choctaw Nation, OK</v>
      </c>
      <c r="B63" s="17">
        <v>3136</v>
      </c>
      <c r="C63" s="15">
        <v>3204</v>
      </c>
      <c r="D63" s="15">
        <v>3302</v>
      </c>
      <c r="E63" s="15">
        <v>3388</v>
      </c>
      <c r="F63" s="15">
        <v>3437</v>
      </c>
      <c r="G63" s="15">
        <v>3467</v>
      </c>
      <c r="H63" s="15">
        <v>3491</v>
      </c>
      <c r="I63" s="15">
        <v>3502</v>
      </c>
      <c r="J63" s="15">
        <v>3491</v>
      </c>
      <c r="K63" s="15">
        <v>3434</v>
      </c>
      <c r="L63" s="15">
        <v>3460</v>
      </c>
      <c r="M63" s="49">
        <v>3417</v>
      </c>
      <c r="N63" s="17">
        <f t="shared" si="1"/>
        <v>3394.0833333333335</v>
      </c>
    </row>
    <row r="64" spans="1:14" ht="12" customHeight="1" x14ac:dyDescent="0.2">
      <c r="A64" s="10" t="str">
        <f>'Pregnant Women Participating'!A64</f>
        <v>Citizen Potawatomi Nation, OK</v>
      </c>
      <c r="B64" s="17">
        <v>873</v>
      </c>
      <c r="C64" s="15">
        <v>889</v>
      </c>
      <c r="D64" s="15">
        <v>895</v>
      </c>
      <c r="E64" s="15">
        <v>906</v>
      </c>
      <c r="F64" s="15">
        <v>893</v>
      </c>
      <c r="G64" s="15">
        <v>878</v>
      </c>
      <c r="H64" s="15">
        <v>862</v>
      </c>
      <c r="I64" s="15">
        <v>847</v>
      </c>
      <c r="J64" s="15">
        <v>853</v>
      </c>
      <c r="K64" s="15">
        <v>858</v>
      </c>
      <c r="L64" s="15">
        <v>862</v>
      </c>
      <c r="M64" s="49">
        <v>843</v>
      </c>
      <c r="N64" s="17">
        <f t="shared" si="1"/>
        <v>871.58333333333337</v>
      </c>
    </row>
    <row r="65" spans="1:14" ht="12" customHeight="1" x14ac:dyDescent="0.2">
      <c r="A65" s="10" t="str">
        <f>'Pregnant Women Participating'!A65</f>
        <v>Inter-Tribal Council, OK</v>
      </c>
      <c r="B65" s="17">
        <v>333</v>
      </c>
      <c r="C65" s="15">
        <v>334</v>
      </c>
      <c r="D65" s="15">
        <v>322</v>
      </c>
      <c r="E65" s="15">
        <v>317</v>
      </c>
      <c r="F65" s="15">
        <v>311</v>
      </c>
      <c r="G65" s="15">
        <v>313</v>
      </c>
      <c r="H65" s="15">
        <v>308</v>
      </c>
      <c r="I65" s="15">
        <v>295</v>
      </c>
      <c r="J65" s="15">
        <v>276</v>
      </c>
      <c r="K65" s="15">
        <v>282</v>
      </c>
      <c r="L65" s="15">
        <v>282</v>
      </c>
      <c r="M65" s="49">
        <v>295</v>
      </c>
      <c r="N65" s="17">
        <f t="shared" si="1"/>
        <v>305.66666666666669</v>
      </c>
    </row>
    <row r="66" spans="1:14" ht="12" customHeight="1" x14ac:dyDescent="0.2">
      <c r="A66" s="10" t="str">
        <f>'Pregnant Women Participating'!A66</f>
        <v>Muscogee Creek Nation, OK</v>
      </c>
      <c r="B66" s="17">
        <v>1334</v>
      </c>
      <c r="C66" s="15">
        <v>1345</v>
      </c>
      <c r="D66" s="15">
        <v>1331</v>
      </c>
      <c r="E66" s="15">
        <v>1318</v>
      </c>
      <c r="F66" s="15">
        <v>1291</v>
      </c>
      <c r="G66" s="15">
        <v>1321</v>
      </c>
      <c r="H66" s="15">
        <v>1351</v>
      </c>
      <c r="I66" s="15">
        <v>1366</v>
      </c>
      <c r="J66" s="15">
        <v>1377</v>
      </c>
      <c r="K66" s="15">
        <v>1417</v>
      </c>
      <c r="L66" s="15">
        <v>1434</v>
      </c>
      <c r="M66" s="49">
        <v>1392</v>
      </c>
      <c r="N66" s="17">
        <f t="shared" si="1"/>
        <v>1356.4166666666667</v>
      </c>
    </row>
    <row r="67" spans="1:14" ht="12" customHeight="1" x14ac:dyDescent="0.2">
      <c r="A67" s="10" t="str">
        <f>'Pregnant Women Participating'!A67</f>
        <v>Osage Tribal Council, OK</v>
      </c>
      <c r="B67" s="17">
        <v>1952</v>
      </c>
      <c r="C67" s="15">
        <v>2005</v>
      </c>
      <c r="D67" s="15">
        <v>2033</v>
      </c>
      <c r="E67" s="15">
        <v>2033</v>
      </c>
      <c r="F67" s="15">
        <v>2030</v>
      </c>
      <c r="G67" s="15">
        <v>2042</v>
      </c>
      <c r="H67" s="15">
        <v>2024</v>
      </c>
      <c r="I67" s="15">
        <v>2031</v>
      </c>
      <c r="J67" s="15">
        <v>2090</v>
      </c>
      <c r="K67" s="15">
        <v>2056</v>
      </c>
      <c r="L67" s="15">
        <v>2126</v>
      </c>
      <c r="M67" s="49">
        <v>2187</v>
      </c>
      <c r="N67" s="17">
        <f t="shared" si="1"/>
        <v>2050.75</v>
      </c>
    </row>
    <row r="68" spans="1:14" ht="12" customHeight="1" x14ac:dyDescent="0.2">
      <c r="A68" s="10" t="str">
        <f>'Pregnant Women Participating'!A68</f>
        <v>Otoe-Missouria Tribe, OK</v>
      </c>
      <c r="B68" s="17">
        <v>166</v>
      </c>
      <c r="C68" s="15">
        <v>162</v>
      </c>
      <c r="D68" s="15">
        <v>145</v>
      </c>
      <c r="E68" s="15">
        <v>142</v>
      </c>
      <c r="F68" s="15">
        <v>134</v>
      </c>
      <c r="G68" s="15">
        <v>127</v>
      </c>
      <c r="H68" s="15">
        <v>126</v>
      </c>
      <c r="I68" s="15">
        <v>132</v>
      </c>
      <c r="J68" s="15">
        <v>138</v>
      </c>
      <c r="K68" s="15">
        <v>124</v>
      </c>
      <c r="L68" s="15">
        <v>117</v>
      </c>
      <c r="M68" s="49">
        <v>115</v>
      </c>
      <c r="N68" s="17">
        <f t="shared" si="1"/>
        <v>135.66666666666666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2216</v>
      </c>
      <c r="C69" s="15">
        <v>2222</v>
      </c>
      <c r="D69" s="15">
        <v>2248</v>
      </c>
      <c r="E69" s="15">
        <v>2306</v>
      </c>
      <c r="F69" s="15">
        <v>2307</v>
      </c>
      <c r="G69" s="15">
        <v>2295</v>
      </c>
      <c r="H69" s="15">
        <v>2302</v>
      </c>
      <c r="I69" s="15">
        <v>2334</v>
      </c>
      <c r="J69" s="15">
        <v>2383</v>
      </c>
      <c r="K69" s="15">
        <v>2369</v>
      </c>
      <c r="L69" s="15">
        <v>2381</v>
      </c>
      <c r="M69" s="49">
        <v>2402</v>
      </c>
      <c r="N69" s="17">
        <f t="shared" si="1"/>
        <v>2313.75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545340</v>
      </c>
      <c r="C70" s="19">
        <v>544579</v>
      </c>
      <c r="D70" s="19">
        <v>544682</v>
      </c>
      <c r="E70" s="19">
        <v>541999</v>
      </c>
      <c r="F70" s="19">
        <v>534488</v>
      </c>
      <c r="G70" s="19">
        <v>537191</v>
      </c>
      <c r="H70" s="19">
        <v>534983</v>
      </c>
      <c r="I70" s="19">
        <v>532621</v>
      </c>
      <c r="J70" s="19">
        <v>532361</v>
      </c>
      <c r="K70" s="19">
        <v>532052</v>
      </c>
      <c r="L70" s="19">
        <v>540176</v>
      </c>
      <c r="M70" s="48">
        <v>544459</v>
      </c>
      <c r="N70" s="20">
        <f t="shared" si="1"/>
        <v>538744.25</v>
      </c>
    </row>
    <row r="71" spans="1:14" ht="12" customHeight="1" x14ac:dyDescent="0.2">
      <c r="A71" s="10" t="str">
        <f>'Pregnant Women Participating'!A71</f>
        <v>Colorado</v>
      </c>
      <c r="B71" s="17">
        <v>43018</v>
      </c>
      <c r="C71" s="15">
        <v>42799</v>
      </c>
      <c r="D71" s="15">
        <v>42912</v>
      </c>
      <c r="E71" s="15">
        <v>42594</v>
      </c>
      <c r="F71" s="15">
        <v>42449</v>
      </c>
      <c r="G71" s="15">
        <v>42966</v>
      </c>
      <c r="H71" s="15">
        <v>42938</v>
      </c>
      <c r="I71" s="15">
        <v>42785</v>
      </c>
      <c r="J71" s="15">
        <v>42959</v>
      </c>
      <c r="K71" s="15">
        <v>43147</v>
      </c>
      <c r="L71" s="15">
        <v>43434</v>
      </c>
      <c r="M71" s="49">
        <v>43134</v>
      </c>
      <c r="N71" s="17">
        <f t="shared" si="1"/>
        <v>42927.916666666664</v>
      </c>
    </row>
    <row r="72" spans="1:14" ht="12" customHeight="1" x14ac:dyDescent="0.2">
      <c r="A72" s="10" t="str">
        <f>'Pregnant Women Participating'!A72</f>
        <v>Kansas</v>
      </c>
      <c r="B72" s="17">
        <v>25235</v>
      </c>
      <c r="C72" s="15">
        <v>24985</v>
      </c>
      <c r="D72" s="15">
        <v>25105</v>
      </c>
      <c r="E72" s="15">
        <v>24854</v>
      </c>
      <c r="F72" s="15">
        <v>24390</v>
      </c>
      <c r="G72" s="15">
        <v>24461</v>
      </c>
      <c r="H72" s="15">
        <v>24162</v>
      </c>
      <c r="I72" s="15">
        <v>23827</v>
      </c>
      <c r="J72" s="15">
        <v>23416</v>
      </c>
      <c r="K72" s="15">
        <v>23500</v>
      </c>
      <c r="L72" s="15">
        <v>23734</v>
      </c>
      <c r="M72" s="49">
        <v>23853</v>
      </c>
      <c r="N72" s="17">
        <f t="shared" si="1"/>
        <v>24293.5</v>
      </c>
    </row>
    <row r="73" spans="1:14" ht="12" customHeight="1" x14ac:dyDescent="0.2">
      <c r="A73" s="10" t="str">
        <f>'Pregnant Women Participating'!A73</f>
        <v>Missouri</v>
      </c>
      <c r="B73" s="17">
        <v>43836</v>
      </c>
      <c r="C73" s="15">
        <v>43170</v>
      </c>
      <c r="D73" s="15">
        <v>42978</v>
      </c>
      <c r="E73" s="15">
        <v>42342</v>
      </c>
      <c r="F73" s="15">
        <v>41358</v>
      </c>
      <c r="G73" s="15">
        <v>40945</v>
      </c>
      <c r="H73" s="15">
        <v>39882</v>
      </c>
      <c r="I73" s="15">
        <v>39181</v>
      </c>
      <c r="J73" s="15">
        <v>39286</v>
      </c>
      <c r="K73" s="15">
        <v>39054</v>
      </c>
      <c r="L73" s="15">
        <v>38864</v>
      </c>
      <c r="M73" s="49">
        <v>38201</v>
      </c>
      <c r="N73" s="17">
        <f t="shared" si="1"/>
        <v>40758.083333333336</v>
      </c>
    </row>
    <row r="74" spans="1:14" ht="12" customHeight="1" x14ac:dyDescent="0.2">
      <c r="A74" s="10" t="str">
        <f>'Pregnant Women Participating'!A74</f>
        <v>Montana</v>
      </c>
      <c r="B74" s="17">
        <v>8256</v>
      </c>
      <c r="C74" s="15">
        <v>8170</v>
      </c>
      <c r="D74" s="15">
        <v>8208</v>
      </c>
      <c r="E74" s="15">
        <v>8151</v>
      </c>
      <c r="F74" s="15">
        <v>8153</v>
      </c>
      <c r="G74" s="15">
        <v>8205</v>
      </c>
      <c r="H74" s="15">
        <v>8057</v>
      </c>
      <c r="I74" s="15">
        <v>7992</v>
      </c>
      <c r="J74" s="15">
        <v>8189</v>
      </c>
      <c r="K74" s="15">
        <v>8072</v>
      </c>
      <c r="L74" s="15">
        <v>7926</v>
      </c>
      <c r="M74" s="49">
        <v>7813</v>
      </c>
      <c r="N74" s="17">
        <f t="shared" si="1"/>
        <v>8099.333333333333</v>
      </c>
    </row>
    <row r="75" spans="1:14" ht="12" customHeight="1" x14ac:dyDescent="0.2">
      <c r="A75" s="10" t="str">
        <f>'Pregnant Women Participating'!A75</f>
        <v>Nebraska</v>
      </c>
      <c r="B75" s="17">
        <v>19700</v>
      </c>
      <c r="C75" s="15">
        <v>19621</v>
      </c>
      <c r="D75" s="15">
        <v>19787</v>
      </c>
      <c r="E75" s="15">
        <v>19795</v>
      </c>
      <c r="F75" s="15">
        <v>19786</v>
      </c>
      <c r="G75" s="15">
        <v>20034</v>
      </c>
      <c r="H75" s="15">
        <v>20068</v>
      </c>
      <c r="I75" s="15">
        <v>20037</v>
      </c>
      <c r="J75" s="15">
        <v>20101</v>
      </c>
      <c r="K75" s="15">
        <v>20055</v>
      </c>
      <c r="L75" s="15">
        <v>20216</v>
      </c>
      <c r="M75" s="49">
        <v>20206</v>
      </c>
      <c r="N75" s="17">
        <f t="shared" si="1"/>
        <v>19950.5</v>
      </c>
    </row>
    <row r="76" spans="1:14" ht="12" customHeight="1" x14ac:dyDescent="0.2">
      <c r="A76" s="10" t="str">
        <f>'Pregnant Women Participating'!A76</f>
        <v>North Dakota</v>
      </c>
      <c r="B76" s="17">
        <v>5696</v>
      </c>
      <c r="C76" s="15">
        <v>5538</v>
      </c>
      <c r="D76" s="15">
        <v>5499</v>
      </c>
      <c r="E76" s="15">
        <v>5547</v>
      </c>
      <c r="F76" s="15">
        <v>5609</v>
      </c>
      <c r="G76" s="15">
        <v>5652</v>
      </c>
      <c r="H76" s="15">
        <v>5663</v>
      </c>
      <c r="I76" s="15">
        <v>5587</v>
      </c>
      <c r="J76" s="15">
        <v>5555</v>
      </c>
      <c r="K76" s="15">
        <v>5647</v>
      </c>
      <c r="L76" s="15">
        <v>5713</v>
      </c>
      <c r="M76" s="49">
        <v>5735</v>
      </c>
      <c r="N76" s="17">
        <f t="shared" si="1"/>
        <v>5620.083333333333</v>
      </c>
    </row>
    <row r="77" spans="1:14" ht="12" customHeight="1" x14ac:dyDescent="0.2">
      <c r="A77" s="10" t="str">
        <f>'Pregnant Women Participating'!A77</f>
        <v>South Dakota</v>
      </c>
      <c r="B77" s="17">
        <v>7994</v>
      </c>
      <c r="C77" s="15">
        <v>8243</v>
      </c>
      <c r="D77" s="15">
        <v>8280</v>
      </c>
      <c r="E77" s="15">
        <v>8319</v>
      </c>
      <c r="F77" s="15">
        <v>8316</v>
      </c>
      <c r="G77" s="15">
        <v>8335</v>
      </c>
      <c r="H77" s="15">
        <v>8292</v>
      </c>
      <c r="I77" s="15">
        <v>8219</v>
      </c>
      <c r="J77" s="15">
        <v>8171</v>
      </c>
      <c r="K77" s="15">
        <v>8119</v>
      </c>
      <c r="L77" s="15">
        <v>8044</v>
      </c>
      <c r="M77" s="49">
        <v>8027</v>
      </c>
      <c r="N77" s="17">
        <f t="shared" si="1"/>
        <v>8196.5833333333339</v>
      </c>
    </row>
    <row r="78" spans="1:14" ht="12" customHeight="1" x14ac:dyDescent="0.2">
      <c r="A78" s="10" t="str">
        <f>'Pregnant Women Participating'!A78</f>
        <v>Wyoming</v>
      </c>
      <c r="B78" s="17">
        <v>3841</v>
      </c>
      <c r="C78" s="15">
        <v>3847</v>
      </c>
      <c r="D78" s="15">
        <v>3828</v>
      </c>
      <c r="E78" s="15">
        <v>3786</v>
      </c>
      <c r="F78" s="15">
        <v>3753</v>
      </c>
      <c r="G78" s="15">
        <v>3731</v>
      </c>
      <c r="H78" s="15">
        <v>3648</v>
      </c>
      <c r="I78" s="15">
        <v>3583</v>
      </c>
      <c r="J78" s="15">
        <v>3592</v>
      </c>
      <c r="K78" s="15">
        <v>3634</v>
      </c>
      <c r="L78" s="15">
        <v>3689</v>
      </c>
      <c r="M78" s="49">
        <v>3681</v>
      </c>
      <c r="N78" s="17">
        <f t="shared" si="1"/>
        <v>3717.75</v>
      </c>
    </row>
    <row r="79" spans="1:14" ht="12" customHeight="1" x14ac:dyDescent="0.2">
      <c r="A79" s="10" t="str">
        <f>'Pregnant Women Participating'!A79</f>
        <v>Ute Mountain Ute Tribe, CO</v>
      </c>
      <c r="B79" s="17">
        <v>127</v>
      </c>
      <c r="C79" s="15">
        <v>127</v>
      </c>
      <c r="D79" s="15">
        <v>124</v>
      </c>
      <c r="E79" s="15">
        <v>116</v>
      </c>
      <c r="F79" s="15">
        <v>120</v>
      </c>
      <c r="G79" s="15">
        <v>99</v>
      </c>
      <c r="H79" s="15">
        <v>95</v>
      </c>
      <c r="I79" s="15">
        <v>109</v>
      </c>
      <c r="J79" s="15">
        <v>108</v>
      </c>
      <c r="K79" s="15">
        <v>100</v>
      </c>
      <c r="L79" s="15">
        <v>99</v>
      </c>
      <c r="M79" s="49">
        <v>96</v>
      </c>
      <c r="N79" s="17">
        <f t="shared" si="1"/>
        <v>110</v>
      </c>
    </row>
    <row r="80" spans="1:14" ht="12" customHeight="1" x14ac:dyDescent="0.2">
      <c r="A80" s="10" t="str">
        <f>'Pregnant Women Participating'!A80</f>
        <v>Omaha Sioux, NE</v>
      </c>
      <c r="B80" s="17">
        <v>136</v>
      </c>
      <c r="C80" s="15">
        <v>122</v>
      </c>
      <c r="D80" s="15">
        <v>100</v>
      </c>
      <c r="E80" s="15">
        <v>95</v>
      </c>
      <c r="F80" s="15">
        <v>96</v>
      </c>
      <c r="G80" s="15">
        <v>97</v>
      </c>
      <c r="H80" s="15">
        <v>94</v>
      </c>
      <c r="I80" s="15">
        <v>97</v>
      </c>
      <c r="J80" s="15">
        <v>99</v>
      </c>
      <c r="K80" s="15">
        <v>99</v>
      </c>
      <c r="L80" s="15">
        <v>97</v>
      </c>
      <c r="M80" s="49">
        <v>97</v>
      </c>
      <c r="N80" s="17">
        <f t="shared" si="1"/>
        <v>102.41666666666667</v>
      </c>
    </row>
    <row r="81" spans="1:14" ht="12" customHeight="1" x14ac:dyDescent="0.2">
      <c r="A81" s="10" t="str">
        <f>'Pregnant Women Participating'!A81</f>
        <v>Santee Sioux, NE</v>
      </c>
      <c r="B81" s="17">
        <v>66</v>
      </c>
      <c r="C81" s="15">
        <v>55</v>
      </c>
      <c r="D81" s="15">
        <v>52</v>
      </c>
      <c r="E81" s="15">
        <v>36</v>
      </c>
      <c r="F81" s="15">
        <v>32</v>
      </c>
      <c r="G81" s="15">
        <v>35</v>
      </c>
      <c r="H81" s="15">
        <v>33</v>
      </c>
      <c r="I81" s="15">
        <v>30</v>
      </c>
      <c r="J81" s="15">
        <v>30</v>
      </c>
      <c r="K81" s="15">
        <v>24</v>
      </c>
      <c r="L81" s="15">
        <v>50</v>
      </c>
      <c r="M81" s="49">
        <v>45</v>
      </c>
      <c r="N81" s="17">
        <f t="shared" si="1"/>
        <v>40.666666666666664</v>
      </c>
    </row>
    <row r="82" spans="1:14" ht="12" customHeight="1" x14ac:dyDescent="0.2">
      <c r="A82" s="10" t="str">
        <f>'Pregnant Women Participating'!A82</f>
        <v>Winnebago Tribe, NE</v>
      </c>
      <c r="B82" s="17">
        <v>78</v>
      </c>
      <c r="C82" s="15">
        <v>67</v>
      </c>
      <c r="D82" s="15">
        <v>68</v>
      </c>
      <c r="E82" s="15">
        <v>60</v>
      </c>
      <c r="F82" s="15">
        <v>59</v>
      </c>
      <c r="G82" s="15">
        <v>48</v>
      </c>
      <c r="H82" s="15">
        <v>51</v>
      </c>
      <c r="I82" s="15">
        <v>53</v>
      </c>
      <c r="J82" s="15">
        <v>49</v>
      </c>
      <c r="K82" s="15">
        <v>50</v>
      </c>
      <c r="L82" s="15">
        <v>48</v>
      </c>
      <c r="M82" s="49">
        <v>48</v>
      </c>
      <c r="N82" s="17">
        <f t="shared" si="1"/>
        <v>56.583333333333336</v>
      </c>
    </row>
    <row r="83" spans="1:14" ht="12" customHeight="1" x14ac:dyDescent="0.2">
      <c r="A83" s="10" t="str">
        <f>'Pregnant Women Participating'!A83</f>
        <v>Standing Rock Sioux Tribe, ND</v>
      </c>
      <c r="B83" s="17">
        <v>213</v>
      </c>
      <c r="C83" s="15">
        <v>200</v>
      </c>
      <c r="D83" s="15">
        <v>185</v>
      </c>
      <c r="E83" s="15">
        <v>164</v>
      </c>
      <c r="F83" s="15">
        <v>154</v>
      </c>
      <c r="G83" s="15">
        <v>143</v>
      </c>
      <c r="H83" s="15">
        <v>131</v>
      </c>
      <c r="I83" s="15">
        <v>138</v>
      </c>
      <c r="J83" s="15">
        <v>153</v>
      </c>
      <c r="K83" s="15">
        <v>160</v>
      </c>
      <c r="L83" s="15">
        <v>159</v>
      </c>
      <c r="M83" s="49">
        <v>157</v>
      </c>
      <c r="N83" s="17">
        <f t="shared" si="1"/>
        <v>163.08333333333334</v>
      </c>
    </row>
    <row r="84" spans="1:14" ht="12" customHeight="1" x14ac:dyDescent="0.2">
      <c r="A84" s="10" t="str">
        <f>'Pregnant Women Participating'!A84</f>
        <v>Three Affiliated Tribes, ND</v>
      </c>
      <c r="B84" s="17">
        <v>85</v>
      </c>
      <c r="C84" s="15">
        <v>92</v>
      </c>
      <c r="D84" s="15">
        <v>102</v>
      </c>
      <c r="E84" s="15">
        <v>97</v>
      </c>
      <c r="F84" s="15">
        <v>85</v>
      </c>
      <c r="G84" s="15">
        <v>78</v>
      </c>
      <c r="H84" s="15">
        <v>68</v>
      </c>
      <c r="I84" s="15">
        <v>64</v>
      </c>
      <c r="J84" s="15">
        <v>65</v>
      </c>
      <c r="K84" s="15">
        <v>58</v>
      </c>
      <c r="L84" s="15">
        <v>64</v>
      </c>
      <c r="M84" s="49">
        <v>52</v>
      </c>
      <c r="N84" s="17">
        <f t="shared" si="1"/>
        <v>75.833333333333329</v>
      </c>
    </row>
    <row r="85" spans="1:14" ht="12" customHeight="1" x14ac:dyDescent="0.2">
      <c r="A85" s="10" t="str">
        <f>'Pregnant Women Participating'!A85</f>
        <v>Cheyenne River Sioux, SD</v>
      </c>
      <c r="B85" s="17">
        <v>362</v>
      </c>
      <c r="C85" s="15">
        <v>355</v>
      </c>
      <c r="D85" s="15">
        <v>335</v>
      </c>
      <c r="E85" s="15">
        <v>320</v>
      </c>
      <c r="F85" s="15">
        <v>303</v>
      </c>
      <c r="G85" s="15">
        <v>310</v>
      </c>
      <c r="H85" s="15">
        <v>298</v>
      </c>
      <c r="I85" s="15">
        <v>282</v>
      </c>
      <c r="J85" s="15">
        <v>297</v>
      </c>
      <c r="K85" s="15">
        <v>307</v>
      </c>
      <c r="L85" s="15">
        <v>297</v>
      </c>
      <c r="M85" s="49">
        <v>294</v>
      </c>
      <c r="N85" s="17">
        <f t="shared" si="1"/>
        <v>313.33333333333331</v>
      </c>
    </row>
    <row r="86" spans="1:14" ht="12" customHeight="1" x14ac:dyDescent="0.2">
      <c r="A86" s="10" t="str">
        <f>'Pregnant Women Participating'!A86</f>
        <v>Rosebud Sioux, SD</v>
      </c>
      <c r="B86" s="17">
        <v>555</v>
      </c>
      <c r="C86" s="15">
        <v>568</v>
      </c>
      <c r="D86" s="15">
        <v>572</v>
      </c>
      <c r="E86" s="15">
        <v>589</v>
      </c>
      <c r="F86" s="15">
        <v>599</v>
      </c>
      <c r="G86" s="15">
        <v>602</v>
      </c>
      <c r="H86" s="15">
        <v>600</v>
      </c>
      <c r="I86" s="15">
        <v>574</v>
      </c>
      <c r="J86" s="15">
        <v>576</v>
      </c>
      <c r="K86" s="15">
        <v>543</v>
      </c>
      <c r="L86" s="15">
        <v>524</v>
      </c>
      <c r="M86" s="49">
        <v>515</v>
      </c>
      <c r="N86" s="17">
        <f t="shared" si="1"/>
        <v>568.08333333333337</v>
      </c>
    </row>
    <row r="87" spans="1:14" ht="12" customHeight="1" x14ac:dyDescent="0.2">
      <c r="A87" s="10" t="str">
        <f>'Pregnant Women Participating'!A87</f>
        <v>Northern Arapahoe, WY</v>
      </c>
      <c r="B87" s="17">
        <v>68</v>
      </c>
      <c r="C87" s="15">
        <v>63</v>
      </c>
      <c r="D87" s="15">
        <v>52</v>
      </c>
      <c r="E87" s="15">
        <v>55</v>
      </c>
      <c r="F87" s="15">
        <v>56</v>
      </c>
      <c r="G87" s="15">
        <v>56</v>
      </c>
      <c r="H87" s="15">
        <v>52</v>
      </c>
      <c r="I87" s="15">
        <v>56</v>
      </c>
      <c r="J87" s="15">
        <v>59</v>
      </c>
      <c r="K87" s="15">
        <v>59</v>
      </c>
      <c r="L87" s="15">
        <v>51</v>
      </c>
      <c r="M87" s="49">
        <v>45</v>
      </c>
      <c r="N87" s="17">
        <f t="shared" si="1"/>
        <v>56</v>
      </c>
    </row>
    <row r="88" spans="1:14" ht="12" customHeight="1" x14ac:dyDescent="0.2">
      <c r="A88" s="10" t="str">
        <f>'Pregnant Women Participating'!A88</f>
        <v>Shoshone Tribe, WY</v>
      </c>
      <c r="B88" s="17">
        <v>49</v>
      </c>
      <c r="C88" s="15">
        <v>56</v>
      </c>
      <c r="D88" s="15">
        <v>49</v>
      </c>
      <c r="E88" s="15">
        <v>51</v>
      </c>
      <c r="F88" s="15">
        <v>47</v>
      </c>
      <c r="G88" s="15">
        <v>46</v>
      </c>
      <c r="H88" s="15">
        <v>43</v>
      </c>
      <c r="I88" s="15">
        <v>36</v>
      </c>
      <c r="J88" s="15">
        <v>33</v>
      </c>
      <c r="K88" s="15">
        <v>38</v>
      </c>
      <c r="L88" s="15">
        <v>38</v>
      </c>
      <c r="M88" s="49">
        <v>38</v>
      </c>
      <c r="N88" s="17">
        <f t="shared" si="1"/>
        <v>43.666666666666664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159315</v>
      </c>
      <c r="C89" s="19">
        <v>158078</v>
      </c>
      <c r="D89" s="19">
        <v>158236</v>
      </c>
      <c r="E89" s="19">
        <v>156971</v>
      </c>
      <c r="F89" s="19">
        <v>155365</v>
      </c>
      <c r="G89" s="19">
        <v>155843</v>
      </c>
      <c r="H89" s="19">
        <v>154175</v>
      </c>
      <c r="I89" s="19">
        <v>152650</v>
      </c>
      <c r="J89" s="19">
        <v>152738</v>
      </c>
      <c r="K89" s="19">
        <v>152666</v>
      </c>
      <c r="L89" s="19">
        <v>153047</v>
      </c>
      <c r="M89" s="48">
        <v>152037</v>
      </c>
      <c r="N89" s="20">
        <f t="shared" si="1"/>
        <v>155093.41666666666</v>
      </c>
    </row>
    <row r="90" spans="1:14" ht="12" customHeight="1" x14ac:dyDescent="0.2">
      <c r="A90" s="11" t="str">
        <f>'Pregnant Women Participating'!A90</f>
        <v>Alaska</v>
      </c>
      <c r="B90" s="17">
        <v>8228</v>
      </c>
      <c r="C90" s="15">
        <v>8222</v>
      </c>
      <c r="D90" s="15">
        <v>8238</v>
      </c>
      <c r="E90" s="15">
        <v>8305</v>
      </c>
      <c r="F90" s="15">
        <v>8246</v>
      </c>
      <c r="G90" s="15">
        <v>8266</v>
      </c>
      <c r="H90" s="15">
        <v>8258</v>
      </c>
      <c r="I90" s="15">
        <v>8173</v>
      </c>
      <c r="J90" s="15">
        <v>8395</v>
      </c>
      <c r="K90" s="15">
        <v>8433</v>
      </c>
      <c r="L90" s="15">
        <v>8465</v>
      </c>
      <c r="M90" s="49">
        <v>8360</v>
      </c>
      <c r="N90" s="17">
        <f t="shared" si="1"/>
        <v>8299.0833333333339</v>
      </c>
    </row>
    <row r="91" spans="1:14" ht="12" customHeight="1" x14ac:dyDescent="0.2">
      <c r="A91" s="11" t="str">
        <f>'Pregnant Women Participating'!A91</f>
        <v>American Samoa</v>
      </c>
      <c r="B91" s="17">
        <v>3018</v>
      </c>
      <c r="C91" s="15">
        <v>3021</v>
      </c>
      <c r="D91" s="15">
        <v>3034</v>
      </c>
      <c r="E91" s="15">
        <v>3031</v>
      </c>
      <c r="F91" s="15">
        <v>3000</v>
      </c>
      <c r="G91" s="15">
        <v>2990</v>
      </c>
      <c r="H91" s="15">
        <v>2914</v>
      </c>
      <c r="I91" s="15">
        <v>2855</v>
      </c>
      <c r="J91" s="15">
        <v>2847</v>
      </c>
      <c r="K91" s="15">
        <v>2857</v>
      </c>
      <c r="L91" s="15">
        <v>2833</v>
      </c>
      <c r="M91" s="49">
        <v>2787</v>
      </c>
      <c r="N91" s="17">
        <f t="shared" si="1"/>
        <v>2932.25</v>
      </c>
    </row>
    <row r="92" spans="1:14" ht="12" customHeight="1" x14ac:dyDescent="0.2">
      <c r="A92" s="11" t="str">
        <f>'Pregnant Women Participating'!A92</f>
        <v>California</v>
      </c>
      <c r="B92" s="17">
        <v>579005</v>
      </c>
      <c r="C92" s="15">
        <v>579932</v>
      </c>
      <c r="D92" s="15">
        <v>584807</v>
      </c>
      <c r="E92" s="15">
        <v>585579</v>
      </c>
      <c r="F92" s="15">
        <v>587406</v>
      </c>
      <c r="G92" s="15">
        <v>589588</v>
      </c>
      <c r="H92" s="15">
        <v>584788</v>
      </c>
      <c r="I92" s="15">
        <v>577582</v>
      </c>
      <c r="J92" s="15">
        <v>579369</v>
      </c>
      <c r="K92" s="15">
        <v>579591</v>
      </c>
      <c r="L92" s="15">
        <v>582205</v>
      </c>
      <c r="M92" s="49">
        <v>581154</v>
      </c>
      <c r="N92" s="17">
        <f t="shared" si="1"/>
        <v>582583.83333333337</v>
      </c>
    </row>
    <row r="93" spans="1:14" ht="12" customHeight="1" x14ac:dyDescent="0.2">
      <c r="A93" s="11" t="str">
        <f>'Pregnant Women Participating'!A93</f>
        <v>Guam</v>
      </c>
      <c r="B93" s="17">
        <v>3357</v>
      </c>
      <c r="C93" s="15">
        <v>3193</v>
      </c>
      <c r="D93" s="15">
        <v>2967</v>
      </c>
      <c r="E93" s="15">
        <v>2896</v>
      </c>
      <c r="F93" s="15">
        <v>2755</v>
      </c>
      <c r="G93" s="15">
        <v>2523</v>
      </c>
      <c r="H93" s="15">
        <v>2380</v>
      </c>
      <c r="I93" s="15">
        <v>2300</v>
      </c>
      <c r="J93" s="15">
        <v>2456</v>
      </c>
      <c r="K93" s="15">
        <v>2671</v>
      </c>
      <c r="L93" s="15">
        <v>2822</v>
      </c>
      <c r="M93" s="49">
        <v>2911</v>
      </c>
      <c r="N93" s="17">
        <f t="shared" si="1"/>
        <v>2769.25</v>
      </c>
    </row>
    <row r="94" spans="1:14" ht="12" customHeight="1" x14ac:dyDescent="0.2">
      <c r="A94" s="11" t="str">
        <f>'Pregnant Women Participating'!A94</f>
        <v>Hawaii</v>
      </c>
      <c r="B94" s="17">
        <v>15564</v>
      </c>
      <c r="C94" s="15">
        <v>15426</v>
      </c>
      <c r="D94" s="15">
        <v>15329</v>
      </c>
      <c r="E94" s="15">
        <v>15441</v>
      </c>
      <c r="F94" s="15">
        <v>15092</v>
      </c>
      <c r="G94" s="15">
        <v>15578</v>
      </c>
      <c r="H94" s="15">
        <v>15483</v>
      </c>
      <c r="I94" s="15">
        <v>15223</v>
      </c>
      <c r="J94" s="15">
        <v>14526</v>
      </c>
      <c r="K94" s="15">
        <v>14805</v>
      </c>
      <c r="L94" s="15">
        <v>14739</v>
      </c>
      <c r="M94" s="49">
        <v>14847</v>
      </c>
      <c r="N94" s="17">
        <f t="shared" si="1"/>
        <v>15171.083333333334</v>
      </c>
    </row>
    <row r="95" spans="1:14" ht="12" customHeight="1" x14ac:dyDescent="0.2">
      <c r="A95" s="11" t="str">
        <f>'Pregnant Women Participating'!A95</f>
        <v>Idaho</v>
      </c>
      <c r="B95" s="17">
        <v>16920</v>
      </c>
      <c r="C95" s="15">
        <v>16990</v>
      </c>
      <c r="D95" s="15">
        <v>17141</v>
      </c>
      <c r="E95" s="15">
        <v>17067</v>
      </c>
      <c r="F95" s="15">
        <v>16913</v>
      </c>
      <c r="G95" s="15">
        <v>16969</v>
      </c>
      <c r="H95" s="15">
        <v>16807</v>
      </c>
      <c r="I95" s="15">
        <v>16318</v>
      </c>
      <c r="J95" s="15">
        <v>16237</v>
      </c>
      <c r="K95" s="15">
        <v>16112</v>
      </c>
      <c r="L95" s="15">
        <v>16213</v>
      </c>
      <c r="M95" s="49">
        <v>16341</v>
      </c>
      <c r="N95" s="17">
        <f t="shared" si="1"/>
        <v>16669</v>
      </c>
    </row>
    <row r="96" spans="1:14" ht="12" customHeight="1" x14ac:dyDescent="0.2">
      <c r="A96" s="11" t="str">
        <f>'Pregnant Women Participating'!A96</f>
        <v>Nevada</v>
      </c>
      <c r="B96" s="17">
        <v>31909</v>
      </c>
      <c r="C96" s="15">
        <v>31561</v>
      </c>
      <c r="D96" s="15">
        <v>31765</v>
      </c>
      <c r="E96" s="15">
        <v>31463</v>
      </c>
      <c r="F96" s="15">
        <v>31143</v>
      </c>
      <c r="G96" s="15">
        <v>31436</v>
      </c>
      <c r="H96" s="15">
        <v>31035</v>
      </c>
      <c r="I96" s="15">
        <v>31388</v>
      </c>
      <c r="J96" s="15">
        <v>31959</v>
      </c>
      <c r="K96" s="15">
        <v>31725</v>
      </c>
      <c r="L96" s="15">
        <v>31707</v>
      </c>
      <c r="M96" s="49">
        <v>31220</v>
      </c>
      <c r="N96" s="17">
        <f t="shared" si="1"/>
        <v>31525.916666666668</v>
      </c>
    </row>
    <row r="97" spans="1:14" ht="12" customHeight="1" x14ac:dyDescent="0.2">
      <c r="A97" s="11" t="str">
        <f>'Pregnant Women Participating'!A97</f>
        <v>Oregon</v>
      </c>
      <c r="B97" s="17">
        <v>46058</v>
      </c>
      <c r="C97" s="15">
        <v>45988</v>
      </c>
      <c r="D97" s="15">
        <v>46163</v>
      </c>
      <c r="E97" s="15">
        <v>45537</v>
      </c>
      <c r="F97" s="15">
        <v>45623</v>
      </c>
      <c r="G97" s="15">
        <v>46013</v>
      </c>
      <c r="H97" s="15">
        <v>45314</v>
      </c>
      <c r="I97" s="15">
        <v>44988</v>
      </c>
      <c r="J97" s="15">
        <v>44992</v>
      </c>
      <c r="K97" s="15">
        <v>44846</v>
      </c>
      <c r="L97" s="15">
        <v>44773</v>
      </c>
      <c r="M97" s="49">
        <v>44453</v>
      </c>
      <c r="N97" s="17">
        <f t="shared" si="1"/>
        <v>45395.666666666664</v>
      </c>
    </row>
    <row r="98" spans="1:14" ht="12" customHeight="1" x14ac:dyDescent="0.2">
      <c r="A98" s="11" t="str">
        <f>'Pregnant Women Participating'!A98</f>
        <v>Washington</v>
      </c>
      <c r="B98" s="17">
        <v>73528</v>
      </c>
      <c r="C98" s="15">
        <v>73433</v>
      </c>
      <c r="D98" s="15">
        <v>73830</v>
      </c>
      <c r="E98" s="15">
        <v>73666</v>
      </c>
      <c r="F98" s="15">
        <v>73090</v>
      </c>
      <c r="G98" s="15">
        <v>73337</v>
      </c>
      <c r="H98" s="15">
        <v>72036</v>
      </c>
      <c r="I98" s="15">
        <v>71044</v>
      </c>
      <c r="J98" s="15">
        <v>70379</v>
      </c>
      <c r="K98" s="15">
        <v>70354</v>
      </c>
      <c r="L98" s="15">
        <v>70205</v>
      </c>
      <c r="M98" s="49">
        <v>70190</v>
      </c>
      <c r="N98" s="17">
        <f t="shared" si="1"/>
        <v>72091</v>
      </c>
    </row>
    <row r="99" spans="1:14" ht="12" customHeight="1" x14ac:dyDescent="0.2">
      <c r="A99" s="11" t="str">
        <f>'Pregnant Women Participating'!A99</f>
        <v>Northern Marianas</v>
      </c>
      <c r="B99" s="17">
        <v>1981</v>
      </c>
      <c r="C99" s="15">
        <v>1976</v>
      </c>
      <c r="D99" s="15">
        <v>1994</v>
      </c>
      <c r="E99" s="15">
        <v>1981</v>
      </c>
      <c r="F99" s="15">
        <v>1985</v>
      </c>
      <c r="G99" s="15">
        <v>1988</v>
      </c>
      <c r="H99" s="15">
        <v>1951</v>
      </c>
      <c r="I99" s="15">
        <v>1961</v>
      </c>
      <c r="J99" s="15">
        <v>1995</v>
      </c>
      <c r="K99" s="15">
        <v>1995</v>
      </c>
      <c r="L99" s="15">
        <v>1980</v>
      </c>
      <c r="M99" s="49">
        <v>1952</v>
      </c>
      <c r="N99" s="17">
        <f t="shared" si="1"/>
        <v>1978.25</v>
      </c>
    </row>
    <row r="100" spans="1:14" ht="12" customHeight="1" x14ac:dyDescent="0.2">
      <c r="A100" s="11" t="str">
        <f>'Pregnant Women Participating'!A100</f>
        <v>Inter-Tribal Council, NV</v>
      </c>
      <c r="B100" s="17">
        <v>619</v>
      </c>
      <c r="C100" s="15">
        <v>522</v>
      </c>
      <c r="D100" s="15">
        <v>512</v>
      </c>
      <c r="E100" s="15">
        <v>502</v>
      </c>
      <c r="F100" s="15">
        <v>511</v>
      </c>
      <c r="G100" s="15">
        <v>512</v>
      </c>
      <c r="H100" s="15">
        <v>496</v>
      </c>
      <c r="I100" s="15">
        <v>501</v>
      </c>
      <c r="J100" s="15">
        <v>493</v>
      </c>
      <c r="K100" s="15">
        <v>487</v>
      </c>
      <c r="L100" s="15">
        <v>487</v>
      </c>
      <c r="M100" s="49">
        <v>453</v>
      </c>
      <c r="N100" s="17">
        <f t="shared" si="1"/>
        <v>507.91666666666669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780187</v>
      </c>
      <c r="C101" s="19">
        <v>780264</v>
      </c>
      <c r="D101" s="19">
        <v>785780</v>
      </c>
      <c r="E101" s="19">
        <v>785468</v>
      </c>
      <c r="F101" s="19">
        <v>785764</v>
      </c>
      <c r="G101" s="19">
        <v>789200</v>
      </c>
      <c r="H101" s="19">
        <v>781462</v>
      </c>
      <c r="I101" s="19">
        <v>772333</v>
      </c>
      <c r="J101" s="19">
        <v>773648</v>
      </c>
      <c r="K101" s="19">
        <v>773876</v>
      </c>
      <c r="L101" s="19">
        <v>776429</v>
      </c>
      <c r="M101" s="48">
        <v>774668</v>
      </c>
      <c r="N101" s="20">
        <f t="shared" si="1"/>
        <v>779923.25</v>
      </c>
    </row>
    <row r="102" spans="1:14" s="36" customFormat="1" ht="16.5" customHeight="1" thickBot="1" x14ac:dyDescent="0.3">
      <c r="A102" s="33" t="str">
        <f>'Pregnant Women Participating'!A102</f>
        <v>TOTAL</v>
      </c>
      <c r="B102" s="34">
        <v>3429578</v>
      </c>
      <c r="C102" s="35">
        <v>3420698</v>
      </c>
      <c r="D102" s="35">
        <v>3425989</v>
      </c>
      <c r="E102" s="35">
        <v>3424779</v>
      </c>
      <c r="F102" s="35">
        <v>3412399</v>
      </c>
      <c r="G102" s="35">
        <v>3431807</v>
      </c>
      <c r="H102" s="35">
        <v>3406174</v>
      </c>
      <c r="I102" s="35">
        <v>3377359</v>
      </c>
      <c r="J102" s="35">
        <v>3364259</v>
      </c>
      <c r="K102" s="35">
        <v>3358272</v>
      </c>
      <c r="L102" s="35">
        <v>3371130</v>
      </c>
      <c r="M102" s="51">
        <v>3379943</v>
      </c>
      <c r="N102" s="34">
        <f t="shared" si="1"/>
        <v>3400198.9166666665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topLeftCell="A17" workbookViewId="0">
      <selection activeCell="B26" sqref="B26"/>
    </sheetView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43671</v>
      </c>
      <c r="C6" s="15">
        <v>43429</v>
      </c>
      <c r="D6" s="15">
        <v>43334</v>
      </c>
      <c r="E6" s="15">
        <v>43446</v>
      </c>
      <c r="F6" s="15">
        <v>43385</v>
      </c>
      <c r="G6" s="15">
        <v>44026</v>
      </c>
      <c r="H6" s="15">
        <v>43641</v>
      </c>
      <c r="I6" s="15">
        <v>43623</v>
      </c>
      <c r="J6" s="15">
        <v>44103</v>
      </c>
      <c r="K6" s="15">
        <v>44487</v>
      </c>
      <c r="L6" s="15">
        <v>44705</v>
      </c>
      <c r="M6" s="49">
        <v>44821</v>
      </c>
      <c r="N6" s="17">
        <f t="shared" ref="N6:N15" si="0">IF(SUM(B6:M6)&gt;0,AVERAGE(B6:M6)," ")</f>
        <v>43889.25</v>
      </c>
    </row>
    <row r="7" spans="1:14" s="7" customFormat="1" ht="12" customHeight="1" x14ac:dyDescent="0.2">
      <c r="A7" s="10" t="str">
        <f>'Pregnant Women Participating'!A7</f>
        <v>Maine</v>
      </c>
      <c r="B7" s="17">
        <v>15989</v>
      </c>
      <c r="C7" s="15">
        <v>16469</v>
      </c>
      <c r="D7" s="15">
        <v>16792</v>
      </c>
      <c r="E7" s="15">
        <v>17014</v>
      </c>
      <c r="F7" s="15">
        <v>17014</v>
      </c>
      <c r="G7" s="15">
        <v>17053</v>
      </c>
      <c r="H7" s="15">
        <v>16859</v>
      </c>
      <c r="I7" s="15">
        <v>16748</v>
      </c>
      <c r="J7" s="15">
        <v>16720</v>
      </c>
      <c r="K7" s="15">
        <v>16567</v>
      </c>
      <c r="L7" s="15">
        <v>16715</v>
      </c>
      <c r="M7" s="49">
        <v>16584</v>
      </c>
      <c r="N7" s="17">
        <f t="shared" si="0"/>
        <v>16710.333333333332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112113</v>
      </c>
      <c r="C8" s="15">
        <v>112327</v>
      </c>
      <c r="D8" s="15">
        <v>113046</v>
      </c>
      <c r="E8" s="15">
        <v>112833</v>
      </c>
      <c r="F8" s="15">
        <v>112253</v>
      </c>
      <c r="G8" s="15">
        <v>112828</v>
      </c>
      <c r="H8" s="15">
        <v>111185</v>
      </c>
      <c r="I8" s="15">
        <v>109904</v>
      </c>
      <c r="J8" s="15">
        <v>109532</v>
      </c>
      <c r="K8" s="15">
        <v>109344</v>
      </c>
      <c r="L8" s="15">
        <v>109632</v>
      </c>
      <c r="M8" s="49">
        <v>110606</v>
      </c>
      <c r="N8" s="17">
        <f t="shared" si="0"/>
        <v>111300.25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13339</v>
      </c>
      <c r="C9" s="15">
        <v>13707</v>
      </c>
      <c r="D9" s="15">
        <v>13609</v>
      </c>
      <c r="E9" s="15">
        <v>13911</v>
      </c>
      <c r="F9" s="15">
        <v>13970</v>
      </c>
      <c r="G9" s="15">
        <v>14111</v>
      </c>
      <c r="H9" s="15">
        <v>14190</v>
      </c>
      <c r="I9" s="15">
        <v>14051</v>
      </c>
      <c r="J9" s="15">
        <v>13950</v>
      </c>
      <c r="K9" s="15">
        <v>14005</v>
      </c>
      <c r="L9" s="15">
        <v>14141</v>
      </c>
      <c r="M9" s="49">
        <v>14120</v>
      </c>
      <c r="N9" s="17">
        <f t="shared" si="0"/>
        <v>13925.333333333334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368721</v>
      </c>
      <c r="C10" s="15">
        <v>368801</v>
      </c>
      <c r="D10" s="15">
        <v>370299</v>
      </c>
      <c r="E10" s="15">
        <v>370313</v>
      </c>
      <c r="F10" s="15">
        <v>367972</v>
      </c>
      <c r="G10" s="15">
        <v>371089</v>
      </c>
      <c r="H10" s="15">
        <v>369804</v>
      </c>
      <c r="I10" s="15">
        <v>365542</v>
      </c>
      <c r="J10" s="15">
        <v>365652</v>
      </c>
      <c r="K10" s="15">
        <v>365852</v>
      </c>
      <c r="L10" s="15">
        <v>366255</v>
      </c>
      <c r="M10" s="49">
        <v>368890</v>
      </c>
      <c r="N10" s="17">
        <f t="shared" si="0"/>
        <v>368265.83333333331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16449</v>
      </c>
      <c r="C11" s="15">
        <v>16469</v>
      </c>
      <c r="D11" s="15">
        <v>16567</v>
      </c>
      <c r="E11" s="15">
        <v>16842</v>
      </c>
      <c r="F11" s="15">
        <v>16830</v>
      </c>
      <c r="G11" s="15">
        <v>16805</v>
      </c>
      <c r="H11" s="15">
        <v>16638</v>
      </c>
      <c r="I11" s="15">
        <v>16567</v>
      </c>
      <c r="J11" s="15">
        <v>16632</v>
      </c>
      <c r="K11" s="15">
        <v>16256</v>
      </c>
      <c r="L11" s="15">
        <v>16150</v>
      </c>
      <c r="M11" s="49">
        <v>16227</v>
      </c>
      <c r="N11" s="17">
        <f t="shared" si="0"/>
        <v>16536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11626</v>
      </c>
      <c r="C12" s="15">
        <v>11593</v>
      </c>
      <c r="D12" s="15">
        <v>11668</v>
      </c>
      <c r="E12" s="15">
        <v>11674</v>
      </c>
      <c r="F12" s="15">
        <v>11638</v>
      </c>
      <c r="G12" s="15">
        <v>11573</v>
      </c>
      <c r="H12" s="15">
        <v>11437</v>
      </c>
      <c r="I12" s="15">
        <v>11225</v>
      </c>
      <c r="J12" s="15">
        <v>11196</v>
      </c>
      <c r="K12" s="15">
        <v>11197</v>
      </c>
      <c r="L12" s="15">
        <v>11096</v>
      </c>
      <c r="M12" s="49">
        <v>11035</v>
      </c>
      <c r="N12" s="17">
        <f t="shared" si="0"/>
        <v>11413.166666666666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2922</v>
      </c>
      <c r="C13" s="15">
        <v>2811</v>
      </c>
      <c r="D13" s="15">
        <v>2801</v>
      </c>
      <c r="E13" s="15">
        <v>2853</v>
      </c>
      <c r="F13" s="15">
        <v>2864</v>
      </c>
      <c r="G13" s="15">
        <v>2849</v>
      </c>
      <c r="H13" s="15">
        <v>2829</v>
      </c>
      <c r="I13" s="15">
        <v>2837</v>
      </c>
      <c r="J13" s="15">
        <v>2853</v>
      </c>
      <c r="K13" s="15">
        <v>2836</v>
      </c>
      <c r="L13" s="15">
        <v>2820</v>
      </c>
      <c r="M13" s="49">
        <v>2856</v>
      </c>
      <c r="N13" s="17">
        <f t="shared" si="0"/>
        <v>2844.25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66</v>
      </c>
      <c r="C14" s="15">
        <v>63</v>
      </c>
      <c r="D14" s="15">
        <v>63</v>
      </c>
      <c r="E14" s="15">
        <v>63</v>
      </c>
      <c r="F14" s="15">
        <v>63</v>
      </c>
      <c r="G14" s="15">
        <v>61</v>
      </c>
      <c r="H14" s="15">
        <v>53</v>
      </c>
      <c r="I14" s="15">
        <v>54</v>
      </c>
      <c r="J14" s="15">
        <v>58</v>
      </c>
      <c r="K14" s="15">
        <v>53</v>
      </c>
      <c r="L14" s="15">
        <v>50</v>
      </c>
      <c r="M14" s="49">
        <v>52</v>
      </c>
      <c r="N14" s="17">
        <f t="shared" si="0"/>
        <v>58.25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53</v>
      </c>
      <c r="C15" s="15">
        <v>44</v>
      </c>
      <c r="D15" s="15">
        <v>43</v>
      </c>
      <c r="E15" s="15">
        <v>44</v>
      </c>
      <c r="F15" s="15">
        <v>40</v>
      </c>
      <c r="G15" s="15">
        <v>41</v>
      </c>
      <c r="H15" s="15">
        <v>34</v>
      </c>
      <c r="I15" s="15">
        <v>31</v>
      </c>
      <c r="J15" s="15">
        <v>35</v>
      </c>
      <c r="K15" s="15">
        <v>36</v>
      </c>
      <c r="L15" s="15">
        <v>34</v>
      </c>
      <c r="M15" s="49">
        <v>32</v>
      </c>
      <c r="N15" s="17">
        <f t="shared" si="0"/>
        <v>38.916666666666664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584949</v>
      </c>
      <c r="C16" s="19">
        <v>585713</v>
      </c>
      <c r="D16" s="19">
        <v>588222</v>
      </c>
      <c r="E16" s="19">
        <v>588993</v>
      </c>
      <c r="F16" s="19">
        <v>586029</v>
      </c>
      <c r="G16" s="19">
        <v>590436</v>
      </c>
      <c r="H16" s="19">
        <v>586670</v>
      </c>
      <c r="I16" s="19">
        <v>580582</v>
      </c>
      <c r="J16" s="19">
        <v>580731</v>
      </c>
      <c r="K16" s="19">
        <v>580633</v>
      </c>
      <c r="L16" s="19">
        <v>581598</v>
      </c>
      <c r="M16" s="48">
        <v>585223</v>
      </c>
      <c r="N16" s="20">
        <f t="shared" ref="N16:N102" si="1">IF(SUM(B16:M16)&gt;0,AVERAGE(B16:M16)," ")</f>
        <v>584981.58333333337</v>
      </c>
    </row>
    <row r="17" spans="1:14" ht="12" customHeight="1" x14ac:dyDescent="0.2">
      <c r="A17" s="10" t="str">
        <f>'Pregnant Women Participating'!A17</f>
        <v>Delaware</v>
      </c>
      <c r="B17" s="17">
        <v>17098</v>
      </c>
      <c r="C17" s="15">
        <v>17100</v>
      </c>
      <c r="D17" s="15">
        <v>17308</v>
      </c>
      <c r="E17" s="15">
        <v>17350</v>
      </c>
      <c r="F17" s="15">
        <v>17460</v>
      </c>
      <c r="G17" s="15">
        <v>17440</v>
      </c>
      <c r="H17" s="15">
        <v>17251</v>
      </c>
      <c r="I17" s="15">
        <v>17104</v>
      </c>
      <c r="J17" s="15">
        <v>17048</v>
      </c>
      <c r="K17" s="15">
        <v>16927</v>
      </c>
      <c r="L17" s="15">
        <v>17106</v>
      </c>
      <c r="M17" s="49">
        <v>17199</v>
      </c>
      <c r="N17" s="17">
        <f t="shared" si="1"/>
        <v>17199.25</v>
      </c>
    </row>
    <row r="18" spans="1:14" ht="12" customHeight="1" x14ac:dyDescent="0.2">
      <c r="A18" s="10" t="str">
        <f>'Pregnant Women Participating'!A18</f>
        <v>District of Columbia</v>
      </c>
      <c r="B18" s="17">
        <v>14416</v>
      </c>
      <c r="C18" s="15">
        <v>14452</v>
      </c>
      <c r="D18" s="15">
        <v>14388</v>
      </c>
      <c r="E18" s="15">
        <v>14358</v>
      </c>
      <c r="F18" s="15">
        <v>14388</v>
      </c>
      <c r="G18" s="15">
        <v>14530</v>
      </c>
      <c r="H18" s="15">
        <v>14320</v>
      </c>
      <c r="I18" s="15">
        <v>14044</v>
      </c>
      <c r="J18" s="15">
        <v>13594</v>
      </c>
      <c r="K18" s="15">
        <v>13436</v>
      </c>
      <c r="L18" s="15">
        <v>13116</v>
      </c>
      <c r="M18" s="49">
        <v>12833</v>
      </c>
      <c r="N18" s="17">
        <f t="shared" si="1"/>
        <v>13989.583333333334</v>
      </c>
    </row>
    <row r="19" spans="1:14" ht="12" customHeight="1" x14ac:dyDescent="0.2">
      <c r="A19" s="10" t="str">
        <f>'Pregnant Women Participating'!A19</f>
        <v>Maryland</v>
      </c>
      <c r="B19" s="17">
        <v>122270</v>
      </c>
      <c r="C19" s="15">
        <v>120907</v>
      </c>
      <c r="D19" s="15">
        <v>121572</v>
      </c>
      <c r="E19" s="15">
        <v>121293</v>
      </c>
      <c r="F19" s="15">
        <v>119322</v>
      </c>
      <c r="G19" s="15">
        <v>120454</v>
      </c>
      <c r="H19" s="15">
        <v>119687</v>
      </c>
      <c r="I19" s="15">
        <v>118972</v>
      </c>
      <c r="J19" s="15">
        <v>118577</v>
      </c>
      <c r="K19" s="15">
        <v>118141</v>
      </c>
      <c r="L19" s="15">
        <v>117559</v>
      </c>
      <c r="M19" s="49">
        <v>117139</v>
      </c>
      <c r="N19" s="17">
        <f t="shared" si="1"/>
        <v>119657.75</v>
      </c>
    </row>
    <row r="20" spans="1:14" ht="12" customHeight="1" x14ac:dyDescent="0.2">
      <c r="A20" s="10" t="str">
        <f>'Pregnant Women Participating'!A20</f>
        <v>New Jersey</v>
      </c>
      <c r="B20" s="17">
        <v>139427</v>
      </c>
      <c r="C20" s="15">
        <v>139502</v>
      </c>
      <c r="D20" s="15">
        <v>139823</v>
      </c>
      <c r="E20" s="15">
        <v>140662</v>
      </c>
      <c r="F20" s="15">
        <v>141019</v>
      </c>
      <c r="G20" s="15">
        <v>144133</v>
      </c>
      <c r="H20" s="15">
        <v>144423</v>
      </c>
      <c r="I20" s="15">
        <v>144098</v>
      </c>
      <c r="J20" s="15">
        <v>142468</v>
      </c>
      <c r="K20" s="15">
        <v>141403</v>
      </c>
      <c r="L20" s="15">
        <v>141681</v>
      </c>
      <c r="M20" s="49">
        <v>142250</v>
      </c>
      <c r="N20" s="17">
        <f t="shared" si="1"/>
        <v>141740.75</v>
      </c>
    </row>
    <row r="21" spans="1:14" ht="12" customHeight="1" x14ac:dyDescent="0.2">
      <c r="A21" s="10" t="str">
        <f>'Pregnant Women Participating'!A21</f>
        <v>Pennsylvania</v>
      </c>
      <c r="B21" s="17">
        <v>175211</v>
      </c>
      <c r="C21" s="15">
        <v>174252</v>
      </c>
      <c r="D21" s="15">
        <v>174028</v>
      </c>
      <c r="E21" s="15">
        <v>174399</v>
      </c>
      <c r="F21" s="15">
        <v>171664</v>
      </c>
      <c r="G21" s="15">
        <v>173212</v>
      </c>
      <c r="H21" s="15">
        <v>170022</v>
      </c>
      <c r="I21" s="15">
        <v>166974</v>
      </c>
      <c r="J21" s="15">
        <v>163508</v>
      </c>
      <c r="K21" s="15">
        <v>159537</v>
      </c>
      <c r="L21" s="15">
        <v>157482</v>
      </c>
      <c r="M21" s="49">
        <v>155494</v>
      </c>
      <c r="N21" s="17">
        <f t="shared" si="1"/>
        <v>167981.91666666666</v>
      </c>
    </row>
    <row r="22" spans="1:14" ht="12" customHeight="1" x14ac:dyDescent="0.2">
      <c r="A22" s="10" t="str">
        <f>'Pregnant Women Participating'!A22</f>
        <v>Puerto Rico</v>
      </c>
      <c r="B22" s="17">
        <v>100698</v>
      </c>
      <c r="C22" s="15">
        <v>101622</v>
      </c>
      <c r="D22" s="15">
        <v>101143</v>
      </c>
      <c r="E22" s="15">
        <v>99948</v>
      </c>
      <c r="F22" s="15">
        <v>98997</v>
      </c>
      <c r="G22" s="15">
        <v>98494</v>
      </c>
      <c r="H22" s="15">
        <v>98391</v>
      </c>
      <c r="I22" s="15">
        <v>97502</v>
      </c>
      <c r="J22" s="15">
        <v>96839</v>
      </c>
      <c r="K22" s="15">
        <v>96092</v>
      </c>
      <c r="L22" s="15">
        <v>98640</v>
      </c>
      <c r="M22" s="49">
        <v>100155</v>
      </c>
      <c r="N22" s="17">
        <f t="shared" si="1"/>
        <v>99043.416666666672</v>
      </c>
    </row>
    <row r="23" spans="1:14" ht="12" customHeight="1" x14ac:dyDescent="0.2">
      <c r="A23" s="10" t="str">
        <f>'Pregnant Women Participating'!A23</f>
        <v>Virginia</v>
      </c>
      <c r="B23" s="17">
        <v>121517</v>
      </c>
      <c r="C23" s="15">
        <v>121158</v>
      </c>
      <c r="D23" s="15">
        <v>122335</v>
      </c>
      <c r="E23" s="15">
        <v>122540</v>
      </c>
      <c r="F23" s="15">
        <v>122239</v>
      </c>
      <c r="G23" s="15">
        <v>122952</v>
      </c>
      <c r="H23" s="15">
        <v>121397</v>
      </c>
      <c r="I23" s="15">
        <v>119905</v>
      </c>
      <c r="J23" s="15">
        <v>118972</v>
      </c>
      <c r="K23" s="15">
        <v>119006</v>
      </c>
      <c r="L23" s="15">
        <v>118578</v>
      </c>
      <c r="M23" s="49">
        <v>119313</v>
      </c>
      <c r="N23" s="17">
        <f t="shared" si="1"/>
        <v>120826</v>
      </c>
    </row>
    <row r="24" spans="1:14" ht="12" customHeight="1" x14ac:dyDescent="0.2">
      <c r="A24" s="10" t="str">
        <f>'Pregnant Women Participating'!A24</f>
        <v>West Virginia</v>
      </c>
      <c r="B24" s="17">
        <v>34681</v>
      </c>
      <c r="C24" s="15">
        <v>34181</v>
      </c>
      <c r="D24" s="15">
        <v>33852</v>
      </c>
      <c r="E24" s="15">
        <v>33628</v>
      </c>
      <c r="F24" s="15">
        <v>33205</v>
      </c>
      <c r="G24" s="15">
        <v>33181</v>
      </c>
      <c r="H24" s="15">
        <v>32602</v>
      </c>
      <c r="I24" s="15">
        <v>32308</v>
      </c>
      <c r="J24" s="15">
        <v>32048</v>
      </c>
      <c r="K24" s="15">
        <v>31955</v>
      </c>
      <c r="L24" s="15">
        <v>31786</v>
      </c>
      <c r="M24" s="49">
        <v>31962</v>
      </c>
      <c r="N24" s="17">
        <f t="shared" si="1"/>
        <v>32949.083333333336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725318</v>
      </c>
      <c r="C25" s="19">
        <v>723174</v>
      </c>
      <c r="D25" s="19">
        <v>724449</v>
      </c>
      <c r="E25" s="19">
        <v>724178</v>
      </c>
      <c r="F25" s="19">
        <v>718294</v>
      </c>
      <c r="G25" s="19">
        <v>724396</v>
      </c>
      <c r="H25" s="19">
        <v>718093</v>
      </c>
      <c r="I25" s="19">
        <v>710907</v>
      </c>
      <c r="J25" s="19">
        <v>703054</v>
      </c>
      <c r="K25" s="19">
        <v>696497</v>
      </c>
      <c r="L25" s="19">
        <v>695948</v>
      </c>
      <c r="M25" s="48">
        <v>696345</v>
      </c>
      <c r="N25" s="20">
        <f t="shared" si="1"/>
        <v>713387.75</v>
      </c>
    </row>
    <row r="26" spans="1:14" ht="12" customHeight="1" x14ac:dyDescent="0.2">
      <c r="A26" s="10" t="str">
        <f>'Pregnant Women Participating'!A26</f>
        <v>Alabama</v>
      </c>
      <c r="B26" s="17">
        <v>117404</v>
      </c>
      <c r="C26" s="15">
        <v>115592</v>
      </c>
      <c r="D26" s="15">
        <v>114837</v>
      </c>
      <c r="E26" s="15">
        <v>113965</v>
      </c>
      <c r="F26" s="15">
        <v>111554</v>
      </c>
      <c r="G26" s="15">
        <v>111337</v>
      </c>
      <c r="H26" s="15">
        <v>110283</v>
      </c>
      <c r="I26" s="15">
        <v>109114</v>
      </c>
      <c r="J26" s="15">
        <v>109090</v>
      </c>
      <c r="K26" s="15">
        <v>109439</v>
      </c>
      <c r="L26" s="15">
        <v>109186</v>
      </c>
      <c r="M26" s="49">
        <v>109094</v>
      </c>
      <c r="N26" s="17">
        <f t="shared" si="1"/>
        <v>111741.25</v>
      </c>
    </row>
    <row r="27" spans="1:14" ht="12" customHeight="1" x14ac:dyDescent="0.2">
      <c r="A27" s="10" t="str">
        <f>'Pregnant Women Participating'!A27</f>
        <v>Florida</v>
      </c>
      <c r="B27" s="17">
        <v>419249</v>
      </c>
      <c r="C27" s="15">
        <v>410983</v>
      </c>
      <c r="D27" s="15">
        <v>406900</v>
      </c>
      <c r="E27" s="15">
        <v>404747</v>
      </c>
      <c r="F27" s="15">
        <v>403342</v>
      </c>
      <c r="G27" s="15">
        <v>405239</v>
      </c>
      <c r="H27" s="15">
        <v>402581</v>
      </c>
      <c r="I27" s="15">
        <v>397844</v>
      </c>
      <c r="J27" s="15">
        <v>395047</v>
      </c>
      <c r="K27" s="15">
        <v>394731</v>
      </c>
      <c r="L27" s="15">
        <v>396289</v>
      </c>
      <c r="M27" s="49">
        <v>400966</v>
      </c>
      <c r="N27" s="17">
        <f t="shared" si="1"/>
        <v>403159.83333333331</v>
      </c>
    </row>
    <row r="28" spans="1:14" ht="12" customHeight="1" x14ac:dyDescent="0.2">
      <c r="A28" s="10" t="str">
        <f>'Pregnant Women Participating'!A28</f>
        <v>Georgia</v>
      </c>
      <c r="B28" s="17">
        <v>187339</v>
      </c>
      <c r="C28" s="15">
        <v>185514</v>
      </c>
      <c r="D28" s="15">
        <v>184579</v>
      </c>
      <c r="E28" s="15">
        <v>182905</v>
      </c>
      <c r="F28" s="15">
        <v>184573</v>
      </c>
      <c r="G28" s="15">
        <v>186794</v>
      </c>
      <c r="H28" s="15">
        <v>185507</v>
      </c>
      <c r="I28" s="15">
        <v>182862</v>
      </c>
      <c r="J28" s="15">
        <v>181410</v>
      </c>
      <c r="K28" s="15">
        <v>185292</v>
      </c>
      <c r="L28" s="15">
        <v>185045</v>
      </c>
      <c r="M28" s="49">
        <v>186459</v>
      </c>
      <c r="N28" s="17">
        <f t="shared" si="1"/>
        <v>184856.58333333334</v>
      </c>
    </row>
    <row r="29" spans="1:14" ht="12" customHeight="1" x14ac:dyDescent="0.2">
      <c r="A29" s="10" t="str">
        <f>'Pregnant Women Participating'!A29</f>
        <v>Kentucky</v>
      </c>
      <c r="B29" s="17">
        <v>110999</v>
      </c>
      <c r="C29" s="15">
        <v>110767</v>
      </c>
      <c r="D29" s="15">
        <v>110463</v>
      </c>
      <c r="E29" s="15">
        <v>109530</v>
      </c>
      <c r="F29" s="15">
        <v>106996</v>
      </c>
      <c r="G29" s="15">
        <v>106301</v>
      </c>
      <c r="H29" s="15">
        <v>104764</v>
      </c>
      <c r="I29" s="15">
        <v>104066</v>
      </c>
      <c r="J29" s="15">
        <v>105522</v>
      </c>
      <c r="K29" s="15">
        <v>106450</v>
      </c>
      <c r="L29" s="15">
        <v>106945</v>
      </c>
      <c r="M29" s="49">
        <v>106916</v>
      </c>
      <c r="N29" s="17">
        <f t="shared" si="1"/>
        <v>107476.58333333333</v>
      </c>
    </row>
    <row r="30" spans="1:14" ht="12" customHeight="1" x14ac:dyDescent="0.2">
      <c r="A30" s="10" t="str">
        <f>'Pregnant Women Participating'!A30</f>
        <v>Mississippi</v>
      </c>
      <c r="B30" s="17">
        <v>78276</v>
      </c>
      <c r="C30" s="15">
        <v>77344</v>
      </c>
      <c r="D30" s="15">
        <v>77291</v>
      </c>
      <c r="E30" s="15">
        <v>76783</v>
      </c>
      <c r="F30" s="15">
        <v>74534</v>
      </c>
      <c r="G30" s="15">
        <v>74943</v>
      </c>
      <c r="H30" s="15">
        <v>73601</v>
      </c>
      <c r="I30" s="15">
        <v>70705</v>
      </c>
      <c r="J30" s="15">
        <v>65835</v>
      </c>
      <c r="K30" s="15">
        <v>63533</v>
      </c>
      <c r="L30" s="15">
        <v>65478</v>
      </c>
      <c r="M30" s="49">
        <v>66999</v>
      </c>
      <c r="N30" s="17">
        <f t="shared" si="1"/>
        <v>72110.166666666672</v>
      </c>
    </row>
    <row r="31" spans="1:14" ht="12" customHeight="1" x14ac:dyDescent="0.2">
      <c r="A31" s="10" t="str">
        <f>'Pregnant Women Participating'!A31</f>
        <v>North Carolina</v>
      </c>
      <c r="B31" s="17">
        <v>255576</v>
      </c>
      <c r="C31" s="15">
        <v>253742</v>
      </c>
      <c r="D31" s="15">
        <v>253867</v>
      </c>
      <c r="E31" s="15">
        <v>253761</v>
      </c>
      <c r="F31" s="15">
        <v>252786</v>
      </c>
      <c r="G31" s="15">
        <v>253824</v>
      </c>
      <c r="H31" s="15">
        <v>252719</v>
      </c>
      <c r="I31" s="15">
        <v>252469</v>
      </c>
      <c r="J31" s="15">
        <v>252989</v>
      </c>
      <c r="K31" s="15">
        <v>253009</v>
      </c>
      <c r="L31" s="15">
        <v>253058</v>
      </c>
      <c r="M31" s="49">
        <v>253778</v>
      </c>
      <c r="N31" s="17">
        <f t="shared" si="1"/>
        <v>253464.83333333334</v>
      </c>
    </row>
    <row r="32" spans="1:14" ht="12" customHeight="1" x14ac:dyDescent="0.2">
      <c r="A32" s="10" t="str">
        <f>'Pregnant Women Participating'!A32</f>
        <v>South Carolina</v>
      </c>
      <c r="B32" s="17">
        <v>86823</v>
      </c>
      <c r="C32" s="15">
        <v>86031</v>
      </c>
      <c r="D32" s="15">
        <v>85664</v>
      </c>
      <c r="E32" s="15">
        <v>86713</v>
      </c>
      <c r="F32" s="15">
        <v>87150</v>
      </c>
      <c r="G32" s="15">
        <v>88647</v>
      </c>
      <c r="H32" s="15">
        <v>87694</v>
      </c>
      <c r="I32" s="15">
        <v>86551</v>
      </c>
      <c r="J32" s="15">
        <v>86521</v>
      </c>
      <c r="K32" s="15">
        <v>86469</v>
      </c>
      <c r="L32" s="15">
        <v>87007</v>
      </c>
      <c r="M32" s="49">
        <v>86555</v>
      </c>
      <c r="N32" s="17">
        <f t="shared" si="1"/>
        <v>86818.75</v>
      </c>
    </row>
    <row r="33" spans="1:14" ht="12" customHeight="1" x14ac:dyDescent="0.2">
      <c r="A33" s="10" t="str">
        <f>'Pregnant Women Participating'!A33</f>
        <v>Tennessee</v>
      </c>
      <c r="B33" s="17">
        <v>114603</v>
      </c>
      <c r="C33" s="15">
        <v>111220</v>
      </c>
      <c r="D33" s="15">
        <v>110541</v>
      </c>
      <c r="E33" s="15">
        <v>111157</v>
      </c>
      <c r="F33" s="15">
        <v>110851</v>
      </c>
      <c r="G33" s="15">
        <v>115127</v>
      </c>
      <c r="H33" s="15">
        <v>113872</v>
      </c>
      <c r="I33" s="15">
        <v>113561</v>
      </c>
      <c r="J33" s="15">
        <v>111284</v>
      </c>
      <c r="K33" s="15">
        <v>111611</v>
      </c>
      <c r="L33" s="15">
        <v>111812</v>
      </c>
      <c r="M33" s="49">
        <v>110840</v>
      </c>
      <c r="N33" s="17">
        <f t="shared" si="1"/>
        <v>112206.58333333333</v>
      </c>
    </row>
    <row r="34" spans="1:14" ht="12" customHeight="1" x14ac:dyDescent="0.2">
      <c r="A34" s="10" t="str">
        <f>'Pregnant Women Participating'!A34</f>
        <v>Choctaw Indians, MS</v>
      </c>
      <c r="B34" s="17">
        <v>742</v>
      </c>
      <c r="C34" s="15">
        <v>758</v>
      </c>
      <c r="D34" s="15">
        <v>702</v>
      </c>
      <c r="E34" s="15">
        <v>688</v>
      </c>
      <c r="F34" s="15">
        <v>690</v>
      </c>
      <c r="G34" s="15">
        <v>683</v>
      </c>
      <c r="H34" s="15">
        <v>700</v>
      </c>
      <c r="I34" s="15">
        <v>710</v>
      </c>
      <c r="J34" s="15">
        <v>724</v>
      </c>
      <c r="K34" s="15">
        <v>714</v>
      </c>
      <c r="L34" s="15">
        <v>726</v>
      </c>
      <c r="M34" s="49">
        <v>757</v>
      </c>
      <c r="N34" s="17">
        <f t="shared" si="1"/>
        <v>716.16666666666663</v>
      </c>
    </row>
    <row r="35" spans="1:14" ht="12" customHeight="1" x14ac:dyDescent="0.2">
      <c r="A35" s="10" t="str">
        <f>'Pregnant Women Participating'!A35</f>
        <v>Eastern Cherokee, NC</v>
      </c>
      <c r="B35" s="17">
        <v>673</v>
      </c>
      <c r="C35" s="15">
        <v>668</v>
      </c>
      <c r="D35" s="15">
        <v>655</v>
      </c>
      <c r="E35" s="15">
        <v>640</v>
      </c>
      <c r="F35" s="15">
        <v>621</v>
      </c>
      <c r="G35" s="15">
        <v>646</v>
      </c>
      <c r="H35" s="15">
        <v>649</v>
      </c>
      <c r="I35" s="15">
        <v>676</v>
      </c>
      <c r="J35" s="15">
        <v>659</v>
      </c>
      <c r="K35" s="15">
        <v>665</v>
      </c>
      <c r="L35" s="15">
        <v>667</v>
      </c>
      <c r="M35" s="49">
        <v>645</v>
      </c>
      <c r="N35" s="17">
        <f t="shared" si="1"/>
        <v>655.33333333333337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1371684</v>
      </c>
      <c r="C36" s="19">
        <v>1352619</v>
      </c>
      <c r="D36" s="19">
        <v>1345499</v>
      </c>
      <c r="E36" s="19">
        <v>1340889</v>
      </c>
      <c r="F36" s="19">
        <v>1333097</v>
      </c>
      <c r="G36" s="19">
        <v>1343541</v>
      </c>
      <c r="H36" s="19">
        <v>1332370</v>
      </c>
      <c r="I36" s="19">
        <v>1318558</v>
      </c>
      <c r="J36" s="19">
        <v>1309081</v>
      </c>
      <c r="K36" s="19">
        <v>1311913</v>
      </c>
      <c r="L36" s="19">
        <v>1316213</v>
      </c>
      <c r="M36" s="48">
        <v>1323009</v>
      </c>
      <c r="N36" s="20">
        <f t="shared" si="1"/>
        <v>1333206.0833333333</v>
      </c>
    </row>
    <row r="37" spans="1:14" ht="12" customHeight="1" x14ac:dyDescent="0.2">
      <c r="A37" s="10" t="str">
        <f>'Pregnant Women Participating'!A37</f>
        <v>Illinois</v>
      </c>
      <c r="B37" s="17">
        <v>159237</v>
      </c>
      <c r="C37" s="15">
        <v>155696</v>
      </c>
      <c r="D37" s="15">
        <v>155687</v>
      </c>
      <c r="E37" s="15">
        <v>156515</v>
      </c>
      <c r="F37" s="15">
        <v>155078</v>
      </c>
      <c r="G37" s="15">
        <v>155469</v>
      </c>
      <c r="H37" s="15">
        <v>153456</v>
      </c>
      <c r="I37" s="15">
        <v>151669</v>
      </c>
      <c r="J37" s="15">
        <v>150951</v>
      </c>
      <c r="K37" s="15">
        <v>150225</v>
      </c>
      <c r="L37" s="15">
        <v>149720</v>
      </c>
      <c r="M37" s="49">
        <v>149899</v>
      </c>
      <c r="N37" s="17">
        <f t="shared" si="1"/>
        <v>153633.5</v>
      </c>
    </row>
    <row r="38" spans="1:14" ht="12" customHeight="1" x14ac:dyDescent="0.2">
      <c r="A38" s="10" t="str">
        <f>'Pregnant Women Participating'!A38</f>
        <v>Indiana</v>
      </c>
      <c r="B38" s="17">
        <v>154524</v>
      </c>
      <c r="C38" s="15">
        <v>153374</v>
      </c>
      <c r="D38" s="15">
        <v>153897</v>
      </c>
      <c r="E38" s="15">
        <v>155586</v>
      </c>
      <c r="F38" s="15">
        <v>154935</v>
      </c>
      <c r="G38" s="15">
        <v>155534</v>
      </c>
      <c r="H38" s="15">
        <v>153201</v>
      </c>
      <c r="I38" s="15">
        <v>151789</v>
      </c>
      <c r="J38" s="15">
        <v>151562</v>
      </c>
      <c r="K38" s="15">
        <v>148980</v>
      </c>
      <c r="L38" s="15">
        <v>151368</v>
      </c>
      <c r="M38" s="49">
        <v>152826</v>
      </c>
      <c r="N38" s="17">
        <f t="shared" si="1"/>
        <v>153131.33333333334</v>
      </c>
    </row>
    <row r="39" spans="1:14" ht="12" customHeight="1" x14ac:dyDescent="0.2">
      <c r="A39" s="10" t="str">
        <f>'Pregnant Women Participating'!A39</f>
        <v>Iowa</v>
      </c>
      <c r="B39" s="17">
        <v>59873</v>
      </c>
      <c r="C39" s="15">
        <v>59280</v>
      </c>
      <c r="D39" s="15">
        <v>59309</v>
      </c>
      <c r="E39" s="15">
        <v>59224</v>
      </c>
      <c r="F39" s="15">
        <v>59351</v>
      </c>
      <c r="G39" s="15">
        <v>59664</v>
      </c>
      <c r="H39" s="15">
        <v>59264</v>
      </c>
      <c r="I39" s="15">
        <v>58878</v>
      </c>
      <c r="J39" s="15">
        <v>58990</v>
      </c>
      <c r="K39" s="15">
        <v>58165</v>
      </c>
      <c r="L39" s="15">
        <v>57369</v>
      </c>
      <c r="M39" s="49">
        <v>56312</v>
      </c>
      <c r="N39" s="17">
        <f t="shared" si="1"/>
        <v>58806.583333333336</v>
      </c>
    </row>
    <row r="40" spans="1:14" ht="12" customHeight="1" x14ac:dyDescent="0.2">
      <c r="A40" s="10" t="str">
        <f>'Pregnant Women Participating'!A40</f>
        <v>Michigan</v>
      </c>
      <c r="B40" s="17">
        <v>217057</v>
      </c>
      <c r="C40" s="15">
        <v>213495</v>
      </c>
      <c r="D40" s="15">
        <v>210946</v>
      </c>
      <c r="E40" s="15">
        <v>211581</v>
      </c>
      <c r="F40" s="15">
        <v>210911</v>
      </c>
      <c r="G40" s="15">
        <v>210946</v>
      </c>
      <c r="H40" s="15">
        <v>208007</v>
      </c>
      <c r="I40" s="15">
        <v>205637</v>
      </c>
      <c r="J40" s="15">
        <v>202026</v>
      </c>
      <c r="K40" s="15">
        <v>199572</v>
      </c>
      <c r="L40" s="15">
        <v>198964</v>
      </c>
      <c r="M40" s="49">
        <v>198660</v>
      </c>
      <c r="N40" s="17">
        <f t="shared" si="1"/>
        <v>207316.83333333334</v>
      </c>
    </row>
    <row r="41" spans="1:14" ht="12" customHeight="1" x14ac:dyDescent="0.2">
      <c r="A41" s="10" t="str">
        <f>'Pregnant Women Participating'!A41</f>
        <v>Minnesota</v>
      </c>
      <c r="B41" s="17">
        <v>101816</v>
      </c>
      <c r="C41" s="15">
        <v>101360</v>
      </c>
      <c r="D41" s="15">
        <v>101578</v>
      </c>
      <c r="E41" s="15">
        <v>101278</v>
      </c>
      <c r="F41" s="15">
        <v>100229</v>
      </c>
      <c r="G41" s="15">
        <v>99535</v>
      </c>
      <c r="H41" s="15">
        <v>97788</v>
      </c>
      <c r="I41" s="15">
        <v>96136</v>
      </c>
      <c r="J41" s="15">
        <v>95722</v>
      </c>
      <c r="K41" s="15">
        <v>95123</v>
      </c>
      <c r="L41" s="15">
        <v>95202</v>
      </c>
      <c r="M41" s="49">
        <v>95840</v>
      </c>
      <c r="N41" s="17">
        <f t="shared" si="1"/>
        <v>98467.25</v>
      </c>
    </row>
    <row r="42" spans="1:14" ht="12" customHeight="1" x14ac:dyDescent="0.2">
      <c r="A42" s="10" t="str">
        <f>'Pregnant Women Participating'!A42</f>
        <v>Ohio</v>
      </c>
      <c r="B42" s="17">
        <v>175954</v>
      </c>
      <c r="C42" s="15">
        <v>174248</v>
      </c>
      <c r="D42" s="15">
        <v>172242</v>
      </c>
      <c r="E42" s="15">
        <v>169078</v>
      </c>
      <c r="F42" s="15">
        <v>166000</v>
      </c>
      <c r="G42" s="15">
        <v>163534</v>
      </c>
      <c r="H42" s="15">
        <v>161659</v>
      </c>
      <c r="I42" s="15">
        <v>158608</v>
      </c>
      <c r="J42" s="15">
        <v>158930</v>
      </c>
      <c r="K42" s="15">
        <v>158061</v>
      </c>
      <c r="L42" s="15">
        <v>156436</v>
      </c>
      <c r="M42" s="49">
        <v>157174</v>
      </c>
      <c r="N42" s="17">
        <f t="shared" si="1"/>
        <v>164327</v>
      </c>
    </row>
    <row r="43" spans="1:14" ht="12" customHeight="1" x14ac:dyDescent="0.2">
      <c r="A43" s="10" t="str">
        <f>'Pregnant Women Participating'!A43</f>
        <v>Wisconsin</v>
      </c>
      <c r="B43" s="17">
        <v>88724</v>
      </c>
      <c r="C43" s="15">
        <v>88171</v>
      </c>
      <c r="D43" s="15">
        <v>88301</v>
      </c>
      <c r="E43" s="15">
        <v>88093</v>
      </c>
      <c r="F43" s="15">
        <v>87489</v>
      </c>
      <c r="G43" s="15">
        <v>87614</v>
      </c>
      <c r="H43" s="15">
        <v>86000</v>
      </c>
      <c r="I43" s="15">
        <v>84398</v>
      </c>
      <c r="J43" s="15">
        <v>83758</v>
      </c>
      <c r="K43" s="15">
        <v>83215</v>
      </c>
      <c r="L43" s="15">
        <v>83329</v>
      </c>
      <c r="M43" s="49">
        <v>83291</v>
      </c>
      <c r="N43" s="17">
        <f t="shared" si="1"/>
        <v>86031.916666666672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957185</v>
      </c>
      <c r="C44" s="19">
        <v>945624</v>
      </c>
      <c r="D44" s="19">
        <v>941960</v>
      </c>
      <c r="E44" s="19">
        <v>941355</v>
      </c>
      <c r="F44" s="19">
        <v>933993</v>
      </c>
      <c r="G44" s="19">
        <v>932296</v>
      </c>
      <c r="H44" s="19">
        <v>919375</v>
      </c>
      <c r="I44" s="19">
        <v>907115</v>
      </c>
      <c r="J44" s="19">
        <v>901939</v>
      </c>
      <c r="K44" s="19">
        <v>893341</v>
      </c>
      <c r="L44" s="19">
        <v>892388</v>
      </c>
      <c r="M44" s="48">
        <v>894002</v>
      </c>
      <c r="N44" s="20">
        <f t="shared" si="1"/>
        <v>921714.41666666663</v>
      </c>
    </row>
    <row r="45" spans="1:14" ht="12" customHeight="1" x14ac:dyDescent="0.2">
      <c r="A45" s="10" t="str">
        <f>'Pregnant Women Participating'!A45</f>
        <v>Arizona</v>
      </c>
      <c r="B45" s="17">
        <v>133492</v>
      </c>
      <c r="C45" s="15">
        <v>131970</v>
      </c>
      <c r="D45" s="15">
        <v>132593</v>
      </c>
      <c r="E45" s="15">
        <v>130984</v>
      </c>
      <c r="F45" s="15">
        <v>131560</v>
      </c>
      <c r="G45" s="15">
        <v>131721</v>
      </c>
      <c r="H45" s="15">
        <v>129727</v>
      </c>
      <c r="I45" s="15">
        <v>128423</v>
      </c>
      <c r="J45" s="15">
        <v>127245</v>
      </c>
      <c r="K45" s="15">
        <v>127673</v>
      </c>
      <c r="L45" s="15">
        <v>128870</v>
      </c>
      <c r="M45" s="49">
        <v>129558</v>
      </c>
      <c r="N45" s="17">
        <f t="shared" si="1"/>
        <v>130318</v>
      </c>
    </row>
    <row r="46" spans="1:14" ht="12" customHeight="1" x14ac:dyDescent="0.2">
      <c r="A46" s="10" t="str">
        <f>'Pregnant Women Participating'!A46</f>
        <v>Arkansas</v>
      </c>
      <c r="B46" s="17">
        <v>52341</v>
      </c>
      <c r="C46" s="15">
        <v>52139</v>
      </c>
      <c r="D46" s="15">
        <v>52220</v>
      </c>
      <c r="E46" s="15">
        <v>51273</v>
      </c>
      <c r="F46" s="15">
        <v>49123</v>
      </c>
      <c r="G46" s="15">
        <v>50002</v>
      </c>
      <c r="H46" s="15">
        <v>49159</v>
      </c>
      <c r="I46" s="15">
        <v>49043</v>
      </c>
      <c r="J46" s="15">
        <v>48899</v>
      </c>
      <c r="K46" s="15">
        <v>50690</v>
      </c>
      <c r="L46" s="15">
        <v>52128</v>
      </c>
      <c r="M46" s="49">
        <v>51996</v>
      </c>
      <c r="N46" s="17">
        <f t="shared" si="1"/>
        <v>50751.083333333336</v>
      </c>
    </row>
    <row r="47" spans="1:14" ht="12" customHeight="1" x14ac:dyDescent="0.2">
      <c r="A47" s="10" t="str">
        <f>'Pregnant Women Participating'!A47</f>
        <v>Louisiana</v>
      </c>
      <c r="B47" s="17">
        <v>89102</v>
      </c>
      <c r="C47" s="15">
        <v>88210</v>
      </c>
      <c r="D47" s="15">
        <v>89767</v>
      </c>
      <c r="E47" s="15">
        <v>90193</v>
      </c>
      <c r="F47" s="15">
        <v>88346</v>
      </c>
      <c r="G47" s="15">
        <v>89706</v>
      </c>
      <c r="H47" s="15">
        <v>88349</v>
      </c>
      <c r="I47" s="15">
        <v>86954</v>
      </c>
      <c r="J47" s="15">
        <v>87678</v>
      </c>
      <c r="K47" s="15">
        <v>88525</v>
      </c>
      <c r="L47" s="15">
        <v>88499</v>
      </c>
      <c r="M47" s="49">
        <v>85651</v>
      </c>
      <c r="N47" s="17">
        <f t="shared" si="1"/>
        <v>88415</v>
      </c>
    </row>
    <row r="48" spans="1:14" ht="12" customHeight="1" x14ac:dyDescent="0.2">
      <c r="A48" s="10" t="str">
        <f>'Pregnant Women Participating'!A48</f>
        <v>New Mexico</v>
      </c>
      <c r="B48" s="17">
        <v>36242</v>
      </c>
      <c r="C48" s="15">
        <v>35690</v>
      </c>
      <c r="D48" s="15">
        <v>35419</v>
      </c>
      <c r="E48" s="15">
        <v>35072</v>
      </c>
      <c r="F48" s="15">
        <v>34711</v>
      </c>
      <c r="G48" s="15">
        <v>34273</v>
      </c>
      <c r="H48" s="15">
        <v>33311</v>
      </c>
      <c r="I48" s="15">
        <v>32180</v>
      </c>
      <c r="J48" s="15">
        <v>31482</v>
      </c>
      <c r="K48" s="15">
        <v>31306</v>
      </c>
      <c r="L48" s="15">
        <v>31138</v>
      </c>
      <c r="M48" s="49">
        <v>31262</v>
      </c>
      <c r="N48" s="17">
        <f t="shared" si="1"/>
        <v>33507.166666666664</v>
      </c>
    </row>
    <row r="49" spans="1:14" ht="12" customHeight="1" x14ac:dyDescent="0.2">
      <c r="A49" s="10" t="str">
        <f>'Pregnant Women Participating'!A49</f>
        <v>Oklahoma</v>
      </c>
      <c r="B49" s="17">
        <v>65071</v>
      </c>
      <c r="C49" s="15">
        <v>63686</v>
      </c>
      <c r="D49" s="15">
        <v>62639</v>
      </c>
      <c r="E49" s="15">
        <v>62105</v>
      </c>
      <c r="F49" s="15">
        <v>60356</v>
      </c>
      <c r="G49" s="15">
        <v>60415</v>
      </c>
      <c r="H49" s="15">
        <v>60719</v>
      </c>
      <c r="I49" s="15">
        <v>61015</v>
      </c>
      <c r="J49" s="15">
        <v>62007</v>
      </c>
      <c r="K49" s="15">
        <v>62499</v>
      </c>
      <c r="L49" s="15">
        <v>64226</v>
      </c>
      <c r="M49" s="49">
        <v>64736</v>
      </c>
      <c r="N49" s="17">
        <f t="shared" si="1"/>
        <v>62456.166666666664</v>
      </c>
    </row>
    <row r="50" spans="1:14" ht="12" customHeight="1" x14ac:dyDescent="0.2">
      <c r="A50" s="10" t="str">
        <f>'Pregnant Women Participating'!A50</f>
        <v>Texas</v>
      </c>
      <c r="B50" s="17">
        <v>676842</v>
      </c>
      <c r="C50" s="15">
        <v>675973</v>
      </c>
      <c r="D50" s="15">
        <v>675669</v>
      </c>
      <c r="E50" s="15">
        <v>674172</v>
      </c>
      <c r="F50" s="15">
        <v>659725</v>
      </c>
      <c r="G50" s="15">
        <v>666746</v>
      </c>
      <c r="H50" s="15">
        <v>664630</v>
      </c>
      <c r="I50" s="15">
        <v>661584</v>
      </c>
      <c r="J50" s="15">
        <v>662516</v>
      </c>
      <c r="K50" s="15">
        <v>659139</v>
      </c>
      <c r="L50" s="15">
        <v>668784</v>
      </c>
      <c r="M50" s="49">
        <v>677580</v>
      </c>
      <c r="N50" s="17">
        <f t="shared" si="1"/>
        <v>668613.33333333337</v>
      </c>
    </row>
    <row r="51" spans="1:14" ht="12" customHeight="1" x14ac:dyDescent="0.2">
      <c r="A51" s="10" t="str">
        <f>'Pregnant Women Participating'!A51</f>
        <v>Utah</v>
      </c>
      <c r="B51" s="17">
        <v>39375</v>
      </c>
      <c r="C51" s="15">
        <v>39397</v>
      </c>
      <c r="D51" s="15">
        <v>38650</v>
      </c>
      <c r="E51" s="15">
        <v>37284</v>
      </c>
      <c r="F51" s="15">
        <v>36530</v>
      </c>
      <c r="G51" s="15">
        <v>36752</v>
      </c>
      <c r="H51" s="15">
        <v>36725</v>
      </c>
      <c r="I51" s="15">
        <v>36076</v>
      </c>
      <c r="J51" s="15">
        <v>36520</v>
      </c>
      <c r="K51" s="15">
        <v>36713</v>
      </c>
      <c r="L51" s="15">
        <v>36802</v>
      </c>
      <c r="M51" s="49">
        <v>36661</v>
      </c>
      <c r="N51" s="17">
        <f t="shared" si="1"/>
        <v>37290.416666666664</v>
      </c>
    </row>
    <row r="52" spans="1:14" ht="12" customHeight="1" x14ac:dyDescent="0.2">
      <c r="A52" s="10" t="str">
        <f>'Pregnant Women Participating'!A52</f>
        <v>Inter-Tribal Council, AZ</v>
      </c>
      <c r="B52" s="17">
        <v>7557</v>
      </c>
      <c r="C52" s="15">
        <v>7219</v>
      </c>
      <c r="D52" s="15">
        <v>7035</v>
      </c>
      <c r="E52" s="15">
        <v>6806</v>
      </c>
      <c r="F52" s="15">
        <v>6679</v>
      </c>
      <c r="G52" s="15">
        <v>6718</v>
      </c>
      <c r="H52" s="15">
        <v>6675</v>
      </c>
      <c r="I52" s="15">
        <v>6706</v>
      </c>
      <c r="J52" s="15">
        <v>6698</v>
      </c>
      <c r="K52" s="15">
        <v>6695</v>
      </c>
      <c r="L52" s="15">
        <v>6746</v>
      </c>
      <c r="M52" s="49">
        <v>6690</v>
      </c>
      <c r="N52" s="17">
        <f t="shared" si="1"/>
        <v>6852</v>
      </c>
    </row>
    <row r="53" spans="1:14" ht="12" customHeight="1" x14ac:dyDescent="0.2">
      <c r="A53" s="10" t="str">
        <f>'Pregnant Women Participating'!A53</f>
        <v>Navajo Nation, AZ</v>
      </c>
      <c r="B53" s="17">
        <v>5361</v>
      </c>
      <c r="C53" s="15">
        <v>5171</v>
      </c>
      <c r="D53" s="15">
        <v>5092</v>
      </c>
      <c r="E53" s="15">
        <v>4952</v>
      </c>
      <c r="F53" s="15">
        <v>4736</v>
      </c>
      <c r="G53" s="15">
        <v>4633</v>
      </c>
      <c r="H53" s="15">
        <v>4451</v>
      </c>
      <c r="I53" s="15">
        <v>4321</v>
      </c>
      <c r="J53" s="15">
        <v>4204</v>
      </c>
      <c r="K53" s="15">
        <v>4181</v>
      </c>
      <c r="L53" s="15">
        <v>4179</v>
      </c>
      <c r="M53" s="49">
        <v>4014</v>
      </c>
      <c r="N53" s="17">
        <f t="shared" si="1"/>
        <v>4607.916666666667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310</v>
      </c>
      <c r="C54" s="15">
        <v>319</v>
      </c>
      <c r="D54" s="15">
        <v>300</v>
      </c>
      <c r="E54" s="15">
        <v>270</v>
      </c>
      <c r="F54" s="15">
        <v>263</v>
      </c>
      <c r="G54" s="15">
        <v>296</v>
      </c>
      <c r="H54" s="15">
        <v>305</v>
      </c>
      <c r="I54" s="15">
        <v>295</v>
      </c>
      <c r="J54" s="15">
        <v>304</v>
      </c>
      <c r="K54" s="15">
        <v>312</v>
      </c>
      <c r="L54" s="15">
        <v>306</v>
      </c>
      <c r="M54" s="49">
        <v>304</v>
      </c>
      <c r="N54" s="17">
        <f t="shared" si="1"/>
        <v>298.66666666666669</v>
      </c>
    </row>
    <row r="55" spans="1:14" ht="12" customHeight="1" x14ac:dyDescent="0.2">
      <c r="A55" s="10" t="str">
        <f>'Pregnant Women Participating'!A55</f>
        <v>Eight Northern Pueblos, NM</v>
      </c>
      <c r="B55" s="17">
        <v>200</v>
      </c>
      <c r="C55" s="15">
        <v>206</v>
      </c>
      <c r="D55" s="15">
        <v>204</v>
      </c>
      <c r="E55" s="15">
        <v>192</v>
      </c>
      <c r="F55" s="15">
        <v>190</v>
      </c>
      <c r="G55" s="15">
        <v>192</v>
      </c>
      <c r="H55" s="15">
        <v>193</v>
      </c>
      <c r="I55" s="15">
        <v>186</v>
      </c>
      <c r="J55" s="15">
        <v>178</v>
      </c>
      <c r="K55" s="15">
        <v>179</v>
      </c>
      <c r="L55" s="15">
        <v>178</v>
      </c>
      <c r="M55" s="49">
        <v>164</v>
      </c>
      <c r="N55" s="17">
        <f t="shared" si="1"/>
        <v>188.5</v>
      </c>
    </row>
    <row r="56" spans="1:14" ht="12" customHeight="1" x14ac:dyDescent="0.2">
      <c r="A56" s="10" t="str">
        <f>'Pregnant Women Participating'!A56</f>
        <v>Five Sandoval Pueblos, NM</v>
      </c>
      <c r="B56" s="17">
        <v>200</v>
      </c>
      <c r="C56" s="15">
        <v>189</v>
      </c>
      <c r="D56" s="15">
        <v>173</v>
      </c>
      <c r="E56" s="15">
        <v>172</v>
      </c>
      <c r="F56" s="15">
        <v>168</v>
      </c>
      <c r="G56" s="15">
        <v>169</v>
      </c>
      <c r="H56" s="15">
        <v>165</v>
      </c>
      <c r="I56" s="15">
        <v>165</v>
      </c>
      <c r="J56" s="15">
        <v>159</v>
      </c>
      <c r="K56" s="15">
        <v>154</v>
      </c>
      <c r="L56" s="15">
        <v>146</v>
      </c>
      <c r="M56" s="49">
        <v>145</v>
      </c>
      <c r="N56" s="17">
        <f t="shared" si="1"/>
        <v>167.08333333333334</v>
      </c>
    </row>
    <row r="57" spans="1:14" ht="12" customHeight="1" x14ac:dyDescent="0.2">
      <c r="A57" s="10" t="str">
        <f>'Pregnant Women Participating'!A57</f>
        <v>Isleta Pueblo, NM</v>
      </c>
      <c r="B57" s="17">
        <v>1042</v>
      </c>
      <c r="C57" s="15">
        <v>1001</v>
      </c>
      <c r="D57" s="15">
        <v>1033</v>
      </c>
      <c r="E57" s="15">
        <v>1027</v>
      </c>
      <c r="F57" s="15">
        <v>1059</v>
      </c>
      <c r="G57" s="15">
        <v>1026</v>
      </c>
      <c r="H57" s="15">
        <v>1007</v>
      </c>
      <c r="I57" s="15">
        <v>996</v>
      </c>
      <c r="J57" s="15">
        <v>1047</v>
      </c>
      <c r="K57" s="15">
        <v>1071</v>
      </c>
      <c r="L57" s="15">
        <v>1047</v>
      </c>
      <c r="M57" s="49">
        <v>1048</v>
      </c>
      <c r="N57" s="17">
        <f t="shared" si="1"/>
        <v>1033.6666666666667</v>
      </c>
    </row>
    <row r="58" spans="1:14" ht="12" customHeight="1" x14ac:dyDescent="0.2">
      <c r="A58" s="10" t="str">
        <f>'Pregnant Women Participating'!A58</f>
        <v>San Felipe Pueblo, NM</v>
      </c>
      <c r="B58" s="17">
        <v>162</v>
      </c>
      <c r="C58" s="15">
        <v>122</v>
      </c>
      <c r="D58" s="15">
        <v>111</v>
      </c>
      <c r="E58" s="15">
        <v>141</v>
      </c>
      <c r="F58" s="15">
        <v>135</v>
      </c>
      <c r="G58" s="15">
        <v>155</v>
      </c>
      <c r="H58" s="15">
        <v>137</v>
      </c>
      <c r="I58" s="15">
        <v>143</v>
      </c>
      <c r="J58" s="15">
        <v>129</v>
      </c>
      <c r="K58" s="15">
        <v>144</v>
      </c>
      <c r="L58" s="15">
        <v>141</v>
      </c>
      <c r="M58" s="49">
        <v>145</v>
      </c>
      <c r="N58" s="17">
        <f t="shared" si="1"/>
        <v>138.75</v>
      </c>
    </row>
    <row r="59" spans="1:14" ht="12" customHeight="1" x14ac:dyDescent="0.2">
      <c r="A59" s="10" t="str">
        <f>'Pregnant Women Participating'!A59</f>
        <v>Santo Domingo Tribe, NM</v>
      </c>
      <c r="B59" s="17">
        <v>163</v>
      </c>
      <c r="C59" s="15">
        <v>154</v>
      </c>
      <c r="D59" s="15">
        <v>161</v>
      </c>
      <c r="E59" s="15">
        <v>150</v>
      </c>
      <c r="F59" s="15">
        <v>150</v>
      </c>
      <c r="G59" s="15">
        <v>151</v>
      </c>
      <c r="H59" s="15">
        <v>145</v>
      </c>
      <c r="I59" s="15">
        <v>148</v>
      </c>
      <c r="J59" s="15">
        <v>130</v>
      </c>
      <c r="K59" s="15">
        <v>123</v>
      </c>
      <c r="L59" s="15">
        <v>122</v>
      </c>
      <c r="M59" s="49">
        <v>131</v>
      </c>
      <c r="N59" s="17">
        <f t="shared" si="1"/>
        <v>144</v>
      </c>
    </row>
    <row r="60" spans="1:14" ht="12" customHeight="1" x14ac:dyDescent="0.2">
      <c r="A60" s="10" t="str">
        <f>'Pregnant Women Participating'!A60</f>
        <v>Zuni Pueblo, NM</v>
      </c>
      <c r="B60" s="17">
        <v>546</v>
      </c>
      <c r="C60" s="15">
        <v>553</v>
      </c>
      <c r="D60" s="15">
        <v>556</v>
      </c>
      <c r="E60" s="15">
        <v>535</v>
      </c>
      <c r="F60" s="15">
        <v>533</v>
      </c>
      <c r="G60" s="15">
        <v>525</v>
      </c>
      <c r="H60" s="15">
        <v>520</v>
      </c>
      <c r="I60" s="15">
        <v>495</v>
      </c>
      <c r="J60" s="15">
        <v>496</v>
      </c>
      <c r="K60" s="15">
        <v>492</v>
      </c>
      <c r="L60" s="15">
        <v>487</v>
      </c>
      <c r="M60" s="49">
        <v>479</v>
      </c>
      <c r="N60" s="17">
        <f t="shared" si="1"/>
        <v>518.08333333333337</v>
      </c>
    </row>
    <row r="61" spans="1:14" ht="12" customHeight="1" x14ac:dyDescent="0.2">
      <c r="A61" s="10" t="str">
        <f>'Pregnant Women Participating'!A61</f>
        <v>Cherokee Nation, OK</v>
      </c>
      <c r="B61" s="17">
        <v>5304</v>
      </c>
      <c r="C61" s="15">
        <v>5185</v>
      </c>
      <c r="D61" s="15">
        <v>5121</v>
      </c>
      <c r="E61" s="15">
        <v>5070</v>
      </c>
      <c r="F61" s="15">
        <v>4852</v>
      </c>
      <c r="G61" s="15">
        <v>4935</v>
      </c>
      <c r="H61" s="15">
        <v>4842</v>
      </c>
      <c r="I61" s="15">
        <v>4894</v>
      </c>
      <c r="J61" s="15">
        <v>4993</v>
      </c>
      <c r="K61" s="15">
        <v>4985</v>
      </c>
      <c r="L61" s="15">
        <v>5043</v>
      </c>
      <c r="M61" s="49">
        <v>5068</v>
      </c>
      <c r="N61" s="17">
        <f t="shared" si="1"/>
        <v>5024.333333333333</v>
      </c>
    </row>
    <row r="62" spans="1:14" ht="12" customHeight="1" x14ac:dyDescent="0.2">
      <c r="A62" s="10" t="str">
        <f>'Pregnant Women Participating'!A62</f>
        <v>Chickasaw Nation, OK</v>
      </c>
      <c r="B62" s="17">
        <v>3759</v>
      </c>
      <c r="C62" s="15">
        <v>3707</v>
      </c>
      <c r="D62" s="15">
        <v>3710</v>
      </c>
      <c r="E62" s="15">
        <v>3570</v>
      </c>
      <c r="F62" s="15">
        <v>3468</v>
      </c>
      <c r="G62" s="15">
        <v>3356</v>
      </c>
      <c r="H62" s="15">
        <v>3278</v>
      </c>
      <c r="I62" s="15">
        <v>3282</v>
      </c>
      <c r="J62" s="15">
        <v>3283</v>
      </c>
      <c r="K62" s="15">
        <v>3341</v>
      </c>
      <c r="L62" s="15">
        <v>3450</v>
      </c>
      <c r="M62" s="49">
        <v>3494</v>
      </c>
      <c r="N62" s="17">
        <f t="shared" si="1"/>
        <v>3474.8333333333335</v>
      </c>
    </row>
    <row r="63" spans="1:14" ht="12" customHeight="1" x14ac:dyDescent="0.2">
      <c r="A63" s="10" t="str">
        <f>'Pregnant Women Participating'!A63</f>
        <v>Choctaw Nation, OK</v>
      </c>
      <c r="B63" s="17">
        <v>5335</v>
      </c>
      <c r="C63" s="15">
        <v>5351</v>
      </c>
      <c r="D63" s="15">
        <v>5449</v>
      </c>
      <c r="E63" s="15">
        <v>5541</v>
      </c>
      <c r="F63" s="15">
        <v>5549</v>
      </c>
      <c r="G63" s="15">
        <v>5610</v>
      </c>
      <c r="H63" s="15">
        <v>5627</v>
      </c>
      <c r="I63" s="15">
        <v>5603</v>
      </c>
      <c r="J63" s="15">
        <v>5604</v>
      </c>
      <c r="K63" s="15">
        <v>5572</v>
      </c>
      <c r="L63" s="15">
        <v>5590</v>
      </c>
      <c r="M63" s="49">
        <v>5559</v>
      </c>
      <c r="N63" s="17">
        <f t="shared" si="1"/>
        <v>5532.5</v>
      </c>
    </row>
    <row r="64" spans="1:14" ht="12" customHeight="1" x14ac:dyDescent="0.2">
      <c r="A64" s="10" t="str">
        <f>'Pregnant Women Participating'!A64</f>
        <v>Citizen Potawatomi Nation, OK</v>
      </c>
      <c r="B64" s="17">
        <v>1489</v>
      </c>
      <c r="C64" s="15">
        <v>1482</v>
      </c>
      <c r="D64" s="15">
        <v>1476</v>
      </c>
      <c r="E64" s="15">
        <v>1487</v>
      </c>
      <c r="F64" s="15">
        <v>1461</v>
      </c>
      <c r="G64" s="15">
        <v>1432</v>
      </c>
      <c r="H64" s="15">
        <v>1412</v>
      </c>
      <c r="I64" s="15">
        <v>1406</v>
      </c>
      <c r="J64" s="15">
        <v>1426</v>
      </c>
      <c r="K64" s="15">
        <v>1439</v>
      </c>
      <c r="L64" s="15">
        <v>1466</v>
      </c>
      <c r="M64" s="49">
        <v>1425</v>
      </c>
      <c r="N64" s="17">
        <f t="shared" si="1"/>
        <v>1450.0833333333333</v>
      </c>
    </row>
    <row r="65" spans="1:14" ht="12" customHeight="1" x14ac:dyDescent="0.2">
      <c r="A65" s="10" t="str">
        <f>'Pregnant Women Participating'!A65</f>
        <v>Inter-Tribal Council, OK</v>
      </c>
      <c r="B65" s="17">
        <v>617</v>
      </c>
      <c r="C65" s="15">
        <v>616</v>
      </c>
      <c r="D65" s="15">
        <v>591</v>
      </c>
      <c r="E65" s="15">
        <v>592</v>
      </c>
      <c r="F65" s="15">
        <v>564</v>
      </c>
      <c r="G65" s="15">
        <v>578</v>
      </c>
      <c r="H65" s="15">
        <v>584</v>
      </c>
      <c r="I65" s="15">
        <v>574</v>
      </c>
      <c r="J65" s="15">
        <v>544</v>
      </c>
      <c r="K65" s="15">
        <v>561</v>
      </c>
      <c r="L65" s="15">
        <v>583</v>
      </c>
      <c r="M65" s="49">
        <v>602</v>
      </c>
      <c r="N65" s="17">
        <f t="shared" si="1"/>
        <v>583.83333333333337</v>
      </c>
    </row>
    <row r="66" spans="1:14" ht="12" customHeight="1" x14ac:dyDescent="0.2">
      <c r="A66" s="10" t="str">
        <f>'Pregnant Women Participating'!A66</f>
        <v>Muscogee Creek Nation, OK</v>
      </c>
      <c r="B66" s="17">
        <v>2213</v>
      </c>
      <c r="C66" s="15">
        <v>2197</v>
      </c>
      <c r="D66" s="15">
        <v>2175</v>
      </c>
      <c r="E66" s="15">
        <v>2177</v>
      </c>
      <c r="F66" s="15">
        <v>2102</v>
      </c>
      <c r="G66" s="15">
        <v>2192</v>
      </c>
      <c r="H66" s="15">
        <v>2232</v>
      </c>
      <c r="I66" s="15">
        <v>2264</v>
      </c>
      <c r="J66" s="15">
        <v>2283</v>
      </c>
      <c r="K66" s="15">
        <v>2335</v>
      </c>
      <c r="L66" s="15">
        <v>2358</v>
      </c>
      <c r="M66" s="49">
        <v>2322</v>
      </c>
      <c r="N66" s="17">
        <f t="shared" si="1"/>
        <v>2237.5</v>
      </c>
    </row>
    <row r="67" spans="1:14" ht="12" customHeight="1" x14ac:dyDescent="0.2">
      <c r="A67" s="10" t="str">
        <f>'Pregnant Women Participating'!A67</f>
        <v>Osage Tribal Council, OK</v>
      </c>
      <c r="B67" s="17">
        <v>3512</v>
      </c>
      <c r="C67" s="15">
        <v>3550</v>
      </c>
      <c r="D67" s="15">
        <v>3598</v>
      </c>
      <c r="E67" s="15">
        <v>3632</v>
      </c>
      <c r="F67" s="15">
        <v>3612</v>
      </c>
      <c r="G67" s="15">
        <v>3666</v>
      </c>
      <c r="H67" s="15">
        <v>3652</v>
      </c>
      <c r="I67" s="15">
        <v>3700</v>
      </c>
      <c r="J67" s="15">
        <v>3801</v>
      </c>
      <c r="K67" s="15">
        <v>3776</v>
      </c>
      <c r="L67" s="15">
        <v>3882</v>
      </c>
      <c r="M67" s="49">
        <v>3957</v>
      </c>
      <c r="N67" s="17">
        <f t="shared" si="1"/>
        <v>3694.8333333333335</v>
      </c>
    </row>
    <row r="68" spans="1:14" ht="12" customHeight="1" x14ac:dyDescent="0.2">
      <c r="A68" s="10" t="str">
        <f>'Pregnant Women Participating'!A68</f>
        <v>Otoe-Missouria Tribe, OK</v>
      </c>
      <c r="B68" s="17">
        <v>294</v>
      </c>
      <c r="C68" s="15">
        <v>281</v>
      </c>
      <c r="D68" s="15">
        <v>264</v>
      </c>
      <c r="E68" s="15">
        <v>265</v>
      </c>
      <c r="F68" s="15">
        <v>257</v>
      </c>
      <c r="G68" s="15">
        <v>261</v>
      </c>
      <c r="H68" s="15">
        <v>252</v>
      </c>
      <c r="I68" s="15">
        <v>253</v>
      </c>
      <c r="J68" s="15">
        <v>261</v>
      </c>
      <c r="K68" s="15">
        <v>249</v>
      </c>
      <c r="L68" s="15">
        <v>248</v>
      </c>
      <c r="M68" s="49">
        <v>250</v>
      </c>
      <c r="N68" s="17">
        <f t="shared" si="1"/>
        <v>261.25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3798</v>
      </c>
      <c r="C69" s="15">
        <v>3846</v>
      </c>
      <c r="D69" s="15">
        <v>3871</v>
      </c>
      <c r="E69" s="15">
        <v>3946</v>
      </c>
      <c r="F69" s="15">
        <v>3925</v>
      </c>
      <c r="G69" s="15">
        <v>3907</v>
      </c>
      <c r="H69" s="15">
        <v>3900</v>
      </c>
      <c r="I69" s="15">
        <v>3938</v>
      </c>
      <c r="J69" s="15">
        <v>3995</v>
      </c>
      <c r="K69" s="15">
        <v>3988</v>
      </c>
      <c r="L69" s="15">
        <v>3985</v>
      </c>
      <c r="M69" s="49">
        <v>4013</v>
      </c>
      <c r="N69" s="17">
        <f t="shared" si="1"/>
        <v>3926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1134327</v>
      </c>
      <c r="C70" s="19">
        <v>1128214</v>
      </c>
      <c r="D70" s="19">
        <v>1127877</v>
      </c>
      <c r="E70" s="19">
        <v>1121608</v>
      </c>
      <c r="F70" s="19">
        <v>1100054</v>
      </c>
      <c r="G70" s="19">
        <v>1109417</v>
      </c>
      <c r="H70" s="19">
        <v>1101997</v>
      </c>
      <c r="I70" s="19">
        <v>1094644</v>
      </c>
      <c r="J70" s="19">
        <v>1095882</v>
      </c>
      <c r="K70" s="19">
        <v>1096142</v>
      </c>
      <c r="L70" s="19">
        <v>1110404</v>
      </c>
      <c r="M70" s="48">
        <v>1117254</v>
      </c>
      <c r="N70" s="20">
        <f t="shared" si="1"/>
        <v>1111485</v>
      </c>
    </row>
    <row r="71" spans="1:14" ht="12" customHeight="1" x14ac:dyDescent="0.2">
      <c r="A71" s="10" t="str">
        <f>'Pregnant Women Participating'!A71</f>
        <v>Colorado</v>
      </c>
      <c r="B71" s="17">
        <v>79466</v>
      </c>
      <c r="C71" s="15">
        <v>78870</v>
      </c>
      <c r="D71" s="15">
        <v>79043</v>
      </c>
      <c r="E71" s="15">
        <v>78580</v>
      </c>
      <c r="F71" s="15">
        <v>78443</v>
      </c>
      <c r="G71" s="15">
        <v>79108</v>
      </c>
      <c r="H71" s="15">
        <v>78852</v>
      </c>
      <c r="I71" s="15">
        <v>78017</v>
      </c>
      <c r="J71" s="15">
        <v>78147</v>
      </c>
      <c r="K71" s="15">
        <v>77810</v>
      </c>
      <c r="L71" s="15">
        <v>78180</v>
      </c>
      <c r="M71" s="49">
        <v>77879</v>
      </c>
      <c r="N71" s="17">
        <f t="shared" si="1"/>
        <v>78532.916666666672</v>
      </c>
    </row>
    <row r="72" spans="1:14" ht="12" customHeight="1" x14ac:dyDescent="0.2">
      <c r="A72" s="10" t="str">
        <f>'Pregnant Women Participating'!A72</f>
        <v>Kansas</v>
      </c>
      <c r="B72" s="17">
        <v>46178</v>
      </c>
      <c r="C72" s="15">
        <v>45790</v>
      </c>
      <c r="D72" s="15">
        <v>46022</v>
      </c>
      <c r="E72" s="15">
        <v>45436</v>
      </c>
      <c r="F72" s="15">
        <v>44509</v>
      </c>
      <c r="G72" s="15">
        <v>44669</v>
      </c>
      <c r="H72" s="15">
        <v>44026</v>
      </c>
      <c r="I72" s="15">
        <v>43240</v>
      </c>
      <c r="J72" s="15">
        <v>42670</v>
      </c>
      <c r="K72" s="15">
        <v>42924</v>
      </c>
      <c r="L72" s="15">
        <v>43379</v>
      </c>
      <c r="M72" s="49">
        <v>43569</v>
      </c>
      <c r="N72" s="17">
        <f t="shared" si="1"/>
        <v>44367.666666666664</v>
      </c>
    </row>
    <row r="73" spans="1:14" ht="12" customHeight="1" x14ac:dyDescent="0.2">
      <c r="A73" s="10" t="str">
        <f>'Pregnant Women Participating'!A73</f>
        <v>Missouri</v>
      </c>
      <c r="B73" s="17">
        <v>94407</v>
      </c>
      <c r="C73" s="15">
        <v>92612</v>
      </c>
      <c r="D73" s="15">
        <v>92272</v>
      </c>
      <c r="E73" s="15">
        <v>90838</v>
      </c>
      <c r="F73" s="15">
        <v>88115</v>
      </c>
      <c r="G73" s="15">
        <v>87862</v>
      </c>
      <c r="H73" s="15">
        <v>85655</v>
      </c>
      <c r="I73" s="15">
        <v>83951</v>
      </c>
      <c r="J73" s="15">
        <v>84270</v>
      </c>
      <c r="K73" s="15">
        <v>83655</v>
      </c>
      <c r="L73" s="15">
        <v>83359</v>
      </c>
      <c r="M73" s="49">
        <v>82514</v>
      </c>
      <c r="N73" s="17">
        <f t="shared" si="1"/>
        <v>87459.166666666672</v>
      </c>
    </row>
    <row r="74" spans="1:14" ht="12" customHeight="1" x14ac:dyDescent="0.2">
      <c r="A74" s="10" t="str">
        <f>'Pregnant Women Participating'!A74</f>
        <v>Montana</v>
      </c>
      <c r="B74" s="17">
        <v>14632</v>
      </c>
      <c r="C74" s="15">
        <v>14460</v>
      </c>
      <c r="D74" s="15">
        <v>14527</v>
      </c>
      <c r="E74" s="15">
        <v>14388</v>
      </c>
      <c r="F74" s="15">
        <v>14299</v>
      </c>
      <c r="G74" s="15">
        <v>14351</v>
      </c>
      <c r="H74" s="15">
        <v>14097</v>
      </c>
      <c r="I74" s="15">
        <v>13916</v>
      </c>
      <c r="J74" s="15">
        <v>14109</v>
      </c>
      <c r="K74" s="15">
        <v>13998</v>
      </c>
      <c r="L74" s="15">
        <v>13798</v>
      </c>
      <c r="M74" s="49">
        <v>13649</v>
      </c>
      <c r="N74" s="17">
        <f t="shared" si="1"/>
        <v>14185.333333333334</v>
      </c>
    </row>
    <row r="75" spans="1:14" ht="12" customHeight="1" x14ac:dyDescent="0.2">
      <c r="A75" s="10" t="str">
        <f>'Pregnant Women Participating'!A75</f>
        <v>Nebraska</v>
      </c>
      <c r="B75" s="17">
        <v>34866</v>
      </c>
      <c r="C75" s="15">
        <v>34643</v>
      </c>
      <c r="D75" s="15">
        <v>34935</v>
      </c>
      <c r="E75" s="15">
        <v>34838</v>
      </c>
      <c r="F75" s="15">
        <v>34706</v>
      </c>
      <c r="G75" s="15">
        <v>34969</v>
      </c>
      <c r="H75" s="15">
        <v>34841</v>
      </c>
      <c r="I75" s="15">
        <v>34558</v>
      </c>
      <c r="J75" s="15">
        <v>34656</v>
      </c>
      <c r="K75" s="15">
        <v>34505</v>
      </c>
      <c r="L75" s="15">
        <v>34623</v>
      </c>
      <c r="M75" s="49">
        <v>34559</v>
      </c>
      <c r="N75" s="17">
        <f t="shared" si="1"/>
        <v>34724.916666666664</v>
      </c>
    </row>
    <row r="76" spans="1:14" ht="12" customHeight="1" x14ac:dyDescent="0.2">
      <c r="A76" s="10" t="str">
        <f>'Pregnant Women Participating'!A76</f>
        <v>North Dakota</v>
      </c>
      <c r="B76" s="17">
        <v>10169</v>
      </c>
      <c r="C76" s="15">
        <v>9937</v>
      </c>
      <c r="D76" s="15">
        <v>9841</v>
      </c>
      <c r="E76" s="15">
        <v>9874</v>
      </c>
      <c r="F76" s="15">
        <v>9958</v>
      </c>
      <c r="G76" s="15">
        <v>9987</v>
      </c>
      <c r="H76" s="15">
        <v>9940</v>
      </c>
      <c r="I76" s="15">
        <v>9786</v>
      </c>
      <c r="J76" s="15">
        <v>9720</v>
      </c>
      <c r="K76" s="15">
        <v>9772</v>
      </c>
      <c r="L76" s="15">
        <v>9806</v>
      </c>
      <c r="M76" s="49">
        <v>9832</v>
      </c>
      <c r="N76" s="17">
        <f t="shared" si="1"/>
        <v>9885.1666666666661</v>
      </c>
    </row>
    <row r="77" spans="1:14" ht="12" customHeight="1" x14ac:dyDescent="0.2">
      <c r="A77" s="10" t="str">
        <f>'Pregnant Women Participating'!A77</f>
        <v>South Dakota</v>
      </c>
      <c r="B77" s="17">
        <v>14287</v>
      </c>
      <c r="C77" s="15">
        <v>14594</v>
      </c>
      <c r="D77" s="15">
        <v>14624</v>
      </c>
      <c r="E77" s="15">
        <v>14706</v>
      </c>
      <c r="F77" s="15">
        <v>14696</v>
      </c>
      <c r="G77" s="15">
        <v>14689</v>
      </c>
      <c r="H77" s="15">
        <v>14618</v>
      </c>
      <c r="I77" s="15">
        <v>14549</v>
      </c>
      <c r="J77" s="15">
        <v>14423</v>
      </c>
      <c r="K77" s="15">
        <v>14327</v>
      </c>
      <c r="L77" s="15">
        <v>14108</v>
      </c>
      <c r="M77" s="49">
        <v>14069</v>
      </c>
      <c r="N77" s="17">
        <f t="shared" si="1"/>
        <v>14474.166666666666</v>
      </c>
    </row>
    <row r="78" spans="1:14" ht="12" customHeight="1" x14ac:dyDescent="0.2">
      <c r="A78" s="10" t="str">
        <f>'Pregnant Women Participating'!A78</f>
        <v>Wyoming</v>
      </c>
      <c r="B78" s="17">
        <v>7215</v>
      </c>
      <c r="C78" s="15">
        <v>7152</v>
      </c>
      <c r="D78" s="15">
        <v>7137</v>
      </c>
      <c r="E78" s="15">
        <v>7067</v>
      </c>
      <c r="F78" s="15">
        <v>6948</v>
      </c>
      <c r="G78" s="15">
        <v>6943</v>
      </c>
      <c r="H78" s="15">
        <v>6800</v>
      </c>
      <c r="I78" s="15">
        <v>6698</v>
      </c>
      <c r="J78" s="15">
        <v>6684</v>
      </c>
      <c r="K78" s="15">
        <v>6664</v>
      </c>
      <c r="L78" s="15">
        <v>6727</v>
      </c>
      <c r="M78" s="49">
        <v>6714</v>
      </c>
      <c r="N78" s="17">
        <f t="shared" si="1"/>
        <v>6895.75</v>
      </c>
    </row>
    <row r="79" spans="1:14" ht="12" customHeight="1" x14ac:dyDescent="0.2">
      <c r="A79" s="10" t="str">
        <f>'Pregnant Women Participating'!A79</f>
        <v>Ute Mountain Ute Tribe, CO</v>
      </c>
      <c r="B79" s="17">
        <v>189</v>
      </c>
      <c r="C79" s="15">
        <v>183</v>
      </c>
      <c r="D79" s="15">
        <v>183</v>
      </c>
      <c r="E79" s="15">
        <v>174</v>
      </c>
      <c r="F79" s="15">
        <v>173</v>
      </c>
      <c r="G79" s="15">
        <v>145</v>
      </c>
      <c r="H79" s="15">
        <v>142</v>
      </c>
      <c r="I79" s="15">
        <v>160</v>
      </c>
      <c r="J79" s="15">
        <v>158</v>
      </c>
      <c r="K79" s="15">
        <v>151</v>
      </c>
      <c r="L79" s="15">
        <v>148</v>
      </c>
      <c r="M79" s="49">
        <v>144</v>
      </c>
      <c r="N79" s="17">
        <f t="shared" si="1"/>
        <v>162.5</v>
      </c>
    </row>
    <row r="80" spans="1:14" ht="12" customHeight="1" x14ac:dyDescent="0.2">
      <c r="A80" s="10" t="str">
        <f>'Pregnant Women Participating'!A80</f>
        <v>Omaha Sioux, NE</v>
      </c>
      <c r="B80" s="17">
        <v>208</v>
      </c>
      <c r="C80" s="15">
        <v>192</v>
      </c>
      <c r="D80" s="15">
        <v>178</v>
      </c>
      <c r="E80" s="15">
        <v>176</v>
      </c>
      <c r="F80" s="15">
        <v>173</v>
      </c>
      <c r="G80" s="15">
        <v>179</v>
      </c>
      <c r="H80" s="15">
        <v>176</v>
      </c>
      <c r="I80" s="15">
        <v>184</v>
      </c>
      <c r="J80" s="15">
        <v>191</v>
      </c>
      <c r="K80" s="15">
        <v>188</v>
      </c>
      <c r="L80" s="15">
        <v>191</v>
      </c>
      <c r="M80" s="49">
        <v>194</v>
      </c>
      <c r="N80" s="17">
        <f t="shared" si="1"/>
        <v>185.83333333333334</v>
      </c>
    </row>
    <row r="81" spans="1:14" ht="12" customHeight="1" x14ac:dyDescent="0.2">
      <c r="A81" s="10" t="str">
        <f>'Pregnant Women Participating'!A81</f>
        <v>Santee Sioux, NE</v>
      </c>
      <c r="B81" s="17">
        <v>104</v>
      </c>
      <c r="C81" s="15">
        <v>94</v>
      </c>
      <c r="D81" s="15">
        <v>82</v>
      </c>
      <c r="E81" s="15">
        <v>44</v>
      </c>
      <c r="F81" s="15">
        <v>41</v>
      </c>
      <c r="G81" s="15">
        <v>44</v>
      </c>
      <c r="H81" s="15">
        <v>43</v>
      </c>
      <c r="I81" s="15">
        <v>40</v>
      </c>
      <c r="J81" s="15">
        <v>41</v>
      </c>
      <c r="K81" s="15">
        <v>36</v>
      </c>
      <c r="L81" s="15">
        <v>71</v>
      </c>
      <c r="M81" s="49">
        <v>65</v>
      </c>
      <c r="N81" s="17">
        <f t="shared" si="1"/>
        <v>58.75</v>
      </c>
    </row>
    <row r="82" spans="1:14" ht="12" customHeight="1" x14ac:dyDescent="0.2">
      <c r="A82" s="10" t="str">
        <f>'Pregnant Women Participating'!A82</f>
        <v>Winnebago Tribe, NE</v>
      </c>
      <c r="B82" s="17">
        <v>123</v>
      </c>
      <c r="C82" s="15">
        <v>114</v>
      </c>
      <c r="D82" s="15">
        <v>119</v>
      </c>
      <c r="E82" s="15">
        <v>106</v>
      </c>
      <c r="F82" s="15">
        <v>98</v>
      </c>
      <c r="G82" s="15">
        <v>88</v>
      </c>
      <c r="H82" s="15">
        <v>101</v>
      </c>
      <c r="I82" s="15">
        <v>112</v>
      </c>
      <c r="J82" s="15">
        <v>105</v>
      </c>
      <c r="K82" s="15">
        <v>102</v>
      </c>
      <c r="L82" s="15">
        <v>102</v>
      </c>
      <c r="M82" s="49">
        <v>98</v>
      </c>
      <c r="N82" s="17">
        <f t="shared" si="1"/>
        <v>105.66666666666667</v>
      </c>
    </row>
    <row r="83" spans="1:14" ht="12" customHeight="1" x14ac:dyDescent="0.2">
      <c r="A83" s="10" t="str">
        <f>'Pregnant Women Participating'!A83</f>
        <v>Standing Rock Sioux Tribe, ND</v>
      </c>
      <c r="B83" s="17">
        <v>368</v>
      </c>
      <c r="C83" s="15">
        <v>349</v>
      </c>
      <c r="D83" s="15">
        <v>325</v>
      </c>
      <c r="E83" s="15">
        <v>297</v>
      </c>
      <c r="F83" s="15">
        <v>278</v>
      </c>
      <c r="G83" s="15">
        <v>275</v>
      </c>
      <c r="H83" s="15">
        <v>257</v>
      </c>
      <c r="I83" s="15">
        <v>256</v>
      </c>
      <c r="J83" s="15">
        <v>276</v>
      </c>
      <c r="K83" s="15">
        <v>280</v>
      </c>
      <c r="L83" s="15">
        <v>280</v>
      </c>
      <c r="M83" s="49">
        <v>284</v>
      </c>
      <c r="N83" s="17">
        <f t="shared" si="1"/>
        <v>293.75</v>
      </c>
    </row>
    <row r="84" spans="1:14" ht="12" customHeight="1" x14ac:dyDescent="0.2">
      <c r="A84" s="10" t="str">
        <f>'Pregnant Women Participating'!A84</f>
        <v>Three Affiliated Tribes, ND</v>
      </c>
      <c r="B84" s="17">
        <v>194</v>
      </c>
      <c r="C84" s="15">
        <v>212</v>
      </c>
      <c r="D84" s="15">
        <v>215</v>
      </c>
      <c r="E84" s="15">
        <v>203</v>
      </c>
      <c r="F84" s="15">
        <v>195</v>
      </c>
      <c r="G84" s="15">
        <v>181</v>
      </c>
      <c r="H84" s="15">
        <v>176</v>
      </c>
      <c r="I84" s="15">
        <v>159</v>
      </c>
      <c r="J84" s="15">
        <v>161</v>
      </c>
      <c r="K84" s="15">
        <v>147</v>
      </c>
      <c r="L84" s="15">
        <v>158</v>
      </c>
      <c r="M84" s="49">
        <v>143</v>
      </c>
      <c r="N84" s="17">
        <f t="shared" si="1"/>
        <v>178.66666666666666</v>
      </c>
    </row>
    <row r="85" spans="1:14" ht="12" customHeight="1" x14ac:dyDescent="0.2">
      <c r="A85" s="10" t="str">
        <f>'Pregnant Women Participating'!A85</f>
        <v>Cheyenne River Sioux, SD</v>
      </c>
      <c r="B85" s="17">
        <v>582</v>
      </c>
      <c r="C85" s="15">
        <v>580</v>
      </c>
      <c r="D85" s="15">
        <v>542</v>
      </c>
      <c r="E85" s="15">
        <v>520</v>
      </c>
      <c r="F85" s="15">
        <v>517</v>
      </c>
      <c r="G85" s="15">
        <v>517</v>
      </c>
      <c r="H85" s="15">
        <v>511</v>
      </c>
      <c r="I85" s="15">
        <v>486</v>
      </c>
      <c r="J85" s="15">
        <v>506</v>
      </c>
      <c r="K85" s="15">
        <v>500</v>
      </c>
      <c r="L85" s="15">
        <v>476</v>
      </c>
      <c r="M85" s="49">
        <v>470</v>
      </c>
      <c r="N85" s="17">
        <f t="shared" si="1"/>
        <v>517.25</v>
      </c>
    </row>
    <row r="86" spans="1:14" ht="12" customHeight="1" x14ac:dyDescent="0.2">
      <c r="A86" s="10" t="str">
        <f>'Pregnant Women Participating'!A86</f>
        <v>Rosebud Sioux, SD</v>
      </c>
      <c r="B86" s="17">
        <v>905</v>
      </c>
      <c r="C86" s="15">
        <v>918</v>
      </c>
      <c r="D86" s="15">
        <v>923</v>
      </c>
      <c r="E86" s="15">
        <v>939</v>
      </c>
      <c r="F86" s="15">
        <v>932</v>
      </c>
      <c r="G86" s="15">
        <v>925</v>
      </c>
      <c r="H86" s="15">
        <v>936</v>
      </c>
      <c r="I86" s="15">
        <v>901</v>
      </c>
      <c r="J86" s="15">
        <v>914</v>
      </c>
      <c r="K86" s="15">
        <v>866</v>
      </c>
      <c r="L86" s="15">
        <v>841</v>
      </c>
      <c r="M86" s="49">
        <v>854</v>
      </c>
      <c r="N86" s="17">
        <f t="shared" si="1"/>
        <v>904.5</v>
      </c>
    </row>
    <row r="87" spans="1:14" ht="12" customHeight="1" x14ac:dyDescent="0.2">
      <c r="A87" s="10" t="str">
        <f>'Pregnant Women Participating'!A87</f>
        <v>Northern Arapahoe, WY</v>
      </c>
      <c r="B87" s="17">
        <v>141</v>
      </c>
      <c r="C87" s="15">
        <v>130</v>
      </c>
      <c r="D87" s="15">
        <v>111</v>
      </c>
      <c r="E87" s="15">
        <v>122</v>
      </c>
      <c r="F87" s="15">
        <v>124</v>
      </c>
      <c r="G87" s="15">
        <v>130</v>
      </c>
      <c r="H87" s="15">
        <v>133</v>
      </c>
      <c r="I87" s="15">
        <v>144</v>
      </c>
      <c r="J87" s="15">
        <v>152</v>
      </c>
      <c r="K87" s="15">
        <v>158</v>
      </c>
      <c r="L87" s="15">
        <v>143</v>
      </c>
      <c r="M87" s="49">
        <v>136</v>
      </c>
      <c r="N87" s="17">
        <f t="shared" si="1"/>
        <v>135.33333333333334</v>
      </c>
    </row>
    <row r="88" spans="1:14" ht="12" customHeight="1" x14ac:dyDescent="0.2">
      <c r="A88" s="10" t="str">
        <f>'Pregnant Women Participating'!A88</f>
        <v>Shoshone Tribe, WY</v>
      </c>
      <c r="B88" s="17">
        <v>129</v>
      </c>
      <c r="C88" s="15">
        <v>115</v>
      </c>
      <c r="D88" s="15">
        <v>106</v>
      </c>
      <c r="E88" s="15">
        <v>113</v>
      </c>
      <c r="F88" s="15">
        <v>117</v>
      </c>
      <c r="G88" s="15">
        <v>112</v>
      </c>
      <c r="H88" s="15">
        <v>111</v>
      </c>
      <c r="I88" s="15">
        <v>96</v>
      </c>
      <c r="J88" s="15">
        <v>90</v>
      </c>
      <c r="K88" s="15">
        <v>93</v>
      </c>
      <c r="L88" s="15">
        <v>93</v>
      </c>
      <c r="M88" s="49">
        <v>93</v>
      </c>
      <c r="N88" s="17">
        <f t="shared" si="1"/>
        <v>105.66666666666667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304163</v>
      </c>
      <c r="C89" s="19">
        <v>300945</v>
      </c>
      <c r="D89" s="19">
        <v>301185</v>
      </c>
      <c r="E89" s="19">
        <v>298421</v>
      </c>
      <c r="F89" s="19">
        <v>294322</v>
      </c>
      <c r="G89" s="19">
        <v>295174</v>
      </c>
      <c r="H89" s="19">
        <v>291415</v>
      </c>
      <c r="I89" s="19">
        <v>287253</v>
      </c>
      <c r="J89" s="19">
        <v>287273</v>
      </c>
      <c r="K89" s="19">
        <v>286176</v>
      </c>
      <c r="L89" s="19">
        <v>286483</v>
      </c>
      <c r="M89" s="48">
        <v>285266</v>
      </c>
      <c r="N89" s="20">
        <f t="shared" si="1"/>
        <v>293173</v>
      </c>
    </row>
    <row r="90" spans="1:14" ht="12" customHeight="1" x14ac:dyDescent="0.2">
      <c r="A90" s="11" t="str">
        <f>'Pregnant Women Participating'!A90</f>
        <v>Alaska</v>
      </c>
      <c r="B90" s="17">
        <v>14594</v>
      </c>
      <c r="C90" s="15">
        <v>14572</v>
      </c>
      <c r="D90" s="15">
        <v>14594</v>
      </c>
      <c r="E90" s="15">
        <v>14642</v>
      </c>
      <c r="F90" s="15">
        <v>14573</v>
      </c>
      <c r="G90" s="15">
        <v>14597</v>
      </c>
      <c r="H90" s="15">
        <v>14590</v>
      </c>
      <c r="I90" s="15">
        <v>14372</v>
      </c>
      <c r="J90" s="15">
        <v>14487</v>
      </c>
      <c r="K90" s="15">
        <v>14601</v>
      </c>
      <c r="L90" s="15">
        <v>14564</v>
      </c>
      <c r="M90" s="49">
        <v>14424</v>
      </c>
      <c r="N90" s="17">
        <f t="shared" si="1"/>
        <v>14550.833333333334</v>
      </c>
    </row>
    <row r="91" spans="1:14" ht="12" customHeight="1" x14ac:dyDescent="0.2">
      <c r="A91" s="11" t="str">
        <f>'Pregnant Women Participating'!A91</f>
        <v>American Samoa</v>
      </c>
      <c r="B91" s="17">
        <v>4499</v>
      </c>
      <c r="C91" s="15">
        <v>4476</v>
      </c>
      <c r="D91" s="15">
        <v>4441</v>
      </c>
      <c r="E91" s="15">
        <v>4432</v>
      </c>
      <c r="F91" s="15">
        <v>4362</v>
      </c>
      <c r="G91" s="15">
        <v>4346</v>
      </c>
      <c r="H91" s="15">
        <v>4265</v>
      </c>
      <c r="I91" s="15">
        <v>4195</v>
      </c>
      <c r="J91" s="15">
        <v>4173</v>
      </c>
      <c r="K91" s="15">
        <v>4220</v>
      </c>
      <c r="L91" s="15">
        <v>4198</v>
      </c>
      <c r="M91" s="49">
        <v>4128</v>
      </c>
      <c r="N91" s="17">
        <f t="shared" si="1"/>
        <v>4311.25</v>
      </c>
    </row>
    <row r="92" spans="1:14" ht="12" customHeight="1" x14ac:dyDescent="0.2">
      <c r="A92" s="11" t="str">
        <f>'Pregnant Women Participating'!A92</f>
        <v>California</v>
      </c>
      <c r="B92" s="17">
        <v>953121</v>
      </c>
      <c r="C92" s="15">
        <v>948127</v>
      </c>
      <c r="D92" s="15">
        <v>953229</v>
      </c>
      <c r="E92" s="15">
        <v>953235</v>
      </c>
      <c r="F92" s="15">
        <v>952803</v>
      </c>
      <c r="G92" s="15">
        <v>959719</v>
      </c>
      <c r="H92" s="15">
        <v>951003</v>
      </c>
      <c r="I92" s="15">
        <v>937151</v>
      </c>
      <c r="J92" s="15">
        <v>940220</v>
      </c>
      <c r="K92" s="15">
        <v>939685</v>
      </c>
      <c r="L92" s="15">
        <v>943241</v>
      </c>
      <c r="M92" s="49">
        <v>941918</v>
      </c>
      <c r="N92" s="17">
        <f t="shared" si="1"/>
        <v>947787.66666666663</v>
      </c>
    </row>
    <row r="93" spans="1:14" ht="12" customHeight="1" x14ac:dyDescent="0.2">
      <c r="A93" s="11" t="str">
        <f>'Pregnant Women Participating'!A93</f>
        <v>Guam</v>
      </c>
      <c r="B93" s="17">
        <v>5792</v>
      </c>
      <c r="C93" s="15">
        <v>5500</v>
      </c>
      <c r="D93" s="15">
        <v>5100</v>
      </c>
      <c r="E93" s="15">
        <v>4991</v>
      </c>
      <c r="F93" s="15">
        <v>4792</v>
      </c>
      <c r="G93" s="15">
        <v>4415</v>
      </c>
      <c r="H93" s="15">
        <v>4226</v>
      </c>
      <c r="I93" s="15">
        <v>4130</v>
      </c>
      <c r="J93" s="15">
        <v>4353</v>
      </c>
      <c r="K93" s="15">
        <v>4702</v>
      </c>
      <c r="L93" s="15">
        <v>4941</v>
      </c>
      <c r="M93" s="49">
        <v>5095</v>
      </c>
      <c r="N93" s="17">
        <f t="shared" si="1"/>
        <v>4836.416666666667</v>
      </c>
    </row>
    <row r="94" spans="1:14" ht="12" customHeight="1" x14ac:dyDescent="0.2">
      <c r="A94" s="11" t="str">
        <f>'Pregnant Women Participating'!A94</f>
        <v>Hawaii</v>
      </c>
      <c r="B94" s="17">
        <v>27130</v>
      </c>
      <c r="C94" s="15">
        <v>26762</v>
      </c>
      <c r="D94" s="15">
        <v>26388</v>
      </c>
      <c r="E94" s="15">
        <v>26444</v>
      </c>
      <c r="F94" s="15">
        <v>25919</v>
      </c>
      <c r="G94" s="15">
        <v>26543</v>
      </c>
      <c r="H94" s="15">
        <v>26233</v>
      </c>
      <c r="I94" s="15">
        <v>25653</v>
      </c>
      <c r="J94" s="15">
        <v>24717</v>
      </c>
      <c r="K94" s="15">
        <v>25028</v>
      </c>
      <c r="L94" s="15">
        <v>24950</v>
      </c>
      <c r="M94" s="49">
        <v>25114</v>
      </c>
      <c r="N94" s="17">
        <f t="shared" si="1"/>
        <v>25906.75</v>
      </c>
    </row>
    <row r="95" spans="1:14" ht="12" customHeight="1" x14ac:dyDescent="0.2">
      <c r="A95" s="11" t="str">
        <f>'Pregnant Women Participating'!A95</f>
        <v>Idaho</v>
      </c>
      <c r="B95" s="17">
        <v>30651</v>
      </c>
      <c r="C95" s="15">
        <v>30733</v>
      </c>
      <c r="D95" s="15">
        <v>30845</v>
      </c>
      <c r="E95" s="15">
        <v>30730</v>
      </c>
      <c r="F95" s="15">
        <v>30418</v>
      </c>
      <c r="G95" s="15">
        <v>30438</v>
      </c>
      <c r="H95" s="15">
        <v>29948</v>
      </c>
      <c r="I95" s="15">
        <v>29227</v>
      </c>
      <c r="J95" s="15">
        <v>29040</v>
      </c>
      <c r="K95" s="15">
        <v>28892</v>
      </c>
      <c r="L95" s="15">
        <v>28971</v>
      </c>
      <c r="M95" s="49">
        <v>29174</v>
      </c>
      <c r="N95" s="17">
        <f t="shared" si="1"/>
        <v>29922.25</v>
      </c>
    </row>
    <row r="96" spans="1:14" ht="12" customHeight="1" x14ac:dyDescent="0.2">
      <c r="A96" s="11" t="str">
        <f>'Pregnant Women Participating'!A96</f>
        <v>Nevada</v>
      </c>
      <c r="B96" s="17">
        <v>57501</v>
      </c>
      <c r="C96" s="15">
        <v>56746</v>
      </c>
      <c r="D96" s="15">
        <v>56869</v>
      </c>
      <c r="E96" s="15">
        <v>56226</v>
      </c>
      <c r="F96" s="15">
        <v>55852</v>
      </c>
      <c r="G96" s="15">
        <v>56220</v>
      </c>
      <c r="H96" s="15">
        <v>55516</v>
      </c>
      <c r="I96" s="15">
        <v>55668</v>
      </c>
      <c r="J96" s="15">
        <v>56532</v>
      </c>
      <c r="K96" s="15">
        <v>55929</v>
      </c>
      <c r="L96" s="15">
        <v>56021</v>
      </c>
      <c r="M96" s="49">
        <v>55264</v>
      </c>
      <c r="N96" s="17">
        <f t="shared" si="1"/>
        <v>56195.333333333336</v>
      </c>
    </row>
    <row r="97" spans="1:14" ht="12" customHeight="1" x14ac:dyDescent="0.2">
      <c r="A97" s="11" t="str">
        <f>'Pregnant Women Participating'!A97</f>
        <v>Oregon</v>
      </c>
      <c r="B97" s="17">
        <v>77744</v>
      </c>
      <c r="C97" s="15">
        <v>77005</v>
      </c>
      <c r="D97" s="15">
        <v>77398</v>
      </c>
      <c r="E97" s="15">
        <v>76546</v>
      </c>
      <c r="F97" s="15">
        <v>76211</v>
      </c>
      <c r="G97" s="15">
        <v>76695</v>
      </c>
      <c r="H97" s="15">
        <v>75654</v>
      </c>
      <c r="I97" s="15">
        <v>74869</v>
      </c>
      <c r="J97" s="15">
        <v>74762</v>
      </c>
      <c r="K97" s="15">
        <v>74553</v>
      </c>
      <c r="L97" s="15">
        <v>74305</v>
      </c>
      <c r="M97" s="49">
        <v>73883</v>
      </c>
      <c r="N97" s="17">
        <f t="shared" si="1"/>
        <v>75802.083333333328</v>
      </c>
    </row>
    <row r="98" spans="1:14" ht="12" customHeight="1" x14ac:dyDescent="0.2">
      <c r="A98" s="11" t="str">
        <f>'Pregnant Women Participating'!A98</f>
        <v>Washington</v>
      </c>
      <c r="B98" s="17">
        <v>126313</v>
      </c>
      <c r="C98" s="15">
        <v>125675</v>
      </c>
      <c r="D98" s="15">
        <v>126444</v>
      </c>
      <c r="E98" s="15">
        <v>126450</v>
      </c>
      <c r="F98" s="15">
        <v>124845</v>
      </c>
      <c r="G98" s="15">
        <v>125062</v>
      </c>
      <c r="H98" s="15">
        <v>122577</v>
      </c>
      <c r="I98" s="15">
        <v>120475</v>
      </c>
      <c r="J98" s="15">
        <v>119624</v>
      </c>
      <c r="K98" s="15">
        <v>119501</v>
      </c>
      <c r="L98" s="15">
        <v>119354</v>
      </c>
      <c r="M98" s="49">
        <v>119338</v>
      </c>
      <c r="N98" s="17">
        <f t="shared" si="1"/>
        <v>122971.5</v>
      </c>
    </row>
    <row r="99" spans="1:14" ht="12" customHeight="1" x14ac:dyDescent="0.2">
      <c r="A99" s="11" t="str">
        <f>'Pregnant Women Participating'!A99</f>
        <v>Northern Marianas</v>
      </c>
      <c r="B99" s="17">
        <v>3111</v>
      </c>
      <c r="C99" s="15">
        <v>3057</v>
      </c>
      <c r="D99" s="15">
        <v>3083</v>
      </c>
      <c r="E99" s="15">
        <v>3066</v>
      </c>
      <c r="F99" s="15">
        <v>3078</v>
      </c>
      <c r="G99" s="15">
        <v>3081</v>
      </c>
      <c r="H99" s="15">
        <v>3048</v>
      </c>
      <c r="I99" s="15">
        <v>3061</v>
      </c>
      <c r="J99" s="15">
        <v>3060</v>
      </c>
      <c r="K99" s="15">
        <v>3051</v>
      </c>
      <c r="L99" s="15">
        <v>3001</v>
      </c>
      <c r="M99" s="49">
        <v>2980</v>
      </c>
      <c r="N99" s="17">
        <f t="shared" si="1"/>
        <v>3056.4166666666665</v>
      </c>
    </row>
    <row r="100" spans="1:14" ht="12" customHeight="1" x14ac:dyDescent="0.2">
      <c r="A100" s="11" t="str">
        <f>'Pregnant Women Participating'!A100</f>
        <v>Inter-Tribal Council, NV</v>
      </c>
      <c r="B100" s="17">
        <v>1059</v>
      </c>
      <c r="C100" s="15">
        <v>845</v>
      </c>
      <c r="D100" s="15">
        <v>826</v>
      </c>
      <c r="E100" s="15">
        <v>806</v>
      </c>
      <c r="F100" s="15">
        <v>790</v>
      </c>
      <c r="G100" s="15">
        <v>763</v>
      </c>
      <c r="H100" s="15">
        <v>744</v>
      </c>
      <c r="I100" s="15">
        <v>732</v>
      </c>
      <c r="J100" s="15">
        <v>708</v>
      </c>
      <c r="K100" s="15">
        <v>693</v>
      </c>
      <c r="L100" s="15">
        <v>687</v>
      </c>
      <c r="M100" s="49">
        <v>657</v>
      </c>
      <c r="N100" s="17">
        <f t="shared" si="1"/>
        <v>775.83333333333337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1301515</v>
      </c>
      <c r="C101" s="19">
        <v>1293498</v>
      </c>
      <c r="D101" s="19">
        <v>1299217</v>
      </c>
      <c r="E101" s="19">
        <v>1297568</v>
      </c>
      <c r="F101" s="19">
        <v>1293643</v>
      </c>
      <c r="G101" s="19">
        <v>1301879</v>
      </c>
      <c r="H101" s="19">
        <v>1287804</v>
      </c>
      <c r="I101" s="19">
        <v>1269533</v>
      </c>
      <c r="J101" s="19">
        <v>1271676</v>
      </c>
      <c r="K101" s="19">
        <v>1270855</v>
      </c>
      <c r="L101" s="19">
        <v>1274233</v>
      </c>
      <c r="M101" s="48">
        <v>1271975</v>
      </c>
      <c r="N101" s="20">
        <f t="shared" si="1"/>
        <v>1286116.3333333333</v>
      </c>
    </row>
    <row r="102" spans="1:14" s="30" customFormat="1" ht="16.5" customHeight="1" thickBot="1" x14ac:dyDescent="0.3">
      <c r="A102" s="27" t="str">
        <f>'Pregnant Women Participating'!A102</f>
        <v>TOTAL</v>
      </c>
      <c r="B102" s="28">
        <v>6379141</v>
      </c>
      <c r="C102" s="29">
        <v>6329787</v>
      </c>
      <c r="D102" s="29">
        <v>6328409</v>
      </c>
      <c r="E102" s="29">
        <v>6313012</v>
      </c>
      <c r="F102" s="29">
        <v>6259432</v>
      </c>
      <c r="G102" s="29">
        <v>6297139</v>
      </c>
      <c r="H102" s="29">
        <v>6237724</v>
      </c>
      <c r="I102" s="29">
        <v>6168592</v>
      </c>
      <c r="J102" s="29">
        <v>6149636</v>
      </c>
      <c r="K102" s="29">
        <v>6135557</v>
      </c>
      <c r="L102" s="29">
        <v>6157267</v>
      </c>
      <c r="M102" s="50">
        <v>6173074</v>
      </c>
      <c r="N102" s="28">
        <f t="shared" si="1"/>
        <v>6244064.166666667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0155-77E6-4178-ADD7-1A1F5DF93EBE}">
  <sheetPr>
    <pageSetUpPr fitToPage="1"/>
  </sheetPr>
  <dimension ref="A1:N59"/>
  <sheetViews>
    <sheetView showGridLines="0" topLeftCell="F39" workbookViewId="0">
      <selection activeCell="B6" sqref="B6:M56"/>
    </sheetView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Participating'!A26</f>
        <v>Alabama</v>
      </c>
      <c r="B6" s="17">
        <v>117404</v>
      </c>
      <c r="C6" s="15">
        <v>115592</v>
      </c>
      <c r="D6" s="15">
        <v>114837</v>
      </c>
      <c r="E6" s="15">
        <v>113965</v>
      </c>
      <c r="F6" s="15">
        <v>111554</v>
      </c>
      <c r="G6" s="15">
        <v>111337</v>
      </c>
      <c r="H6" s="15">
        <v>110283</v>
      </c>
      <c r="I6" s="15">
        <v>109114</v>
      </c>
      <c r="J6" s="15">
        <v>109090</v>
      </c>
      <c r="K6" s="15">
        <v>109439</v>
      </c>
      <c r="L6" s="15">
        <v>109186</v>
      </c>
      <c r="M6" s="49">
        <v>109094</v>
      </c>
      <c r="N6" s="17">
        <f>IF(SUM(B6:M6)&gt;0,AVERAGE(B6:M6)," ")</f>
        <v>111741.25</v>
      </c>
    </row>
    <row r="7" spans="1:14" s="7" customFormat="1" ht="12" customHeight="1" x14ac:dyDescent="0.2">
      <c r="A7" s="11" t="str">
        <f>'Pregnant Women Participating'!A90</f>
        <v>Alaska</v>
      </c>
      <c r="B7" s="17">
        <v>14594</v>
      </c>
      <c r="C7" s="15">
        <v>14572</v>
      </c>
      <c r="D7" s="15">
        <v>14594</v>
      </c>
      <c r="E7" s="15">
        <v>14642</v>
      </c>
      <c r="F7" s="15">
        <v>14573</v>
      </c>
      <c r="G7" s="15">
        <v>14597</v>
      </c>
      <c r="H7" s="15">
        <v>14590</v>
      </c>
      <c r="I7" s="15">
        <v>14372</v>
      </c>
      <c r="J7" s="15">
        <v>14487</v>
      </c>
      <c r="K7" s="15">
        <v>14601</v>
      </c>
      <c r="L7" s="15">
        <v>14564</v>
      </c>
      <c r="M7" s="49">
        <v>14424</v>
      </c>
      <c r="N7" s="17">
        <f>IF(SUM(B7:M7)&gt;0,AVERAGE(B7:M7)," ")</f>
        <v>14550.833333333334</v>
      </c>
    </row>
    <row r="8" spans="1:14" s="7" customFormat="1" ht="12" customHeight="1" x14ac:dyDescent="0.2">
      <c r="A8" s="10" t="str">
        <f>'Pregnant Women Participating'!A45</f>
        <v>Arizona</v>
      </c>
      <c r="B8" s="17">
        <v>133492</v>
      </c>
      <c r="C8" s="15">
        <v>131970</v>
      </c>
      <c r="D8" s="15">
        <v>132593</v>
      </c>
      <c r="E8" s="15">
        <v>130984</v>
      </c>
      <c r="F8" s="15">
        <v>131560</v>
      </c>
      <c r="G8" s="15">
        <v>131721</v>
      </c>
      <c r="H8" s="15">
        <v>129727</v>
      </c>
      <c r="I8" s="15">
        <v>128423</v>
      </c>
      <c r="J8" s="15">
        <v>127245</v>
      </c>
      <c r="K8" s="15">
        <v>127673</v>
      </c>
      <c r="L8" s="15">
        <v>128870</v>
      </c>
      <c r="M8" s="49">
        <v>129558</v>
      </c>
      <c r="N8" s="17">
        <f>IF(SUM(B8:M8)&gt;0,AVERAGE(B8:M8)," ")</f>
        <v>130318</v>
      </c>
    </row>
    <row r="9" spans="1:14" s="7" customFormat="1" ht="12" customHeight="1" x14ac:dyDescent="0.2">
      <c r="A9" s="10" t="str">
        <f>'Pregnant Women Participating'!A46</f>
        <v>Arkansas</v>
      </c>
      <c r="B9" s="17">
        <v>52341</v>
      </c>
      <c r="C9" s="15">
        <v>52139</v>
      </c>
      <c r="D9" s="15">
        <v>52220</v>
      </c>
      <c r="E9" s="15">
        <v>51273</v>
      </c>
      <c r="F9" s="15">
        <v>49123</v>
      </c>
      <c r="G9" s="15">
        <v>50002</v>
      </c>
      <c r="H9" s="15">
        <v>49159</v>
      </c>
      <c r="I9" s="15">
        <v>49043</v>
      </c>
      <c r="J9" s="15">
        <v>48899</v>
      </c>
      <c r="K9" s="15">
        <v>50690</v>
      </c>
      <c r="L9" s="15">
        <v>52128</v>
      </c>
      <c r="M9" s="49">
        <v>51996</v>
      </c>
      <c r="N9" s="17">
        <f>IF(SUM(B9:M9)&gt;0,AVERAGE(B9:M9)," ")</f>
        <v>50751.083333333336</v>
      </c>
    </row>
    <row r="10" spans="1:14" s="7" customFormat="1" ht="12" customHeight="1" x14ac:dyDescent="0.2">
      <c r="A10" s="11" t="str">
        <f>'Pregnant Women Participating'!A92</f>
        <v>California</v>
      </c>
      <c r="B10" s="17">
        <v>953121</v>
      </c>
      <c r="C10" s="15">
        <v>948127</v>
      </c>
      <c r="D10" s="15">
        <v>953229</v>
      </c>
      <c r="E10" s="15">
        <v>953235</v>
      </c>
      <c r="F10" s="15">
        <v>952803</v>
      </c>
      <c r="G10" s="15">
        <v>959719</v>
      </c>
      <c r="H10" s="15">
        <v>951003</v>
      </c>
      <c r="I10" s="15">
        <v>937151</v>
      </c>
      <c r="J10" s="15">
        <v>940220</v>
      </c>
      <c r="K10" s="15">
        <v>939685</v>
      </c>
      <c r="L10" s="15">
        <v>943241</v>
      </c>
      <c r="M10" s="49">
        <v>941918</v>
      </c>
      <c r="N10" s="17">
        <f>IF(SUM(B10:M10)&gt;0,AVERAGE(B10:M10)," ")</f>
        <v>947787.66666666663</v>
      </c>
    </row>
    <row r="11" spans="1:14" ht="12" customHeight="1" x14ac:dyDescent="0.2">
      <c r="A11" s="10" t="str">
        <f>'Pregnant Women Participating'!A71</f>
        <v>Colorado</v>
      </c>
      <c r="B11" s="17">
        <v>79466</v>
      </c>
      <c r="C11" s="15">
        <v>78870</v>
      </c>
      <c r="D11" s="15">
        <v>79043</v>
      </c>
      <c r="E11" s="15">
        <v>78580</v>
      </c>
      <c r="F11" s="15">
        <v>78443</v>
      </c>
      <c r="G11" s="15">
        <v>79108</v>
      </c>
      <c r="H11" s="15">
        <v>78852</v>
      </c>
      <c r="I11" s="15">
        <v>78017</v>
      </c>
      <c r="J11" s="15">
        <v>78147</v>
      </c>
      <c r="K11" s="15">
        <v>77810</v>
      </c>
      <c r="L11" s="15">
        <v>78180</v>
      </c>
      <c r="M11" s="49">
        <v>77879</v>
      </c>
      <c r="N11" s="17">
        <f>IF(SUM(B11:M11)&gt;0,AVERAGE(B11:M11)," ")</f>
        <v>78532.916666666672</v>
      </c>
    </row>
    <row r="12" spans="1:14" ht="12" customHeight="1" x14ac:dyDescent="0.2">
      <c r="A12" s="10" t="str">
        <f>'Pregnant Women Participating'!A6</f>
        <v>Connecticut</v>
      </c>
      <c r="B12" s="17">
        <v>43671</v>
      </c>
      <c r="C12" s="15">
        <v>43429</v>
      </c>
      <c r="D12" s="15">
        <v>43334</v>
      </c>
      <c r="E12" s="15">
        <v>43446</v>
      </c>
      <c r="F12" s="15">
        <v>43385</v>
      </c>
      <c r="G12" s="15">
        <v>44026</v>
      </c>
      <c r="H12" s="15">
        <v>43641</v>
      </c>
      <c r="I12" s="15">
        <v>43623</v>
      </c>
      <c r="J12" s="15">
        <v>44103</v>
      </c>
      <c r="K12" s="15">
        <v>44487</v>
      </c>
      <c r="L12" s="15">
        <v>44705</v>
      </c>
      <c r="M12" s="49">
        <v>44821</v>
      </c>
      <c r="N12" s="17">
        <f>IF(SUM(B12:M12)&gt;0,AVERAGE(B12:M12)," ")</f>
        <v>43889.25</v>
      </c>
    </row>
    <row r="13" spans="1:14" ht="12" customHeight="1" x14ac:dyDescent="0.2">
      <c r="A13" s="10" t="str">
        <f>'Pregnant Women Participating'!A17</f>
        <v>Delaware</v>
      </c>
      <c r="B13" s="17">
        <v>17098</v>
      </c>
      <c r="C13" s="15">
        <v>17100</v>
      </c>
      <c r="D13" s="15">
        <v>17308</v>
      </c>
      <c r="E13" s="15">
        <v>17350</v>
      </c>
      <c r="F13" s="15">
        <v>17460</v>
      </c>
      <c r="G13" s="15">
        <v>17440</v>
      </c>
      <c r="H13" s="15">
        <v>17251</v>
      </c>
      <c r="I13" s="15">
        <v>17104</v>
      </c>
      <c r="J13" s="15">
        <v>17048</v>
      </c>
      <c r="K13" s="15">
        <v>16927</v>
      </c>
      <c r="L13" s="15">
        <v>17106</v>
      </c>
      <c r="M13" s="49">
        <v>17199</v>
      </c>
      <c r="N13" s="17">
        <f>IF(SUM(B13:M13)&gt;0,AVERAGE(B13:M13)," ")</f>
        <v>17199.25</v>
      </c>
    </row>
    <row r="14" spans="1:14" ht="12" customHeight="1" x14ac:dyDescent="0.2">
      <c r="A14" s="10" t="str">
        <f>'Pregnant Women Participating'!A18</f>
        <v>District of Columbia</v>
      </c>
      <c r="B14" s="17">
        <v>14416</v>
      </c>
      <c r="C14" s="15">
        <v>14452</v>
      </c>
      <c r="D14" s="15">
        <v>14388</v>
      </c>
      <c r="E14" s="15">
        <v>14358</v>
      </c>
      <c r="F14" s="15">
        <v>14388</v>
      </c>
      <c r="G14" s="15">
        <v>14530</v>
      </c>
      <c r="H14" s="15">
        <v>14320</v>
      </c>
      <c r="I14" s="15">
        <v>14044</v>
      </c>
      <c r="J14" s="15">
        <v>13594</v>
      </c>
      <c r="K14" s="15">
        <v>13436</v>
      </c>
      <c r="L14" s="15">
        <v>13116</v>
      </c>
      <c r="M14" s="49">
        <v>12833</v>
      </c>
      <c r="N14" s="17">
        <f>IF(SUM(B14:M14)&gt;0,AVERAGE(B14:M14)," ")</f>
        <v>13989.583333333334</v>
      </c>
    </row>
    <row r="15" spans="1:14" ht="12" customHeight="1" x14ac:dyDescent="0.2">
      <c r="A15" s="10" t="str">
        <f>'Pregnant Women Participating'!A27</f>
        <v>Florida</v>
      </c>
      <c r="B15" s="17">
        <v>419249</v>
      </c>
      <c r="C15" s="15">
        <v>410983</v>
      </c>
      <c r="D15" s="15">
        <v>406900</v>
      </c>
      <c r="E15" s="15">
        <v>404747</v>
      </c>
      <c r="F15" s="15">
        <v>403342</v>
      </c>
      <c r="G15" s="15">
        <v>405239</v>
      </c>
      <c r="H15" s="15">
        <v>402581</v>
      </c>
      <c r="I15" s="15">
        <v>397844</v>
      </c>
      <c r="J15" s="15">
        <v>395047</v>
      </c>
      <c r="K15" s="15">
        <v>394731</v>
      </c>
      <c r="L15" s="15">
        <v>396289</v>
      </c>
      <c r="M15" s="49">
        <v>400966</v>
      </c>
      <c r="N15" s="17">
        <f>IF(SUM(B15:M15)&gt;0,AVERAGE(B15:M15)," ")</f>
        <v>403159.83333333331</v>
      </c>
    </row>
    <row r="16" spans="1:14" ht="12" customHeight="1" x14ac:dyDescent="0.2">
      <c r="A16" s="10" t="str">
        <f>'Pregnant Women Participating'!A28</f>
        <v>Georgia</v>
      </c>
      <c r="B16" s="17">
        <v>187339</v>
      </c>
      <c r="C16" s="15">
        <v>185514</v>
      </c>
      <c r="D16" s="15">
        <v>184579</v>
      </c>
      <c r="E16" s="15">
        <v>182905</v>
      </c>
      <c r="F16" s="15">
        <v>184573</v>
      </c>
      <c r="G16" s="15">
        <v>186794</v>
      </c>
      <c r="H16" s="15">
        <v>185507</v>
      </c>
      <c r="I16" s="15">
        <v>182862</v>
      </c>
      <c r="J16" s="15">
        <v>181410</v>
      </c>
      <c r="K16" s="15">
        <v>185292</v>
      </c>
      <c r="L16" s="15">
        <v>185045</v>
      </c>
      <c r="M16" s="49">
        <v>186459</v>
      </c>
      <c r="N16" s="17">
        <f>IF(SUM(B16:M16)&gt;0,AVERAGE(B16:M16)," ")</f>
        <v>184856.58333333334</v>
      </c>
    </row>
    <row r="17" spans="1:14" ht="12" customHeight="1" x14ac:dyDescent="0.2">
      <c r="A17" s="11" t="str">
        <f>'Pregnant Women Participating'!A94</f>
        <v>Hawaii</v>
      </c>
      <c r="B17" s="17">
        <v>27130</v>
      </c>
      <c r="C17" s="15">
        <v>26762</v>
      </c>
      <c r="D17" s="15">
        <v>26388</v>
      </c>
      <c r="E17" s="15">
        <v>26444</v>
      </c>
      <c r="F17" s="15">
        <v>25919</v>
      </c>
      <c r="G17" s="15">
        <v>26543</v>
      </c>
      <c r="H17" s="15">
        <v>26233</v>
      </c>
      <c r="I17" s="15">
        <v>25653</v>
      </c>
      <c r="J17" s="15">
        <v>24717</v>
      </c>
      <c r="K17" s="15">
        <v>25028</v>
      </c>
      <c r="L17" s="15">
        <v>24950</v>
      </c>
      <c r="M17" s="49">
        <v>25114</v>
      </c>
      <c r="N17" s="17">
        <f>IF(SUM(B17:M17)&gt;0,AVERAGE(B17:M17)," ")</f>
        <v>25906.75</v>
      </c>
    </row>
    <row r="18" spans="1:14" ht="12" customHeight="1" x14ac:dyDescent="0.2">
      <c r="A18" s="11" t="str">
        <f>'Pregnant Women Participating'!A95</f>
        <v>Idaho</v>
      </c>
      <c r="B18" s="17">
        <v>30651</v>
      </c>
      <c r="C18" s="15">
        <v>30733</v>
      </c>
      <c r="D18" s="15">
        <v>30845</v>
      </c>
      <c r="E18" s="15">
        <v>30730</v>
      </c>
      <c r="F18" s="15">
        <v>30418</v>
      </c>
      <c r="G18" s="15">
        <v>30438</v>
      </c>
      <c r="H18" s="15">
        <v>29948</v>
      </c>
      <c r="I18" s="15">
        <v>29227</v>
      </c>
      <c r="J18" s="15">
        <v>29040</v>
      </c>
      <c r="K18" s="15">
        <v>28892</v>
      </c>
      <c r="L18" s="15">
        <v>28971</v>
      </c>
      <c r="M18" s="49">
        <v>29174</v>
      </c>
      <c r="N18" s="17">
        <f>IF(SUM(B18:M18)&gt;0,AVERAGE(B18:M18)," ")</f>
        <v>29922.25</v>
      </c>
    </row>
    <row r="19" spans="1:14" ht="12" customHeight="1" x14ac:dyDescent="0.2">
      <c r="A19" s="10" t="str">
        <f>'Pregnant Women Participating'!A37</f>
        <v>Illinois</v>
      </c>
      <c r="B19" s="17">
        <v>159237</v>
      </c>
      <c r="C19" s="15">
        <v>155696</v>
      </c>
      <c r="D19" s="15">
        <v>155687</v>
      </c>
      <c r="E19" s="15">
        <v>156515</v>
      </c>
      <c r="F19" s="15">
        <v>155078</v>
      </c>
      <c r="G19" s="15">
        <v>155469</v>
      </c>
      <c r="H19" s="15">
        <v>153456</v>
      </c>
      <c r="I19" s="15">
        <v>151669</v>
      </c>
      <c r="J19" s="15">
        <v>150951</v>
      </c>
      <c r="K19" s="15">
        <v>150225</v>
      </c>
      <c r="L19" s="15">
        <v>149720</v>
      </c>
      <c r="M19" s="49">
        <v>149899</v>
      </c>
      <c r="N19" s="17">
        <f>IF(SUM(B19:M19)&gt;0,AVERAGE(B19:M19)," ")</f>
        <v>153633.5</v>
      </c>
    </row>
    <row r="20" spans="1:14" ht="12" customHeight="1" x14ac:dyDescent="0.2">
      <c r="A20" s="10" t="str">
        <f>'Pregnant Women Participating'!A38</f>
        <v>Indiana</v>
      </c>
      <c r="B20" s="17">
        <v>154524</v>
      </c>
      <c r="C20" s="15">
        <v>153374</v>
      </c>
      <c r="D20" s="15">
        <v>153897</v>
      </c>
      <c r="E20" s="15">
        <v>155586</v>
      </c>
      <c r="F20" s="15">
        <v>154935</v>
      </c>
      <c r="G20" s="15">
        <v>155534</v>
      </c>
      <c r="H20" s="15">
        <v>153201</v>
      </c>
      <c r="I20" s="15">
        <v>151789</v>
      </c>
      <c r="J20" s="15">
        <v>151562</v>
      </c>
      <c r="K20" s="15">
        <v>148980</v>
      </c>
      <c r="L20" s="15">
        <v>151368</v>
      </c>
      <c r="M20" s="49">
        <v>152826</v>
      </c>
      <c r="N20" s="17">
        <f>IF(SUM(B20:M20)&gt;0,AVERAGE(B20:M20)," ")</f>
        <v>153131.33333333334</v>
      </c>
    </row>
    <row r="21" spans="1:14" ht="12" customHeight="1" x14ac:dyDescent="0.2">
      <c r="A21" s="10" t="str">
        <f>'Pregnant Women Participating'!A39</f>
        <v>Iowa</v>
      </c>
      <c r="B21" s="17">
        <v>59873</v>
      </c>
      <c r="C21" s="15">
        <v>59280</v>
      </c>
      <c r="D21" s="15">
        <v>59309</v>
      </c>
      <c r="E21" s="15">
        <v>59224</v>
      </c>
      <c r="F21" s="15">
        <v>59351</v>
      </c>
      <c r="G21" s="15">
        <v>59664</v>
      </c>
      <c r="H21" s="15">
        <v>59264</v>
      </c>
      <c r="I21" s="15">
        <v>58878</v>
      </c>
      <c r="J21" s="15">
        <v>58990</v>
      </c>
      <c r="K21" s="15">
        <v>58165</v>
      </c>
      <c r="L21" s="15">
        <v>57369</v>
      </c>
      <c r="M21" s="49">
        <v>56312</v>
      </c>
      <c r="N21" s="17">
        <f>IF(SUM(B21:M21)&gt;0,AVERAGE(B21:M21)," ")</f>
        <v>58806.583333333336</v>
      </c>
    </row>
    <row r="22" spans="1:14" ht="12" customHeight="1" x14ac:dyDescent="0.2">
      <c r="A22" s="10" t="str">
        <f>'Pregnant Women Participating'!A72</f>
        <v>Kansas</v>
      </c>
      <c r="B22" s="17">
        <v>46178</v>
      </c>
      <c r="C22" s="15">
        <v>45790</v>
      </c>
      <c r="D22" s="15">
        <v>46022</v>
      </c>
      <c r="E22" s="15">
        <v>45436</v>
      </c>
      <c r="F22" s="15">
        <v>44509</v>
      </c>
      <c r="G22" s="15">
        <v>44669</v>
      </c>
      <c r="H22" s="15">
        <v>44026</v>
      </c>
      <c r="I22" s="15">
        <v>43240</v>
      </c>
      <c r="J22" s="15">
        <v>42670</v>
      </c>
      <c r="K22" s="15">
        <v>42924</v>
      </c>
      <c r="L22" s="15">
        <v>43379</v>
      </c>
      <c r="M22" s="49">
        <v>43569</v>
      </c>
      <c r="N22" s="17">
        <f>IF(SUM(B22:M22)&gt;0,AVERAGE(B22:M22)," ")</f>
        <v>44367.666666666664</v>
      </c>
    </row>
    <row r="23" spans="1:14" ht="12" customHeight="1" x14ac:dyDescent="0.2">
      <c r="A23" s="10" t="str">
        <f>'Pregnant Women Participating'!A29</f>
        <v>Kentucky</v>
      </c>
      <c r="B23" s="17">
        <v>110999</v>
      </c>
      <c r="C23" s="15">
        <v>110767</v>
      </c>
      <c r="D23" s="15">
        <v>110463</v>
      </c>
      <c r="E23" s="15">
        <v>109530</v>
      </c>
      <c r="F23" s="15">
        <v>106996</v>
      </c>
      <c r="G23" s="15">
        <v>106301</v>
      </c>
      <c r="H23" s="15">
        <v>104764</v>
      </c>
      <c r="I23" s="15">
        <v>104066</v>
      </c>
      <c r="J23" s="15">
        <v>105522</v>
      </c>
      <c r="K23" s="15">
        <v>106450</v>
      </c>
      <c r="L23" s="15">
        <v>106945</v>
      </c>
      <c r="M23" s="49">
        <v>106916</v>
      </c>
      <c r="N23" s="17">
        <f>IF(SUM(B23:M23)&gt;0,AVERAGE(B23:M23)," ")</f>
        <v>107476.58333333333</v>
      </c>
    </row>
    <row r="24" spans="1:14" ht="12" customHeight="1" x14ac:dyDescent="0.2">
      <c r="A24" s="10" t="str">
        <f>'Pregnant Women Participating'!A47</f>
        <v>Louisiana</v>
      </c>
      <c r="B24" s="17">
        <v>89102</v>
      </c>
      <c r="C24" s="15">
        <v>88210</v>
      </c>
      <c r="D24" s="15">
        <v>89767</v>
      </c>
      <c r="E24" s="15">
        <v>90193</v>
      </c>
      <c r="F24" s="15">
        <v>88346</v>
      </c>
      <c r="G24" s="15">
        <v>89706</v>
      </c>
      <c r="H24" s="15">
        <v>88349</v>
      </c>
      <c r="I24" s="15">
        <v>86954</v>
      </c>
      <c r="J24" s="15">
        <v>87678</v>
      </c>
      <c r="K24" s="15">
        <v>88525</v>
      </c>
      <c r="L24" s="15">
        <v>88499</v>
      </c>
      <c r="M24" s="49">
        <v>85651</v>
      </c>
      <c r="N24" s="17">
        <f>IF(SUM(B24:M24)&gt;0,AVERAGE(B24:M24)," ")</f>
        <v>88415</v>
      </c>
    </row>
    <row r="25" spans="1:14" ht="12" customHeight="1" x14ac:dyDescent="0.2">
      <c r="A25" s="10" t="str">
        <f>'Pregnant Women Participating'!A7</f>
        <v>Maine</v>
      </c>
      <c r="B25" s="17">
        <v>15989</v>
      </c>
      <c r="C25" s="15">
        <v>16469</v>
      </c>
      <c r="D25" s="15">
        <v>16792</v>
      </c>
      <c r="E25" s="15">
        <v>17014</v>
      </c>
      <c r="F25" s="15">
        <v>17014</v>
      </c>
      <c r="G25" s="15">
        <v>17053</v>
      </c>
      <c r="H25" s="15">
        <v>16859</v>
      </c>
      <c r="I25" s="15">
        <v>16748</v>
      </c>
      <c r="J25" s="15">
        <v>16720</v>
      </c>
      <c r="K25" s="15">
        <v>16567</v>
      </c>
      <c r="L25" s="15">
        <v>16715</v>
      </c>
      <c r="M25" s="49">
        <v>16584</v>
      </c>
      <c r="N25" s="17">
        <f>IF(SUM(B25:M25)&gt;0,AVERAGE(B25:M25)," ")</f>
        <v>16710.333333333332</v>
      </c>
    </row>
    <row r="26" spans="1:14" ht="12" customHeight="1" x14ac:dyDescent="0.2">
      <c r="A26" s="10" t="str">
        <f>'Pregnant Women Participating'!A19</f>
        <v>Maryland</v>
      </c>
      <c r="B26" s="17">
        <v>122270</v>
      </c>
      <c r="C26" s="15">
        <v>120907</v>
      </c>
      <c r="D26" s="15">
        <v>121572</v>
      </c>
      <c r="E26" s="15">
        <v>121293</v>
      </c>
      <c r="F26" s="15">
        <v>119322</v>
      </c>
      <c r="G26" s="15">
        <v>120454</v>
      </c>
      <c r="H26" s="15">
        <v>119687</v>
      </c>
      <c r="I26" s="15">
        <v>118972</v>
      </c>
      <c r="J26" s="15">
        <v>118577</v>
      </c>
      <c r="K26" s="15">
        <v>118141</v>
      </c>
      <c r="L26" s="15">
        <v>117559</v>
      </c>
      <c r="M26" s="49">
        <v>117139</v>
      </c>
      <c r="N26" s="17">
        <f>IF(SUM(B26:M26)&gt;0,AVERAGE(B26:M26)," ")</f>
        <v>119657.75</v>
      </c>
    </row>
    <row r="27" spans="1:14" ht="12" customHeight="1" x14ac:dyDescent="0.2">
      <c r="A27" s="10" t="str">
        <f>'Pregnant Women Participating'!A8</f>
        <v>Massachusetts</v>
      </c>
      <c r="B27" s="17">
        <v>112113</v>
      </c>
      <c r="C27" s="15">
        <v>112327</v>
      </c>
      <c r="D27" s="15">
        <v>113046</v>
      </c>
      <c r="E27" s="15">
        <v>112833</v>
      </c>
      <c r="F27" s="15">
        <v>112253</v>
      </c>
      <c r="G27" s="15">
        <v>112828</v>
      </c>
      <c r="H27" s="15">
        <v>111185</v>
      </c>
      <c r="I27" s="15">
        <v>109904</v>
      </c>
      <c r="J27" s="15">
        <v>109532</v>
      </c>
      <c r="K27" s="15">
        <v>109344</v>
      </c>
      <c r="L27" s="15">
        <v>109632</v>
      </c>
      <c r="M27" s="49">
        <v>110606</v>
      </c>
      <c r="N27" s="17">
        <f>IF(SUM(B27:M27)&gt;0,AVERAGE(B27:M27)," ")</f>
        <v>111300.25</v>
      </c>
    </row>
    <row r="28" spans="1:14" ht="12" customHeight="1" x14ac:dyDescent="0.2">
      <c r="A28" s="10" t="str">
        <f>'Pregnant Women Participating'!A40</f>
        <v>Michigan</v>
      </c>
      <c r="B28" s="17">
        <v>217057</v>
      </c>
      <c r="C28" s="15">
        <v>213495</v>
      </c>
      <c r="D28" s="15">
        <v>210946</v>
      </c>
      <c r="E28" s="15">
        <v>211581</v>
      </c>
      <c r="F28" s="15">
        <v>210911</v>
      </c>
      <c r="G28" s="15">
        <v>210946</v>
      </c>
      <c r="H28" s="15">
        <v>208007</v>
      </c>
      <c r="I28" s="15">
        <v>205637</v>
      </c>
      <c r="J28" s="15">
        <v>202026</v>
      </c>
      <c r="K28" s="15">
        <v>199572</v>
      </c>
      <c r="L28" s="15">
        <v>198964</v>
      </c>
      <c r="M28" s="49">
        <v>198660</v>
      </c>
      <c r="N28" s="17">
        <f>IF(SUM(B28:M28)&gt;0,AVERAGE(B28:M28)," ")</f>
        <v>207316.83333333334</v>
      </c>
    </row>
    <row r="29" spans="1:14" ht="12" customHeight="1" x14ac:dyDescent="0.2">
      <c r="A29" s="10" t="str">
        <f>'Pregnant Women Participating'!A41</f>
        <v>Minnesota</v>
      </c>
      <c r="B29" s="17">
        <v>101816</v>
      </c>
      <c r="C29" s="15">
        <v>101360</v>
      </c>
      <c r="D29" s="15">
        <v>101578</v>
      </c>
      <c r="E29" s="15">
        <v>101278</v>
      </c>
      <c r="F29" s="15">
        <v>100229</v>
      </c>
      <c r="G29" s="15">
        <v>99535</v>
      </c>
      <c r="H29" s="15">
        <v>97788</v>
      </c>
      <c r="I29" s="15">
        <v>96136</v>
      </c>
      <c r="J29" s="15">
        <v>95722</v>
      </c>
      <c r="K29" s="15">
        <v>95123</v>
      </c>
      <c r="L29" s="15">
        <v>95202</v>
      </c>
      <c r="M29" s="49">
        <v>95840</v>
      </c>
      <c r="N29" s="17">
        <f>IF(SUM(B29:M29)&gt;0,AVERAGE(B29:M29)," ")</f>
        <v>98467.25</v>
      </c>
    </row>
    <row r="30" spans="1:14" ht="12" customHeight="1" x14ac:dyDescent="0.2">
      <c r="A30" s="10" t="str">
        <f>'Pregnant Women Participating'!A30</f>
        <v>Mississippi</v>
      </c>
      <c r="B30" s="17">
        <v>78276</v>
      </c>
      <c r="C30" s="15">
        <v>77344</v>
      </c>
      <c r="D30" s="15">
        <v>77291</v>
      </c>
      <c r="E30" s="15">
        <v>76783</v>
      </c>
      <c r="F30" s="15">
        <v>74534</v>
      </c>
      <c r="G30" s="15">
        <v>74943</v>
      </c>
      <c r="H30" s="15">
        <v>73601</v>
      </c>
      <c r="I30" s="15">
        <v>70705</v>
      </c>
      <c r="J30" s="15">
        <v>65835</v>
      </c>
      <c r="K30" s="15">
        <v>63533</v>
      </c>
      <c r="L30" s="15">
        <v>65478</v>
      </c>
      <c r="M30" s="49">
        <v>66999</v>
      </c>
      <c r="N30" s="17">
        <f>IF(SUM(B30:M30)&gt;0,AVERAGE(B30:M30)," ")</f>
        <v>72110.166666666672</v>
      </c>
    </row>
    <row r="31" spans="1:14" ht="12" customHeight="1" x14ac:dyDescent="0.2">
      <c r="A31" s="10" t="str">
        <f>'Pregnant Women Participating'!A73</f>
        <v>Missouri</v>
      </c>
      <c r="B31" s="17">
        <v>94407</v>
      </c>
      <c r="C31" s="15">
        <v>92612</v>
      </c>
      <c r="D31" s="15">
        <v>92272</v>
      </c>
      <c r="E31" s="15">
        <v>90838</v>
      </c>
      <c r="F31" s="15">
        <v>88115</v>
      </c>
      <c r="G31" s="15">
        <v>87862</v>
      </c>
      <c r="H31" s="15">
        <v>85655</v>
      </c>
      <c r="I31" s="15">
        <v>83951</v>
      </c>
      <c r="J31" s="15">
        <v>84270</v>
      </c>
      <c r="K31" s="15">
        <v>83655</v>
      </c>
      <c r="L31" s="15">
        <v>83359</v>
      </c>
      <c r="M31" s="49">
        <v>82514</v>
      </c>
      <c r="N31" s="17">
        <f>IF(SUM(B31:M31)&gt;0,AVERAGE(B31:M31)," ")</f>
        <v>87459.166666666672</v>
      </c>
    </row>
    <row r="32" spans="1:14" ht="12" customHeight="1" x14ac:dyDescent="0.2">
      <c r="A32" s="10" t="str">
        <f>'Pregnant Women Participating'!A74</f>
        <v>Montana</v>
      </c>
      <c r="B32" s="17">
        <v>14632</v>
      </c>
      <c r="C32" s="15">
        <v>14460</v>
      </c>
      <c r="D32" s="15">
        <v>14527</v>
      </c>
      <c r="E32" s="15">
        <v>14388</v>
      </c>
      <c r="F32" s="15">
        <v>14299</v>
      </c>
      <c r="G32" s="15">
        <v>14351</v>
      </c>
      <c r="H32" s="15">
        <v>14097</v>
      </c>
      <c r="I32" s="15">
        <v>13916</v>
      </c>
      <c r="J32" s="15">
        <v>14109</v>
      </c>
      <c r="K32" s="15">
        <v>13998</v>
      </c>
      <c r="L32" s="15">
        <v>13798</v>
      </c>
      <c r="M32" s="49">
        <v>13649</v>
      </c>
      <c r="N32" s="17">
        <f>IF(SUM(B32:M32)&gt;0,AVERAGE(B32:M32)," ")</f>
        <v>14185.333333333334</v>
      </c>
    </row>
    <row r="33" spans="1:14" ht="12" customHeight="1" x14ac:dyDescent="0.2">
      <c r="A33" s="10" t="str">
        <f>'Pregnant Women Participating'!A75</f>
        <v>Nebraska</v>
      </c>
      <c r="B33" s="17">
        <v>34866</v>
      </c>
      <c r="C33" s="15">
        <v>34643</v>
      </c>
      <c r="D33" s="15">
        <v>34935</v>
      </c>
      <c r="E33" s="15">
        <v>34838</v>
      </c>
      <c r="F33" s="15">
        <v>34706</v>
      </c>
      <c r="G33" s="15">
        <v>34969</v>
      </c>
      <c r="H33" s="15">
        <v>34841</v>
      </c>
      <c r="I33" s="15">
        <v>34558</v>
      </c>
      <c r="J33" s="15">
        <v>34656</v>
      </c>
      <c r="K33" s="15">
        <v>34505</v>
      </c>
      <c r="L33" s="15">
        <v>34623</v>
      </c>
      <c r="M33" s="49">
        <v>34559</v>
      </c>
      <c r="N33" s="17">
        <f>IF(SUM(B33:M33)&gt;0,AVERAGE(B33:M33)," ")</f>
        <v>34724.916666666664</v>
      </c>
    </row>
    <row r="34" spans="1:14" ht="12" customHeight="1" x14ac:dyDescent="0.2">
      <c r="A34" s="11" t="str">
        <f>'Pregnant Women Participating'!A96</f>
        <v>Nevada</v>
      </c>
      <c r="B34" s="17">
        <v>57501</v>
      </c>
      <c r="C34" s="15">
        <v>56746</v>
      </c>
      <c r="D34" s="15">
        <v>56869</v>
      </c>
      <c r="E34" s="15">
        <v>56226</v>
      </c>
      <c r="F34" s="15">
        <v>55852</v>
      </c>
      <c r="G34" s="15">
        <v>56220</v>
      </c>
      <c r="H34" s="15">
        <v>55516</v>
      </c>
      <c r="I34" s="15">
        <v>55668</v>
      </c>
      <c r="J34" s="15">
        <v>56532</v>
      </c>
      <c r="K34" s="15">
        <v>55929</v>
      </c>
      <c r="L34" s="15">
        <v>56021</v>
      </c>
      <c r="M34" s="49">
        <v>55264</v>
      </c>
      <c r="N34" s="17">
        <f>IF(SUM(B34:M34)&gt;0,AVERAGE(B34:M34)," ")</f>
        <v>56195.333333333336</v>
      </c>
    </row>
    <row r="35" spans="1:14" ht="12" customHeight="1" x14ac:dyDescent="0.2">
      <c r="A35" s="10" t="str">
        <f>'Pregnant Women Participating'!A9</f>
        <v>New Hampshire</v>
      </c>
      <c r="B35" s="17">
        <v>13339</v>
      </c>
      <c r="C35" s="15">
        <v>13707</v>
      </c>
      <c r="D35" s="15">
        <v>13609</v>
      </c>
      <c r="E35" s="15">
        <v>13911</v>
      </c>
      <c r="F35" s="15">
        <v>13970</v>
      </c>
      <c r="G35" s="15">
        <v>14111</v>
      </c>
      <c r="H35" s="15">
        <v>14190</v>
      </c>
      <c r="I35" s="15">
        <v>14051</v>
      </c>
      <c r="J35" s="15">
        <v>13950</v>
      </c>
      <c r="K35" s="15">
        <v>14005</v>
      </c>
      <c r="L35" s="15">
        <v>14141</v>
      </c>
      <c r="M35" s="49">
        <v>14120</v>
      </c>
      <c r="N35" s="17">
        <f>IF(SUM(B35:M35)&gt;0,AVERAGE(B35:M35)," ")</f>
        <v>13925.333333333334</v>
      </c>
    </row>
    <row r="36" spans="1:14" ht="12" customHeight="1" x14ac:dyDescent="0.2">
      <c r="A36" s="10" t="str">
        <f>'Pregnant Women Participating'!A20</f>
        <v>New Jersey</v>
      </c>
      <c r="B36" s="17">
        <v>139427</v>
      </c>
      <c r="C36" s="15">
        <v>139502</v>
      </c>
      <c r="D36" s="15">
        <v>139823</v>
      </c>
      <c r="E36" s="15">
        <v>140662</v>
      </c>
      <c r="F36" s="15">
        <v>141019</v>
      </c>
      <c r="G36" s="15">
        <v>144133</v>
      </c>
      <c r="H36" s="15">
        <v>144423</v>
      </c>
      <c r="I36" s="15">
        <v>144098</v>
      </c>
      <c r="J36" s="15">
        <v>142468</v>
      </c>
      <c r="K36" s="15">
        <v>141403</v>
      </c>
      <c r="L36" s="15">
        <v>141681</v>
      </c>
      <c r="M36" s="49">
        <v>142250</v>
      </c>
      <c r="N36" s="17">
        <f>IF(SUM(B36:M36)&gt;0,AVERAGE(B36:M36)," ")</f>
        <v>141740.75</v>
      </c>
    </row>
    <row r="37" spans="1:14" ht="12" customHeight="1" x14ac:dyDescent="0.2">
      <c r="A37" s="10" t="str">
        <f>'Pregnant Women Participating'!A48</f>
        <v>New Mexico</v>
      </c>
      <c r="B37" s="17">
        <v>36242</v>
      </c>
      <c r="C37" s="15">
        <v>35690</v>
      </c>
      <c r="D37" s="15">
        <v>35419</v>
      </c>
      <c r="E37" s="15">
        <v>35072</v>
      </c>
      <c r="F37" s="15">
        <v>34711</v>
      </c>
      <c r="G37" s="15">
        <v>34273</v>
      </c>
      <c r="H37" s="15">
        <v>33311</v>
      </c>
      <c r="I37" s="15">
        <v>32180</v>
      </c>
      <c r="J37" s="15">
        <v>31482</v>
      </c>
      <c r="K37" s="15">
        <v>31306</v>
      </c>
      <c r="L37" s="15">
        <v>31138</v>
      </c>
      <c r="M37" s="49">
        <v>31262</v>
      </c>
      <c r="N37" s="17">
        <f>IF(SUM(B37:M37)&gt;0,AVERAGE(B37:M37)," ")</f>
        <v>33507.166666666664</v>
      </c>
    </row>
    <row r="38" spans="1:14" ht="12" customHeight="1" x14ac:dyDescent="0.2">
      <c r="A38" s="10" t="str">
        <f>'Pregnant Women Participating'!A10</f>
        <v>New York</v>
      </c>
      <c r="B38" s="17">
        <v>368721</v>
      </c>
      <c r="C38" s="15">
        <v>368801</v>
      </c>
      <c r="D38" s="15">
        <v>370299</v>
      </c>
      <c r="E38" s="15">
        <v>370313</v>
      </c>
      <c r="F38" s="15">
        <v>367972</v>
      </c>
      <c r="G38" s="15">
        <v>371089</v>
      </c>
      <c r="H38" s="15">
        <v>369804</v>
      </c>
      <c r="I38" s="15">
        <v>365542</v>
      </c>
      <c r="J38" s="15">
        <v>365652</v>
      </c>
      <c r="K38" s="15">
        <v>365852</v>
      </c>
      <c r="L38" s="15">
        <v>366255</v>
      </c>
      <c r="M38" s="49">
        <v>368890</v>
      </c>
      <c r="N38" s="17">
        <f>IF(SUM(B38:M38)&gt;0,AVERAGE(B38:M38)," ")</f>
        <v>368265.83333333331</v>
      </c>
    </row>
    <row r="39" spans="1:14" ht="12" customHeight="1" x14ac:dyDescent="0.2">
      <c r="A39" s="10" t="str">
        <f>'Pregnant Women Participating'!A31</f>
        <v>North Carolina</v>
      </c>
      <c r="B39" s="17">
        <v>255576</v>
      </c>
      <c r="C39" s="15">
        <v>253742</v>
      </c>
      <c r="D39" s="15">
        <v>253867</v>
      </c>
      <c r="E39" s="15">
        <v>253761</v>
      </c>
      <c r="F39" s="15">
        <v>252786</v>
      </c>
      <c r="G39" s="15">
        <v>253824</v>
      </c>
      <c r="H39" s="15">
        <v>252719</v>
      </c>
      <c r="I39" s="15">
        <v>252469</v>
      </c>
      <c r="J39" s="15">
        <v>252989</v>
      </c>
      <c r="K39" s="15">
        <v>253009</v>
      </c>
      <c r="L39" s="15">
        <v>253058</v>
      </c>
      <c r="M39" s="49">
        <v>253778</v>
      </c>
      <c r="N39" s="17">
        <f>IF(SUM(B39:M39)&gt;0,AVERAGE(B39:M39)," ")</f>
        <v>253464.83333333334</v>
      </c>
    </row>
    <row r="40" spans="1:14" ht="12" customHeight="1" x14ac:dyDescent="0.2">
      <c r="A40" s="10" t="str">
        <f>'Pregnant Women Participating'!A76</f>
        <v>North Dakota</v>
      </c>
      <c r="B40" s="17">
        <v>10169</v>
      </c>
      <c r="C40" s="15">
        <v>9937</v>
      </c>
      <c r="D40" s="15">
        <v>9841</v>
      </c>
      <c r="E40" s="15">
        <v>9874</v>
      </c>
      <c r="F40" s="15">
        <v>9958</v>
      </c>
      <c r="G40" s="15">
        <v>9987</v>
      </c>
      <c r="H40" s="15">
        <v>9940</v>
      </c>
      <c r="I40" s="15">
        <v>9786</v>
      </c>
      <c r="J40" s="15">
        <v>9720</v>
      </c>
      <c r="K40" s="15">
        <v>9772</v>
      </c>
      <c r="L40" s="15">
        <v>9806</v>
      </c>
      <c r="M40" s="49">
        <v>9832</v>
      </c>
      <c r="N40" s="17">
        <f>IF(SUM(B40:M40)&gt;0,AVERAGE(B40:M40)," ")</f>
        <v>9885.1666666666661</v>
      </c>
    </row>
    <row r="41" spans="1:14" ht="12" customHeight="1" x14ac:dyDescent="0.2">
      <c r="A41" s="10" t="str">
        <f>'Pregnant Women Participating'!A42</f>
        <v>Ohio</v>
      </c>
      <c r="B41" s="17">
        <v>175954</v>
      </c>
      <c r="C41" s="15">
        <v>174248</v>
      </c>
      <c r="D41" s="15">
        <v>172242</v>
      </c>
      <c r="E41" s="15">
        <v>169078</v>
      </c>
      <c r="F41" s="15">
        <v>166000</v>
      </c>
      <c r="G41" s="15">
        <v>163534</v>
      </c>
      <c r="H41" s="15">
        <v>161659</v>
      </c>
      <c r="I41" s="15">
        <v>158608</v>
      </c>
      <c r="J41" s="15">
        <v>158930</v>
      </c>
      <c r="K41" s="15">
        <v>158061</v>
      </c>
      <c r="L41" s="15">
        <v>156436</v>
      </c>
      <c r="M41" s="49">
        <v>157174</v>
      </c>
      <c r="N41" s="17">
        <f>IF(SUM(B41:M41)&gt;0,AVERAGE(B41:M41)," ")</f>
        <v>164327</v>
      </c>
    </row>
    <row r="42" spans="1:14" ht="12" customHeight="1" x14ac:dyDescent="0.2">
      <c r="A42" s="10" t="str">
        <f>'Pregnant Women Participating'!A49</f>
        <v>Oklahoma</v>
      </c>
      <c r="B42" s="17">
        <v>65071</v>
      </c>
      <c r="C42" s="15">
        <v>63686</v>
      </c>
      <c r="D42" s="15">
        <v>62639</v>
      </c>
      <c r="E42" s="15">
        <v>62105</v>
      </c>
      <c r="F42" s="15">
        <v>60356</v>
      </c>
      <c r="G42" s="15">
        <v>60415</v>
      </c>
      <c r="H42" s="15">
        <v>60719</v>
      </c>
      <c r="I42" s="15">
        <v>61015</v>
      </c>
      <c r="J42" s="15">
        <v>62007</v>
      </c>
      <c r="K42" s="15">
        <v>62499</v>
      </c>
      <c r="L42" s="15">
        <v>64226</v>
      </c>
      <c r="M42" s="49">
        <v>64736</v>
      </c>
      <c r="N42" s="17">
        <f>IF(SUM(B42:M42)&gt;0,AVERAGE(B42:M42)," ")</f>
        <v>62456.166666666664</v>
      </c>
    </row>
    <row r="43" spans="1:14" ht="12" customHeight="1" x14ac:dyDescent="0.2">
      <c r="A43" s="11" t="str">
        <f>'Pregnant Women Participating'!A97</f>
        <v>Oregon</v>
      </c>
      <c r="B43" s="17">
        <v>77744</v>
      </c>
      <c r="C43" s="15">
        <v>77005</v>
      </c>
      <c r="D43" s="15">
        <v>77398</v>
      </c>
      <c r="E43" s="15">
        <v>76546</v>
      </c>
      <c r="F43" s="15">
        <v>76211</v>
      </c>
      <c r="G43" s="15">
        <v>76695</v>
      </c>
      <c r="H43" s="15">
        <v>75654</v>
      </c>
      <c r="I43" s="15">
        <v>74869</v>
      </c>
      <c r="J43" s="15">
        <v>74762</v>
      </c>
      <c r="K43" s="15">
        <v>74553</v>
      </c>
      <c r="L43" s="15">
        <v>74305</v>
      </c>
      <c r="M43" s="49">
        <v>73883</v>
      </c>
      <c r="N43" s="17">
        <f>IF(SUM(B43:M43)&gt;0,AVERAGE(B43:M43)," ")</f>
        <v>75802.083333333328</v>
      </c>
    </row>
    <row r="44" spans="1:14" ht="12" customHeight="1" x14ac:dyDescent="0.2">
      <c r="A44" s="10" t="str">
        <f>'Pregnant Women Participating'!A21</f>
        <v>Pennsylvania</v>
      </c>
      <c r="B44" s="17">
        <v>175211</v>
      </c>
      <c r="C44" s="15">
        <v>174252</v>
      </c>
      <c r="D44" s="15">
        <v>174028</v>
      </c>
      <c r="E44" s="15">
        <v>174399</v>
      </c>
      <c r="F44" s="15">
        <v>171664</v>
      </c>
      <c r="G44" s="15">
        <v>173212</v>
      </c>
      <c r="H44" s="15">
        <v>170022</v>
      </c>
      <c r="I44" s="15">
        <v>166974</v>
      </c>
      <c r="J44" s="15">
        <v>163508</v>
      </c>
      <c r="K44" s="15">
        <v>159537</v>
      </c>
      <c r="L44" s="15">
        <v>157482</v>
      </c>
      <c r="M44" s="49">
        <v>155494</v>
      </c>
      <c r="N44" s="17">
        <f>IF(SUM(B44:M44)&gt;0,AVERAGE(B44:M44)," ")</f>
        <v>167981.91666666666</v>
      </c>
    </row>
    <row r="45" spans="1:14" ht="12" customHeight="1" x14ac:dyDescent="0.2">
      <c r="A45" s="10" t="str">
        <f>'Pregnant Women Participating'!A11</f>
        <v>Rhode Island</v>
      </c>
      <c r="B45" s="17">
        <v>16449</v>
      </c>
      <c r="C45" s="15">
        <v>16469</v>
      </c>
      <c r="D45" s="15">
        <v>16567</v>
      </c>
      <c r="E45" s="15">
        <v>16842</v>
      </c>
      <c r="F45" s="15">
        <v>16830</v>
      </c>
      <c r="G45" s="15">
        <v>16805</v>
      </c>
      <c r="H45" s="15">
        <v>16638</v>
      </c>
      <c r="I45" s="15">
        <v>16567</v>
      </c>
      <c r="J45" s="15">
        <v>16632</v>
      </c>
      <c r="K45" s="15">
        <v>16256</v>
      </c>
      <c r="L45" s="15">
        <v>16150</v>
      </c>
      <c r="M45" s="49">
        <v>16227</v>
      </c>
      <c r="N45" s="17">
        <f>IF(SUM(B45:M45)&gt;0,AVERAGE(B45:M45)," ")</f>
        <v>16536</v>
      </c>
    </row>
    <row r="46" spans="1:14" ht="12" customHeight="1" x14ac:dyDescent="0.2">
      <c r="A46" s="10" t="str">
        <f>'Pregnant Women Participating'!A32</f>
        <v>South Carolina</v>
      </c>
      <c r="B46" s="17">
        <v>86823</v>
      </c>
      <c r="C46" s="15">
        <v>86031</v>
      </c>
      <c r="D46" s="15">
        <v>85664</v>
      </c>
      <c r="E46" s="15">
        <v>86713</v>
      </c>
      <c r="F46" s="15">
        <v>87150</v>
      </c>
      <c r="G46" s="15">
        <v>88647</v>
      </c>
      <c r="H46" s="15">
        <v>87694</v>
      </c>
      <c r="I46" s="15">
        <v>86551</v>
      </c>
      <c r="J46" s="15">
        <v>86521</v>
      </c>
      <c r="K46" s="15">
        <v>86469</v>
      </c>
      <c r="L46" s="15">
        <v>87007</v>
      </c>
      <c r="M46" s="49">
        <v>86555</v>
      </c>
      <c r="N46" s="17">
        <f>IF(SUM(B46:M46)&gt;0,AVERAGE(B46:M46)," ")</f>
        <v>86818.75</v>
      </c>
    </row>
    <row r="47" spans="1:14" ht="12" customHeight="1" x14ac:dyDescent="0.2">
      <c r="A47" s="10" t="str">
        <f>'Pregnant Women Participating'!A77</f>
        <v>South Dakota</v>
      </c>
      <c r="B47" s="17">
        <v>14287</v>
      </c>
      <c r="C47" s="15">
        <v>14594</v>
      </c>
      <c r="D47" s="15">
        <v>14624</v>
      </c>
      <c r="E47" s="15">
        <v>14706</v>
      </c>
      <c r="F47" s="15">
        <v>14696</v>
      </c>
      <c r="G47" s="15">
        <v>14689</v>
      </c>
      <c r="H47" s="15">
        <v>14618</v>
      </c>
      <c r="I47" s="15">
        <v>14549</v>
      </c>
      <c r="J47" s="15">
        <v>14423</v>
      </c>
      <c r="K47" s="15">
        <v>14327</v>
      </c>
      <c r="L47" s="15">
        <v>14108</v>
      </c>
      <c r="M47" s="49">
        <v>14069</v>
      </c>
      <c r="N47" s="17">
        <f>IF(SUM(B47:M47)&gt;0,AVERAGE(B47:M47)," ")</f>
        <v>14474.166666666666</v>
      </c>
    </row>
    <row r="48" spans="1:14" ht="12" customHeight="1" x14ac:dyDescent="0.2">
      <c r="A48" s="10" t="str">
        <f>'Pregnant Women Participating'!A33</f>
        <v>Tennessee</v>
      </c>
      <c r="B48" s="17">
        <v>114603</v>
      </c>
      <c r="C48" s="15">
        <v>111220</v>
      </c>
      <c r="D48" s="15">
        <v>110541</v>
      </c>
      <c r="E48" s="15">
        <v>111157</v>
      </c>
      <c r="F48" s="15">
        <v>110851</v>
      </c>
      <c r="G48" s="15">
        <v>115127</v>
      </c>
      <c r="H48" s="15">
        <v>113872</v>
      </c>
      <c r="I48" s="15">
        <v>113561</v>
      </c>
      <c r="J48" s="15">
        <v>111284</v>
      </c>
      <c r="K48" s="15">
        <v>111611</v>
      </c>
      <c r="L48" s="15">
        <v>111812</v>
      </c>
      <c r="M48" s="49">
        <v>110840</v>
      </c>
      <c r="N48" s="17">
        <f>IF(SUM(B48:M48)&gt;0,AVERAGE(B48:M48)," ")</f>
        <v>112206.58333333333</v>
      </c>
    </row>
    <row r="49" spans="1:14" ht="12" customHeight="1" x14ac:dyDescent="0.2">
      <c r="A49" s="10" t="str">
        <f>'Pregnant Women Participating'!A50</f>
        <v>Texas</v>
      </c>
      <c r="B49" s="17">
        <v>676842</v>
      </c>
      <c r="C49" s="15">
        <v>675973</v>
      </c>
      <c r="D49" s="15">
        <v>675669</v>
      </c>
      <c r="E49" s="15">
        <v>674172</v>
      </c>
      <c r="F49" s="15">
        <v>659725</v>
      </c>
      <c r="G49" s="15">
        <v>666746</v>
      </c>
      <c r="H49" s="15">
        <v>664630</v>
      </c>
      <c r="I49" s="15">
        <v>661584</v>
      </c>
      <c r="J49" s="15">
        <v>662516</v>
      </c>
      <c r="K49" s="15">
        <v>659139</v>
      </c>
      <c r="L49" s="15">
        <v>668784</v>
      </c>
      <c r="M49" s="49">
        <v>677580</v>
      </c>
      <c r="N49" s="17">
        <f>IF(SUM(B49:M49)&gt;0,AVERAGE(B49:M49)," ")</f>
        <v>668613.33333333337</v>
      </c>
    </row>
    <row r="50" spans="1:14" ht="12" customHeight="1" x14ac:dyDescent="0.2">
      <c r="A50" s="10" t="str">
        <f>'Pregnant Women Participating'!A51</f>
        <v>Utah</v>
      </c>
      <c r="B50" s="17">
        <v>39375</v>
      </c>
      <c r="C50" s="15">
        <v>39397</v>
      </c>
      <c r="D50" s="15">
        <v>38650</v>
      </c>
      <c r="E50" s="15">
        <v>37284</v>
      </c>
      <c r="F50" s="15">
        <v>36530</v>
      </c>
      <c r="G50" s="15">
        <v>36752</v>
      </c>
      <c r="H50" s="15">
        <v>36725</v>
      </c>
      <c r="I50" s="15">
        <v>36076</v>
      </c>
      <c r="J50" s="15">
        <v>36520</v>
      </c>
      <c r="K50" s="15">
        <v>36713</v>
      </c>
      <c r="L50" s="15">
        <v>36802</v>
      </c>
      <c r="M50" s="49">
        <v>36661</v>
      </c>
      <c r="N50" s="17">
        <f>IF(SUM(B50:M50)&gt;0,AVERAGE(B50:M50)," ")</f>
        <v>37290.416666666664</v>
      </c>
    </row>
    <row r="51" spans="1:14" ht="12" customHeight="1" x14ac:dyDescent="0.2">
      <c r="A51" s="10" t="str">
        <f>'Pregnant Women Participating'!A12</f>
        <v>Vermont</v>
      </c>
      <c r="B51" s="17">
        <v>11626</v>
      </c>
      <c r="C51" s="15">
        <v>11593</v>
      </c>
      <c r="D51" s="15">
        <v>11668</v>
      </c>
      <c r="E51" s="15">
        <v>11674</v>
      </c>
      <c r="F51" s="15">
        <v>11638</v>
      </c>
      <c r="G51" s="15">
        <v>11573</v>
      </c>
      <c r="H51" s="15">
        <v>11437</v>
      </c>
      <c r="I51" s="15">
        <v>11225</v>
      </c>
      <c r="J51" s="15">
        <v>11196</v>
      </c>
      <c r="K51" s="15">
        <v>11197</v>
      </c>
      <c r="L51" s="15">
        <v>11096</v>
      </c>
      <c r="M51" s="49">
        <v>11035</v>
      </c>
      <c r="N51" s="17">
        <f>IF(SUM(B51:M51)&gt;0,AVERAGE(B51:M51)," ")</f>
        <v>11413.166666666666</v>
      </c>
    </row>
    <row r="52" spans="1:14" ht="12" customHeight="1" x14ac:dyDescent="0.2">
      <c r="A52" s="10" t="str">
        <f>'Pregnant Women Participating'!A23</f>
        <v>Virginia</v>
      </c>
      <c r="B52" s="17">
        <v>121517</v>
      </c>
      <c r="C52" s="15">
        <v>121158</v>
      </c>
      <c r="D52" s="15">
        <v>122335</v>
      </c>
      <c r="E52" s="15">
        <v>122540</v>
      </c>
      <c r="F52" s="15">
        <v>122239</v>
      </c>
      <c r="G52" s="15">
        <v>122952</v>
      </c>
      <c r="H52" s="15">
        <v>121397</v>
      </c>
      <c r="I52" s="15">
        <v>119905</v>
      </c>
      <c r="J52" s="15">
        <v>118972</v>
      </c>
      <c r="K52" s="15">
        <v>119006</v>
      </c>
      <c r="L52" s="15">
        <v>118578</v>
      </c>
      <c r="M52" s="49">
        <v>119313</v>
      </c>
      <c r="N52" s="17">
        <f>IF(SUM(B52:M52)&gt;0,AVERAGE(B52:M52)," ")</f>
        <v>120826</v>
      </c>
    </row>
    <row r="53" spans="1:14" ht="12" customHeight="1" x14ac:dyDescent="0.2">
      <c r="A53" s="11" t="str">
        <f>'Pregnant Women Participating'!A98</f>
        <v>Washington</v>
      </c>
      <c r="B53" s="17">
        <v>126313</v>
      </c>
      <c r="C53" s="15">
        <v>125675</v>
      </c>
      <c r="D53" s="15">
        <v>126444</v>
      </c>
      <c r="E53" s="15">
        <v>126450</v>
      </c>
      <c r="F53" s="15">
        <v>124845</v>
      </c>
      <c r="G53" s="15">
        <v>125062</v>
      </c>
      <c r="H53" s="15">
        <v>122577</v>
      </c>
      <c r="I53" s="15">
        <v>120475</v>
      </c>
      <c r="J53" s="15">
        <v>119624</v>
      </c>
      <c r="K53" s="15">
        <v>119501</v>
      </c>
      <c r="L53" s="15">
        <v>119354</v>
      </c>
      <c r="M53" s="49">
        <v>119338</v>
      </c>
      <c r="N53" s="17">
        <f>IF(SUM(B53:M53)&gt;0,AVERAGE(B53:M53)," ")</f>
        <v>122971.5</v>
      </c>
    </row>
    <row r="54" spans="1:14" ht="12" customHeight="1" x14ac:dyDescent="0.2">
      <c r="A54" s="10" t="str">
        <f>'Pregnant Women Participating'!A24</f>
        <v>West Virginia</v>
      </c>
      <c r="B54" s="17">
        <v>34681</v>
      </c>
      <c r="C54" s="15">
        <v>34181</v>
      </c>
      <c r="D54" s="15">
        <v>33852</v>
      </c>
      <c r="E54" s="15">
        <v>33628</v>
      </c>
      <c r="F54" s="15">
        <v>33205</v>
      </c>
      <c r="G54" s="15">
        <v>33181</v>
      </c>
      <c r="H54" s="15">
        <v>32602</v>
      </c>
      <c r="I54" s="15">
        <v>32308</v>
      </c>
      <c r="J54" s="15">
        <v>32048</v>
      </c>
      <c r="K54" s="15">
        <v>31955</v>
      </c>
      <c r="L54" s="15">
        <v>31786</v>
      </c>
      <c r="M54" s="49">
        <v>31962</v>
      </c>
      <c r="N54" s="17">
        <f>IF(SUM(B54:M54)&gt;0,AVERAGE(B54:M54)," ")</f>
        <v>32949.083333333336</v>
      </c>
    </row>
    <row r="55" spans="1:14" ht="12" customHeight="1" x14ac:dyDescent="0.2">
      <c r="A55" s="10" t="str">
        <f>'Pregnant Women Participating'!A43</f>
        <v>Wisconsin</v>
      </c>
      <c r="B55" s="17">
        <v>88724</v>
      </c>
      <c r="C55" s="15">
        <v>88171</v>
      </c>
      <c r="D55" s="15">
        <v>88301</v>
      </c>
      <c r="E55" s="15">
        <v>88093</v>
      </c>
      <c r="F55" s="15">
        <v>87489</v>
      </c>
      <c r="G55" s="15">
        <v>87614</v>
      </c>
      <c r="H55" s="15">
        <v>86000</v>
      </c>
      <c r="I55" s="15">
        <v>84398</v>
      </c>
      <c r="J55" s="15">
        <v>83758</v>
      </c>
      <c r="K55" s="15">
        <v>83215</v>
      </c>
      <c r="L55" s="15">
        <v>83329</v>
      </c>
      <c r="M55" s="49">
        <v>83291</v>
      </c>
      <c r="N55" s="17">
        <f>IF(SUM(B55:M55)&gt;0,AVERAGE(B55:M55)," ")</f>
        <v>86031.916666666672</v>
      </c>
    </row>
    <row r="56" spans="1:14" ht="12" customHeight="1" x14ac:dyDescent="0.2">
      <c r="A56" s="10" t="str">
        <f>'Pregnant Women Participating'!A78</f>
        <v>Wyoming</v>
      </c>
      <c r="B56" s="17">
        <v>7215</v>
      </c>
      <c r="C56" s="15">
        <v>7152</v>
      </c>
      <c r="D56" s="15">
        <v>7137</v>
      </c>
      <c r="E56" s="15">
        <v>7067</v>
      </c>
      <c r="F56" s="15">
        <v>6948</v>
      </c>
      <c r="G56" s="15">
        <v>6943</v>
      </c>
      <c r="H56" s="15">
        <v>6800</v>
      </c>
      <c r="I56" s="15">
        <v>6698</v>
      </c>
      <c r="J56" s="15">
        <v>6684</v>
      </c>
      <c r="K56" s="15">
        <v>6664</v>
      </c>
      <c r="L56" s="15">
        <v>6727</v>
      </c>
      <c r="M56" s="49">
        <v>6714</v>
      </c>
      <c r="N56" s="17">
        <f>IF(SUM(B56:M56)&gt;0,AVERAGE(B56:M56)," ")</f>
        <v>6895.75</v>
      </c>
    </row>
    <row r="57" spans="1:14" s="7" customFormat="1" ht="12.75" customHeight="1" x14ac:dyDescent="0.25">
      <c r="A57" s="12"/>
    </row>
    <row r="58" spans="1:14" ht="12" x14ac:dyDescent="0.25">
      <c r="A58" s="12"/>
    </row>
    <row r="59" spans="1:14" s="32" customFormat="1" ht="13.2" x14ac:dyDescent="0.25">
      <c r="A59" s="31" t="s">
        <v>125</v>
      </c>
    </row>
  </sheetData>
  <sortState xmlns:xlrd2="http://schemas.microsoft.com/office/spreadsheetml/2017/richdata2" ref="A6:N56">
    <sortCondition ref="A6:A56"/>
  </sortState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8" customWidth="1"/>
    <col min="14" max="14" width="13.6640625" style="8" customWidth="1"/>
    <col min="15" max="16384" width="9.109375" style="3"/>
  </cols>
  <sheetData>
    <row r="1" spans="1:15" ht="12" customHeight="1" x14ac:dyDescent="0.25">
      <c r="A1" s="13" t="s">
        <v>137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12" customHeight="1" x14ac:dyDescent="0.25">
      <c r="A2" s="13" t="str">
        <f>'Pregnant Women Participating'!A2</f>
        <v>FISCAL YEAR 2021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5" ht="12" customHeight="1" x14ac:dyDescent="0.25">
      <c r="A3" s="1" t="str">
        <f>'Pregnant Women Participating'!A3</f>
        <v>Data as of February 04, 2022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5" ht="12" customHeight="1" x14ac:dyDescent="0.25">
      <c r="A4" s="4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5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39" t="s">
        <v>138</v>
      </c>
    </row>
    <row r="6" spans="1:15" s="7" customFormat="1" ht="12" customHeight="1" x14ac:dyDescent="0.2">
      <c r="A6" s="10" t="str">
        <f>'Pregnant Women Participating'!A6</f>
        <v>Connecticut</v>
      </c>
      <c r="B6" s="40">
        <v>67.697800000000001</v>
      </c>
      <c r="C6" s="41">
        <v>42.818300000000001</v>
      </c>
      <c r="D6" s="41">
        <v>45.1282</v>
      </c>
      <c r="E6" s="41">
        <v>45.536900000000003</v>
      </c>
      <c r="F6" s="41">
        <v>36.3812</v>
      </c>
      <c r="G6" s="41">
        <v>43.043700000000001</v>
      </c>
      <c r="H6" s="41">
        <v>40.732999999999997</v>
      </c>
      <c r="I6" s="41">
        <v>41.836300000000001</v>
      </c>
      <c r="J6" s="41">
        <v>35.521599999999999</v>
      </c>
      <c r="K6" s="41">
        <v>45.576799999999999</v>
      </c>
      <c r="L6" s="41">
        <v>41.946800000000003</v>
      </c>
      <c r="M6" s="53">
        <v>36.564900000000002</v>
      </c>
      <c r="N6" s="58">
        <f>IF(SUM('Total Number of Participants'!B6:M6)&gt;0,'Food Costs'!N6/SUM('Total Number of Participants'!B6:M6)," ")</f>
        <v>93.109163025873841</v>
      </c>
      <c r="O6" s="46"/>
    </row>
    <row r="7" spans="1:15" s="7" customFormat="1" ht="12" customHeight="1" x14ac:dyDescent="0.2">
      <c r="A7" s="10" t="str">
        <f>'Pregnant Women Participating'!A7</f>
        <v>Maine</v>
      </c>
      <c r="B7" s="40">
        <v>31.593299999999999</v>
      </c>
      <c r="C7" s="41">
        <v>31.846299999999999</v>
      </c>
      <c r="D7" s="41">
        <v>36.454000000000001</v>
      </c>
      <c r="E7" s="41">
        <v>34.759599999999999</v>
      </c>
      <c r="F7" s="41">
        <v>28.874600000000001</v>
      </c>
      <c r="G7" s="41">
        <v>33.512700000000002</v>
      </c>
      <c r="H7" s="41">
        <v>30.0899</v>
      </c>
      <c r="I7" s="41">
        <v>31.498999999999999</v>
      </c>
      <c r="J7" s="41">
        <v>38.815199999999997</v>
      </c>
      <c r="K7" s="41">
        <v>44.760399999999997</v>
      </c>
      <c r="L7" s="41">
        <v>45.9407</v>
      </c>
      <c r="M7" s="53">
        <v>44.678400000000003</v>
      </c>
      <c r="N7" s="58">
        <f>IF(SUM('Total Number of Participants'!B7:M7)&gt;0,'Food Costs'!N7/SUM('Total Number of Participants'!B7:M7)," ")</f>
        <v>38.535920887275338</v>
      </c>
      <c r="O7" s="46"/>
    </row>
    <row r="8" spans="1:15" s="7" customFormat="1" ht="12" customHeight="1" x14ac:dyDescent="0.2">
      <c r="A8" s="10" t="str">
        <f>'Pregnant Women Participating'!A8</f>
        <v>Massachusetts</v>
      </c>
      <c r="B8" s="40">
        <v>37.227699999999999</v>
      </c>
      <c r="C8" s="41">
        <v>37.186100000000003</v>
      </c>
      <c r="D8" s="41">
        <v>36.504300000000001</v>
      </c>
      <c r="E8" s="41">
        <v>36.809399999999997</v>
      </c>
      <c r="F8" s="41">
        <v>34.164900000000003</v>
      </c>
      <c r="G8" s="41">
        <v>33.176299999999998</v>
      </c>
      <c r="H8" s="41">
        <v>33.048699999999997</v>
      </c>
      <c r="I8" s="41">
        <v>31.795300000000001</v>
      </c>
      <c r="J8" s="41">
        <v>33.888500000000001</v>
      </c>
      <c r="K8" s="41">
        <v>34.472499999999997</v>
      </c>
      <c r="L8" s="41">
        <v>35.1937</v>
      </c>
      <c r="M8" s="53">
        <v>35.847000000000001</v>
      </c>
      <c r="N8" s="58">
        <f>IF(SUM('Total Number of Participants'!B8:M8)&gt;0,'Food Costs'!N8/SUM('Total Number of Participants'!B8:M8)," ")</f>
        <v>33.836696233835951</v>
      </c>
      <c r="O8" s="46"/>
    </row>
    <row r="9" spans="1:15" s="7" customFormat="1" ht="12" customHeight="1" x14ac:dyDescent="0.2">
      <c r="A9" s="10" t="str">
        <f>'Pregnant Women Participating'!A9</f>
        <v>New Hampshire</v>
      </c>
      <c r="B9" s="40">
        <v>26.889199999999999</v>
      </c>
      <c r="C9" s="41">
        <v>26.338899999999999</v>
      </c>
      <c r="D9" s="41">
        <v>25.714500000000001</v>
      </c>
      <c r="E9" s="41">
        <v>26.330300000000001</v>
      </c>
      <c r="F9" s="41">
        <v>22.899799999999999</v>
      </c>
      <c r="G9" s="41">
        <v>22.7273</v>
      </c>
      <c r="H9" s="41">
        <v>23.847899999999999</v>
      </c>
      <c r="I9" s="41">
        <v>22.700800000000001</v>
      </c>
      <c r="J9" s="41">
        <v>25.441600000000001</v>
      </c>
      <c r="K9" s="41">
        <v>24.1203</v>
      </c>
      <c r="L9" s="41">
        <v>26.111000000000001</v>
      </c>
      <c r="M9" s="53">
        <v>23.2331</v>
      </c>
      <c r="N9" s="58">
        <f>IF(SUM('Total Number of Participants'!B9:M9)&gt;0,'Food Costs'!N9/SUM('Total Number of Participants'!B9:M9)," ")</f>
        <v>139.93760173305247</v>
      </c>
      <c r="O9" s="46"/>
    </row>
    <row r="10" spans="1:15" s="7" customFormat="1" ht="12" customHeight="1" x14ac:dyDescent="0.2">
      <c r="A10" s="10" t="str">
        <f>'Pregnant Women Participating'!A10</f>
        <v>New York</v>
      </c>
      <c r="B10" s="40">
        <v>51.097000000000001</v>
      </c>
      <c r="C10" s="41">
        <v>51.2517</v>
      </c>
      <c r="D10" s="41">
        <v>49.738199999999999</v>
      </c>
      <c r="E10" s="41">
        <v>50.574599999999997</v>
      </c>
      <c r="F10" s="41">
        <v>47.525799999999997</v>
      </c>
      <c r="G10" s="41">
        <v>47.333599999999997</v>
      </c>
      <c r="H10" s="41">
        <v>49.454500000000003</v>
      </c>
      <c r="I10" s="41">
        <v>47.721699999999998</v>
      </c>
      <c r="J10" s="41">
        <v>49.496600000000001</v>
      </c>
      <c r="K10" s="41">
        <v>49.289900000000003</v>
      </c>
      <c r="L10" s="41">
        <v>50.519100000000002</v>
      </c>
      <c r="M10" s="53">
        <v>50.712699999999998</v>
      </c>
      <c r="N10" s="58">
        <f>IF(SUM('Total Number of Participants'!B10:M10)&gt;0,'Food Costs'!N10/SUM('Total Number of Participants'!B10:M10)," ")</f>
        <v>104.17961662657636</v>
      </c>
      <c r="O10" s="46"/>
    </row>
    <row r="11" spans="1:15" s="7" customFormat="1" ht="12" customHeight="1" x14ac:dyDescent="0.2">
      <c r="A11" s="10" t="str">
        <f>'Pregnant Women Participating'!A11</f>
        <v>Rhode Island</v>
      </c>
      <c r="B11" s="40">
        <v>38.782400000000003</v>
      </c>
      <c r="C11" s="41">
        <v>43.820500000000003</v>
      </c>
      <c r="D11" s="41">
        <v>59.2303</v>
      </c>
      <c r="E11" s="41">
        <v>58.220199999999998</v>
      </c>
      <c r="F11" s="41">
        <v>41.449100000000001</v>
      </c>
      <c r="G11" s="41">
        <v>54.873800000000003</v>
      </c>
      <c r="H11" s="41">
        <v>54.019799999999996</v>
      </c>
      <c r="I11" s="41">
        <v>54.665900000000001</v>
      </c>
      <c r="J11" s="41">
        <v>27.984300000000001</v>
      </c>
      <c r="K11" s="41">
        <v>12.3912</v>
      </c>
      <c r="L11" s="41">
        <v>9.6155000000000008</v>
      </c>
      <c r="M11" s="53">
        <v>12.7072</v>
      </c>
      <c r="N11" s="58">
        <f>IF(SUM('Total Number of Participants'!B11:M11)&gt;0,'Food Costs'!N11/SUM('Total Number of Participants'!B11:M11)," ")</f>
        <v>144.81154249314628</v>
      </c>
      <c r="O11" s="46"/>
    </row>
    <row r="12" spans="1:15" s="7" customFormat="1" ht="12" customHeight="1" x14ac:dyDescent="0.2">
      <c r="A12" s="10" t="str">
        <f>'Pregnant Women Participating'!A12</f>
        <v>Vermont</v>
      </c>
      <c r="B12" s="40">
        <v>35.578099999999999</v>
      </c>
      <c r="C12" s="41">
        <v>46.319000000000003</v>
      </c>
      <c r="D12" s="41">
        <v>35.379199999999997</v>
      </c>
      <c r="E12" s="41">
        <v>24.279199999999999</v>
      </c>
      <c r="F12" s="41">
        <v>43.076700000000002</v>
      </c>
      <c r="G12" s="41">
        <v>32.697299999999998</v>
      </c>
      <c r="H12" s="41">
        <v>29.455200000000001</v>
      </c>
      <c r="I12" s="41">
        <v>32.069000000000003</v>
      </c>
      <c r="J12" s="41">
        <v>30.9634</v>
      </c>
      <c r="K12" s="41">
        <v>34.391500000000001</v>
      </c>
      <c r="L12" s="41">
        <v>33.680199999999999</v>
      </c>
      <c r="M12" s="53">
        <v>44.768999999999998</v>
      </c>
      <c r="N12" s="58">
        <f>IF(SUM('Total Number of Participants'!B12:M12)&gt;0,'Food Costs'!N12/SUM('Total Number of Participants'!B12:M12)," ")</f>
        <v>167.45533667255654</v>
      </c>
      <c r="O12" s="46"/>
    </row>
    <row r="13" spans="1:15" s="7" customFormat="1" ht="12" customHeight="1" x14ac:dyDescent="0.2">
      <c r="A13" s="10" t="str">
        <f>'Pregnant Women Participating'!A13</f>
        <v>Virgin Islands</v>
      </c>
      <c r="B13" s="40">
        <v>52.830300000000001</v>
      </c>
      <c r="C13" s="41">
        <v>52.706899999999997</v>
      </c>
      <c r="D13" s="41">
        <v>52.436999999999998</v>
      </c>
      <c r="E13" s="41">
        <v>55.841200000000001</v>
      </c>
      <c r="F13" s="41">
        <v>52.157800000000002</v>
      </c>
      <c r="G13" s="41">
        <v>52.793599999999998</v>
      </c>
      <c r="H13" s="41">
        <v>52.6631</v>
      </c>
      <c r="I13" s="41">
        <v>51.386299999999999</v>
      </c>
      <c r="J13" s="41">
        <v>66.196299999999994</v>
      </c>
      <c r="K13" s="41">
        <v>68.279300000000006</v>
      </c>
      <c r="L13" s="41">
        <v>128.1035</v>
      </c>
      <c r="M13" s="53">
        <v>76.215299999999999</v>
      </c>
      <c r="N13" s="58" t="e">
        <f>IF(SUM('Total Number of Participants'!B13:M13)&gt;0,'Food Costs'!#REF!/SUM('Total Number of Participants'!B13:M13)," ")</f>
        <v>#REF!</v>
      </c>
      <c r="O13" s="46"/>
    </row>
    <row r="14" spans="1:15" s="7" customFormat="1" ht="12" customHeight="1" x14ac:dyDescent="0.2">
      <c r="A14" s="10" t="str">
        <f>'Pregnant Women Participating'!A14</f>
        <v>Indian Township, ME</v>
      </c>
      <c r="B14" s="40">
        <v>61.621200000000002</v>
      </c>
      <c r="C14" s="41">
        <v>54.587299999999999</v>
      </c>
      <c r="D14" s="41">
        <v>55.174599999999998</v>
      </c>
      <c r="E14" s="41">
        <v>51.714300000000001</v>
      </c>
      <c r="F14" s="41">
        <v>40.603200000000001</v>
      </c>
      <c r="G14" s="41">
        <v>49.573799999999999</v>
      </c>
      <c r="H14" s="41">
        <v>47.679200000000002</v>
      </c>
      <c r="I14" s="41">
        <v>36.814799999999998</v>
      </c>
      <c r="J14" s="41">
        <v>61.844799999999999</v>
      </c>
      <c r="K14" s="41">
        <v>27.9057</v>
      </c>
      <c r="L14" s="41">
        <v>103.18</v>
      </c>
      <c r="M14" s="53">
        <v>112.0962</v>
      </c>
      <c r="N14" s="58" t="e">
        <f>IF(SUM('Total Number of Participants'!B14:M14)&gt;0,'Food Costs'!#REF!/SUM('Total Number of Participants'!B14:M14)," ")</f>
        <v>#REF!</v>
      </c>
      <c r="O14" s="46"/>
    </row>
    <row r="15" spans="1:15" s="7" customFormat="1" ht="12" customHeight="1" x14ac:dyDescent="0.2">
      <c r="A15" s="10" t="str">
        <f>'Pregnant Women Participating'!A15</f>
        <v>Pleasant Point, ME</v>
      </c>
      <c r="B15" s="40">
        <v>114.5094</v>
      </c>
      <c r="C15" s="41">
        <v>47.613599999999998</v>
      </c>
      <c r="D15" s="41">
        <v>47.255800000000001</v>
      </c>
      <c r="E15" s="41">
        <v>49.295499999999997</v>
      </c>
      <c r="F15" s="41">
        <v>66.650000000000006</v>
      </c>
      <c r="G15" s="41">
        <v>52.658499999999997</v>
      </c>
      <c r="H15" s="41">
        <v>51.352899999999998</v>
      </c>
      <c r="I15" s="41">
        <v>39.387099999999997</v>
      </c>
      <c r="J15" s="41">
        <v>53.571399999999997</v>
      </c>
      <c r="K15" s="41">
        <v>41.583300000000001</v>
      </c>
      <c r="L15" s="41">
        <v>47.441200000000002</v>
      </c>
      <c r="M15" s="53">
        <v>151.65629999999999</v>
      </c>
      <c r="N15" s="58" t="e">
        <f>IF(SUM('Total Number of Participants'!B15:M15)&gt;0,'Food Costs'!#REF!/SUM('Total Number of Participants'!B15:M15)," ")</f>
        <v>#REF!</v>
      </c>
      <c r="O15" s="46"/>
    </row>
    <row r="16" spans="1:15" s="21" customFormat="1" ht="24.75" customHeight="1" x14ac:dyDescent="0.2">
      <c r="A16" s="18" t="str">
        <f>'Pregnant Women Participating'!A16</f>
        <v>Northeast Region</v>
      </c>
      <c r="B16" s="42">
        <v>47.953899999999997</v>
      </c>
      <c r="C16" s="43">
        <v>46.500700000000002</v>
      </c>
      <c r="D16" s="43">
        <v>45.915999999999997</v>
      </c>
      <c r="E16" s="43">
        <v>46.259599999999999</v>
      </c>
      <c r="F16" s="43">
        <v>42.773299999999999</v>
      </c>
      <c r="G16" s="43">
        <v>43.275799999999997</v>
      </c>
      <c r="H16" s="43">
        <v>44.275700000000001</v>
      </c>
      <c r="I16" s="43">
        <v>43.103099999999998</v>
      </c>
      <c r="J16" s="43">
        <v>43.716099999999997</v>
      </c>
      <c r="K16" s="43">
        <v>44.248600000000003</v>
      </c>
      <c r="L16" s="43">
        <v>45.169699999999999</v>
      </c>
      <c r="M16" s="52">
        <v>44.955100000000002</v>
      </c>
      <c r="N16" s="59" t="e">
        <f>IF(SUM('Total Number of Participants'!B16:M16)&gt;0,'Food Costs'!#REF!/SUM('Total Number of Participants'!B16:M16)," ")</f>
        <v>#REF!</v>
      </c>
      <c r="O16" s="46"/>
    </row>
    <row r="17" spans="1:15" ht="12" customHeight="1" x14ac:dyDescent="0.2">
      <c r="A17" s="10" t="str">
        <f>'Pregnant Women Participating'!A17</f>
        <v>Delaware</v>
      </c>
      <c r="B17" s="40">
        <v>29.3523</v>
      </c>
      <c r="C17" s="41">
        <v>55.6312</v>
      </c>
      <c r="D17" s="41">
        <v>2.1913</v>
      </c>
      <c r="E17" s="41">
        <v>30.139199999999999</v>
      </c>
      <c r="F17" s="41">
        <v>26.235499999999998</v>
      </c>
      <c r="G17" s="41">
        <v>25.744700000000002</v>
      </c>
      <c r="H17" s="41">
        <v>27.806100000000001</v>
      </c>
      <c r="I17" s="41">
        <v>23.410399999999999</v>
      </c>
      <c r="J17" s="41">
        <v>37.424199999999999</v>
      </c>
      <c r="K17" s="41">
        <v>35.733699999999999</v>
      </c>
      <c r="L17" s="41">
        <v>39.145600000000002</v>
      </c>
      <c r="M17" s="53">
        <v>49.169199999999996</v>
      </c>
      <c r="N17" s="58">
        <f>IF(SUM('Total Number of Participants'!B17:M17)&gt;0,'Food Costs'!N13/SUM('Total Number of Participants'!B17:M17)," ")</f>
        <v>31.780988512095973</v>
      </c>
      <c r="O17" s="46"/>
    </row>
    <row r="18" spans="1:15" ht="12" customHeight="1" x14ac:dyDescent="0.2">
      <c r="A18" s="10" t="str">
        <f>'Pregnant Women Participating'!A18</f>
        <v>District of Columbia</v>
      </c>
      <c r="B18" s="40">
        <v>48.775199999999998</v>
      </c>
      <c r="C18" s="41">
        <v>2.9413</v>
      </c>
      <c r="D18" s="41">
        <v>47.9846</v>
      </c>
      <c r="E18" s="41">
        <v>23.041799999999999</v>
      </c>
      <c r="F18" s="41">
        <v>7.7152000000000003</v>
      </c>
      <c r="G18" s="41">
        <v>19.819700000000001</v>
      </c>
      <c r="H18" s="41">
        <v>23.9556</v>
      </c>
      <c r="I18" s="41">
        <v>42.2881</v>
      </c>
      <c r="J18" s="41">
        <v>-3.1067</v>
      </c>
      <c r="K18" s="41">
        <v>28.668900000000001</v>
      </c>
      <c r="L18" s="41">
        <v>47.216500000000003</v>
      </c>
      <c r="M18" s="53">
        <v>46.375500000000002</v>
      </c>
      <c r="N18" s="58">
        <f>IF(SUM('Total Number of Participants'!B18:M18)&gt;0,'Food Costs'!N14/SUM('Total Number of Participants'!B18:M18)," ")</f>
        <v>27.759952345495162</v>
      </c>
      <c r="O18" s="46"/>
    </row>
    <row r="19" spans="1:15" ht="12" customHeight="1" x14ac:dyDescent="0.2">
      <c r="A19" s="10" t="str">
        <f>'Pregnant Women Participating'!A19</f>
        <v>Maryland</v>
      </c>
      <c r="B19" s="40">
        <v>31.4831</v>
      </c>
      <c r="C19" s="41">
        <v>32.577800000000003</v>
      </c>
      <c r="D19" s="41">
        <v>53.661700000000003</v>
      </c>
      <c r="E19" s="41">
        <v>10.763400000000001</v>
      </c>
      <c r="F19" s="41">
        <v>29.285900000000002</v>
      </c>
      <c r="G19" s="41">
        <v>28.396100000000001</v>
      </c>
      <c r="H19" s="41">
        <v>30.836400000000001</v>
      </c>
      <c r="I19" s="41">
        <v>28.662199999999999</v>
      </c>
      <c r="J19" s="41">
        <v>30.6341</v>
      </c>
      <c r="K19" s="41">
        <v>30.007999999999999</v>
      </c>
      <c r="L19" s="41">
        <v>31.343</v>
      </c>
      <c r="M19" s="53">
        <v>30.457599999999999</v>
      </c>
      <c r="N19" s="58">
        <f>IF(SUM('Total Number of Participants'!B19:M19)&gt;0,'Food Costs'!N15/SUM('Total Number of Participants'!B19:M19)," ")</f>
        <v>125.39895033961444</v>
      </c>
      <c r="O19" s="46"/>
    </row>
    <row r="20" spans="1:15" ht="12" customHeight="1" x14ac:dyDescent="0.2">
      <c r="A20" s="10" t="str">
        <f>'Pregnant Women Participating'!A20</f>
        <v>New Jersey</v>
      </c>
      <c r="B20" s="40">
        <v>53.0687</v>
      </c>
      <c r="C20" s="41">
        <v>50.861899999999999</v>
      </c>
      <c r="D20" s="41">
        <v>51.909799999999997</v>
      </c>
      <c r="E20" s="41">
        <v>51.931399999999996</v>
      </c>
      <c r="F20" s="41">
        <v>48.412399999999998</v>
      </c>
      <c r="G20" s="41">
        <v>49.478700000000003</v>
      </c>
      <c r="H20" s="41">
        <v>50.680199999999999</v>
      </c>
      <c r="I20" s="41">
        <v>46.583799999999997</v>
      </c>
      <c r="J20" s="41">
        <v>47.677300000000002</v>
      </c>
      <c r="K20" s="41">
        <v>48.9724</v>
      </c>
      <c r="L20" s="41">
        <v>47.359299999999998</v>
      </c>
      <c r="M20" s="53">
        <v>49.494900000000001</v>
      </c>
      <c r="N20" s="58">
        <f>IF(SUM('Total Number of Participants'!B20:M20)&gt;0,'Food Costs'!N16/SUM('Total Number of Participants'!B20:M20)," ")</f>
        <v>47.582420722339904</v>
      </c>
      <c r="O20" s="46"/>
    </row>
    <row r="21" spans="1:15" ht="12" customHeight="1" x14ac:dyDescent="0.2">
      <c r="A21" s="10" t="str">
        <f>'Pregnant Women Participating'!A21</f>
        <v>Pennsylvania</v>
      </c>
      <c r="B21" s="40">
        <v>35.935000000000002</v>
      </c>
      <c r="C21" s="41">
        <v>37.107799999999997</v>
      </c>
      <c r="D21" s="41">
        <v>37.741700000000002</v>
      </c>
      <c r="E21" s="41">
        <v>37.002899999999997</v>
      </c>
      <c r="F21" s="41">
        <v>34.149799999999999</v>
      </c>
      <c r="G21" s="41">
        <v>33.918199999999999</v>
      </c>
      <c r="H21" s="41">
        <v>33.178400000000003</v>
      </c>
      <c r="I21" s="41">
        <v>32.128</v>
      </c>
      <c r="J21" s="41">
        <v>34.345199999999998</v>
      </c>
      <c r="K21" s="41">
        <v>35.6404</v>
      </c>
      <c r="L21" s="41">
        <v>36.228999999999999</v>
      </c>
      <c r="M21" s="53">
        <v>37.676400000000001</v>
      </c>
      <c r="N21" s="58">
        <f>IF(SUM('Total Number of Participants'!B21:M21)&gt;0,'Food Costs'!N17/SUM('Total Number of Participants'!B21:M21)," ")</f>
        <v>6.3905931342808229</v>
      </c>
      <c r="O21" s="46"/>
    </row>
    <row r="22" spans="1:15" ht="12" customHeight="1" x14ac:dyDescent="0.2">
      <c r="A22" s="10" t="str">
        <f>'Pregnant Women Participating'!A22</f>
        <v>Puerto Rico</v>
      </c>
      <c r="B22" s="40">
        <v>94.109200000000001</v>
      </c>
      <c r="C22" s="41">
        <v>94.264300000000006</v>
      </c>
      <c r="D22" s="41">
        <v>92.470399999999998</v>
      </c>
      <c r="E22" s="41">
        <v>94.4559</v>
      </c>
      <c r="F22" s="41">
        <v>95.019300000000001</v>
      </c>
      <c r="G22" s="41">
        <v>93.352699999999999</v>
      </c>
      <c r="H22" s="41">
        <v>92.944400000000002</v>
      </c>
      <c r="I22" s="41">
        <v>94.371600000000001</v>
      </c>
      <c r="J22" s="41">
        <v>93.975200000000001</v>
      </c>
      <c r="K22" s="41">
        <v>95.403099999999995</v>
      </c>
      <c r="L22" s="41">
        <v>93.9251</v>
      </c>
      <c r="M22" s="53">
        <v>93.055000000000007</v>
      </c>
      <c r="N22" s="58" t="e">
        <f>IF(SUM('Total Number of Participants'!B22:M22)&gt;0,'Food Costs'!#REF!/SUM('Total Number of Participants'!B22:M22)," ")</f>
        <v>#REF!</v>
      </c>
      <c r="O22" s="46"/>
    </row>
    <row r="23" spans="1:15" ht="12" customHeight="1" x14ac:dyDescent="0.2">
      <c r="A23" s="10" t="str">
        <f>'Pregnant Women Participating'!A23</f>
        <v>Virginia</v>
      </c>
      <c r="B23" s="40">
        <v>28.828399999999998</v>
      </c>
      <c r="C23" s="41">
        <v>28.885000000000002</v>
      </c>
      <c r="D23" s="41">
        <v>29.735399999999998</v>
      </c>
      <c r="E23" s="41">
        <v>30.95</v>
      </c>
      <c r="F23" s="41">
        <v>29.0822</v>
      </c>
      <c r="G23" s="41">
        <v>24.365500000000001</v>
      </c>
      <c r="H23" s="41">
        <v>23.4725</v>
      </c>
      <c r="I23" s="41">
        <v>27.4099</v>
      </c>
      <c r="J23" s="41">
        <v>25.657499999999999</v>
      </c>
      <c r="K23" s="41">
        <v>27.9193</v>
      </c>
      <c r="L23" s="41">
        <v>27.2074</v>
      </c>
      <c r="M23" s="53">
        <v>27.8108</v>
      </c>
      <c r="N23" s="58">
        <f>IF(SUM('Total Number of Participants'!B23:M23)&gt;0,'Food Costs'!N18/SUM('Total Number of Participants'!B23:M23)," ")</f>
        <v>6.4704257913583723</v>
      </c>
      <c r="O23" s="46"/>
    </row>
    <row r="24" spans="1:15" ht="12" customHeight="1" x14ac:dyDescent="0.2">
      <c r="A24" s="10" t="str">
        <f>'Pregnant Women Participating'!A24</f>
        <v>West Virginia</v>
      </c>
      <c r="B24" s="40">
        <v>60.3264</v>
      </c>
      <c r="C24" s="41">
        <v>59.9223</v>
      </c>
      <c r="D24" s="41">
        <v>7.3563000000000001</v>
      </c>
      <c r="E24" s="41">
        <v>32.957999999999998</v>
      </c>
      <c r="F24" s="41">
        <v>32.087699999999998</v>
      </c>
      <c r="G24" s="41">
        <v>2.0337000000000001</v>
      </c>
      <c r="H24" s="41">
        <v>31.945699999999999</v>
      </c>
      <c r="I24" s="41">
        <v>56.0349</v>
      </c>
      <c r="J24" s="41">
        <v>7.6822999999999997</v>
      </c>
      <c r="K24" s="41">
        <v>59.05</v>
      </c>
      <c r="L24" s="41">
        <v>58.877699999999997</v>
      </c>
      <c r="M24" s="53">
        <v>41.218200000000003</v>
      </c>
      <c r="N24" s="58">
        <f>IF(SUM('Total Number of Participants'!B24:M24)&gt;0,'Food Costs'!N19/SUM('Total Number of Participants'!B24:M24)," ")</f>
        <v>202.78856265601723</v>
      </c>
      <c r="O24" s="46"/>
    </row>
    <row r="25" spans="1:15" s="22" customFormat="1" ht="24.75" customHeight="1" x14ac:dyDescent="0.2">
      <c r="A25" s="18" t="str">
        <f>'Pregnant Women Participating'!A25</f>
        <v>Mid-Atlantic Region</v>
      </c>
      <c r="B25" s="42">
        <v>46.630299999999998</v>
      </c>
      <c r="C25" s="43">
        <v>46.491300000000003</v>
      </c>
      <c r="D25" s="43">
        <v>47.370899999999999</v>
      </c>
      <c r="E25" s="43">
        <v>41.783799999999999</v>
      </c>
      <c r="F25" s="43">
        <v>42.851500000000001</v>
      </c>
      <c r="G25" s="43">
        <v>40.615699999999997</v>
      </c>
      <c r="H25" s="43">
        <v>42.487200000000001</v>
      </c>
      <c r="I25" s="43">
        <v>43.296599999999998</v>
      </c>
      <c r="J25" s="43">
        <v>41.299399999999999</v>
      </c>
      <c r="K25" s="43">
        <v>45.259399999999999</v>
      </c>
      <c r="L25" s="43">
        <v>45.623199999999997</v>
      </c>
      <c r="M25" s="52">
        <v>45.757800000000003</v>
      </c>
      <c r="N25" s="59" t="e">
        <f>IF(SUM('Total Number of Participants'!B25:M25)&gt;0,'Food Costs'!#REF!/SUM('Total Number of Participants'!B25:M25)," ")</f>
        <v>#REF!</v>
      </c>
      <c r="O25" s="46"/>
    </row>
    <row r="26" spans="1:15" ht="12" customHeight="1" x14ac:dyDescent="0.2">
      <c r="A26" s="10" t="str">
        <f>'Pregnant Women Participating'!A26</f>
        <v>Alabama</v>
      </c>
      <c r="B26" s="40">
        <v>33.393300000000004</v>
      </c>
      <c r="C26" s="41">
        <v>34.296599999999998</v>
      </c>
      <c r="D26" s="41">
        <v>36.422199999999997</v>
      </c>
      <c r="E26" s="41">
        <v>33.214599999999997</v>
      </c>
      <c r="F26" s="41">
        <v>33.841200000000001</v>
      </c>
      <c r="G26" s="41">
        <v>36.442100000000003</v>
      </c>
      <c r="H26" s="41">
        <v>34.264899999999997</v>
      </c>
      <c r="I26" s="41">
        <v>28.8902</v>
      </c>
      <c r="J26" s="41">
        <v>48.331699999999998</v>
      </c>
      <c r="K26" s="41">
        <v>41.6586</v>
      </c>
      <c r="L26" s="41">
        <v>41.558399999999999</v>
      </c>
      <c r="M26" s="53">
        <v>37.1447</v>
      </c>
      <c r="N26" s="58">
        <f>IF(SUM('Total Number of Participants'!B26:M26)&gt;0,'Food Costs'!N20/SUM('Total Number of Participants'!B26:M26)," ")</f>
        <v>38.089039037359377</v>
      </c>
      <c r="O26" s="46"/>
    </row>
    <row r="27" spans="1:15" ht="12" customHeight="1" x14ac:dyDescent="0.2">
      <c r="A27" s="10" t="str">
        <f>'Pregnant Women Participating'!A27</f>
        <v>Florida</v>
      </c>
      <c r="B27" s="40">
        <v>34.055999999999997</v>
      </c>
      <c r="C27" s="41">
        <v>35.890700000000002</v>
      </c>
      <c r="D27" s="41">
        <v>34.969200000000001</v>
      </c>
      <c r="E27" s="41">
        <v>36.950699999999998</v>
      </c>
      <c r="F27" s="41">
        <v>33.454700000000003</v>
      </c>
      <c r="G27" s="41">
        <v>42.576700000000002</v>
      </c>
      <c r="H27" s="41">
        <v>25.5764</v>
      </c>
      <c r="I27" s="41">
        <v>33.808999999999997</v>
      </c>
      <c r="J27" s="41">
        <v>48.4696</v>
      </c>
      <c r="K27" s="41">
        <v>37.919800000000002</v>
      </c>
      <c r="L27" s="41">
        <v>42.083300000000001</v>
      </c>
      <c r="M27" s="53">
        <v>41.296999999999997</v>
      </c>
      <c r="N27" s="58">
        <f>IF(SUM('Total Number of Participants'!B27:M27)&gt;0,'Food Costs'!N21/SUM('Total Number of Participants'!B27:M27)," ")</f>
        <v>4.7197862799658861</v>
      </c>
      <c r="O27" s="46"/>
    </row>
    <row r="28" spans="1:15" ht="12" customHeight="1" x14ac:dyDescent="0.2">
      <c r="A28" s="10" t="str">
        <f>'Pregnant Women Participating'!A28</f>
        <v>Georgia</v>
      </c>
      <c r="B28" s="40">
        <v>37.503599999999999</v>
      </c>
      <c r="C28" s="41">
        <v>35.063899999999997</v>
      </c>
      <c r="D28" s="41">
        <v>34.837499999999999</v>
      </c>
      <c r="E28" s="41">
        <v>35.076700000000002</v>
      </c>
      <c r="F28" s="41">
        <v>31.91</v>
      </c>
      <c r="G28" s="41">
        <v>31.101800000000001</v>
      </c>
      <c r="H28" s="41">
        <v>33.720100000000002</v>
      </c>
      <c r="I28" s="41">
        <v>30.779699999999998</v>
      </c>
      <c r="J28" s="41">
        <v>40.345100000000002</v>
      </c>
      <c r="K28" s="41">
        <v>46.907800000000002</v>
      </c>
      <c r="L28" s="41">
        <v>40.509500000000003</v>
      </c>
      <c r="M28" s="53">
        <v>40.040300000000002</v>
      </c>
      <c r="N28" s="58">
        <f>IF(SUM('Total Number of Participants'!B28:M28)&gt;0,'Food Costs'!N22/SUM('Total Number of Participants'!B28:M28)," ")</f>
        <v>7.259174792710926</v>
      </c>
      <c r="O28" s="46"/>
    </row>
    <row r="29" spans="1:15" ht="12" customHeight="1" x14ac:dyDescent="0.2">
      <c r="A29" s="10" t="str">
        <f>'Pregnant Women Participating'!A29</f>
        <v>Kentucky</v>
      </c>
      <c r="B29" s="40">
        <v>34.217300000000002</v>
      </c>
      <c r="C29" s="41">
        <v>33.836300000000001</v>
      </c>
      <c r="D29" s="41">
        <v>32.671900000000001</v>
      </c>
      <c r="E29" s="41">
        <v>54.331000000000003</v>
      </c>
      <c r="F29" s="41">
        <v>8.7515000000000001</v>
      </c>
      <c r="G29" s="41">
        <v>29.0153</v>
      </c>
      <c r="H29" s="41">
        <v>32.259099999999997</v>
      </c>
      <c r="I29" s="41">
        <v>30.677399999999999</v>
      </c>
      <c r="J29" s="41">
        <v>42.945700000000002</v>
      </c>
      <c r="K29" s="41">
        <v>42.443300000000001</v>
      </c>
      <c r="L29" s="41">
        <v>40.163800000000002</v>
      </c>
      <c r="M29" s="53">
        <v>43.672800000000002</v>
      </c>
      <c r="N29" s="58">
        <f>IF(SUM('Total Number of Participants'!B29:M29)&gt;0,'Food Costs'!N23/SUM('Total Number of Participants'!B29:M29)," ")</f>
        <v>35.444286701211659</v>
      </c>
      <c r="O29" s="46"/>
    </row>
    <row r="30" spans="1:15" ht="12" customHeight="1" x14ac:dyDescent="0.2">
      <c r="A30" s="10" t="str">
        <f>'Pregnant Women Participating'!A30</f>
        <v>Mississippi</v>
      </c>
      <c r="B30" s="40">
        <v>27.6266</v>
      </c>
      <c r="C30" s="41">
        <v>41.904699999999998</v>
      </c>
      <c r="D30" s="41">
        <v>33.758499999999998</v>
      </c>
      <c r="E30" s="41">
        <v>65.387500000000003</v>
      </c>
      <c r="F30" s="41">
        <v>10.589399999999999</v>
      </c>
      <c r="G30" s="41">
        <v>71.322500000000005</v>
      </c>
      <c r="H30" s="41">
        <v>36.164999999999999</v>
      </c>
      <c r="I30" s="41">
        <v>34.155299999999997</v>
      </c>
      <c r="J30" s="41">
        <v>69.368899999999996</v>
      </c>
      <c r="K30" s="41">
        <v>117.3408</v>
      </c>
      <c r="L30" s="41">
        <v>44.211599999999997</v>
      </c>
      <c r="M30" s="53">
        <v>67.3673</v>
      </c>
      <c r="N30" s="58">
        <f>IF(SUM('Total Number of Participants'!B30:M30)&gt;0,'Food Costs'!N24/SUM('Total Number of Participants'!B30:M30)," ")</f>
        <v>46.646010386884882</v>
      </c>
      <c r="O30" s="46"/>
    </row>
    <row r="31" spans="1:15" ht="12" customHeight="1" x14ac:dyDescent="0.2">
      <c r="A31" s="10" t="str">
        <f>'Pregnant Women Participating'!A31</f>
        <v>North Carolina</v>
      </c>
      <c r="B31" s="40">
        <v>30.448399999999999</v>
      </c>
      <c r="C31" s="41">
        <v>30.293299999999999</v>
      </c>
      <c r="D31" s="41">
        <v>30.198499999999999</v>
      </c>
      <c r="E31" s="41">
        <v>30.100100000000001</v>
      </c>
      <c r="F31" s="41">
        <v>27.9878</v>
      </c>
      <c r="G31" s="41">
        <v>18.074300000000001</v>
      </c>
      <c r="H31" s="41">
        <v>25.5091</v>
      </c>
      <c r="I31" s="41">
        <v>35.3626</v>
      </c>
      <c r="J31" s="41">
        <v>45.802799999999998</v>
      </c>
      <c r="K31" s="41">
        <v>36.862699999999997</v>
      </c>
      <c r="L31" s="41">
        <v>46.409799999999997</v>
      </c>
      <c r="M31" s="53">
        <v>25.5198</v>
      </c>
      <c r="N31" s="58">
        <f>IF(SUM('Total Number of Participants'!B31:M31)&gt;0,'Food Costs'!N25/SUM('Total Number of Participants'!B31:M31)," ")</f>
        <v>2.3770996502473389</v>
      </c>
      <c r="O31" s="46"/>
    </row>
    <row r="32" spans="1:15" ht="12" customHeight="1" x14ac:dyDescent="0.2">
      <c r="A32" s="10" t="str">
        <f>'Pregnant Women Participating'!A32</f>
        <v>South Carolina</v>
      </c>
      <c r="B32" s="40">
        <v>11.9161</v>
      </c>
      <c r="C32" s="41">
        <v>31.0076</v>
      </c>
      <c r="D32" s="41">
        <v>34.151899999999998</v>
      </c>
      <c r="E32" s="41">
        <v>34.928600000000003</v>
      </c>
      <c r="F32" s="41">
        <v>24.85</v>
      </c>
      <c r="G32" s="41">
        <v>30.801200000000001</v>
      </c>
      <c r="H32" s="41">
        <v>29.45</v>
      </c>
      <c r="I32" s="41">
        <v>33.3932</v>
      </c>
      <c r="J32" s="41">
        <v>33.901600000000002</v>
      </c>
      <c r="K32" s="41">
        <v>41.635199999999998</v>
      </c>
      <c r="L32" s="41">
        <v>42.103099999999998</v>
      </c>
      <c r="M32" s="53">
        <v>30.0017</v>
      </c>
      <c r="N32" s="58">
        <f>IF(SUM('Total Number of Participants'!B32:M32)&gt;0,'Food Costs'!N26/SUM('Total Number of Participants'!B32:M32)," ")</f>
        <v>42.294336380870106</v>
      </c>
      <c r="O32" s="46"/>
    </row>
    <row r="33" spans="1:15" ht="12" customHeight="1" x14ac:dyDescent="0.2">
      <c r="A33" s="10" t="str">
        <f>'Pregnant Women Participating'!A33</f>
        <v>Tennessee</v>
      </c>
      <c r="B33" s="40">
        <v>29.337399999999999</v>
      </c>
      <c r="C33" s="41">
        <v>26.299299999999999</v>
      </c>
      <c r="D33" s="41">
        <v>28.122900000000001</v>
      </c>
      <c r="E33" s="41">
        <v>60.831000000000003</v>
      </c>
      <c r="F33" s="41">
        <v>-12.3184</v>
      </c>
      <c r="G33" s="41">
        <v>27.610600000000002</v>
      </c>
      <c r="H33" s="41">
        <v>25.8888</v>
      </c>
      <c r="I33" s="41">
        <v>24.5472</v>
      </c>
      <c r="J33" s="41">
        <v>23.854900000000001</v>
      </c>
      <c r="K33" s="41">
        <v>28.752500000000001</v>
      </c>
      <c r="L33" s="41">
        <v>28.078399999999998</v>
      </c>
      <c r="M33" s="53">
        <v>30.559699999999999</v>
      </c>
      <c r="N33" s="58">
        <f>IF(SUM('Total Number of Participants'!B33:M33)&gt;0,'Food Costs'!N27/SUM('Total Number of Participants'!B33:M33)," ")</f>
        <v>34.670027531064356</v>
      </c>
      <c r="O33" s="46"/>
    </row>
    <row r="34" spans="1:15" ht="12" customHeight="1" x14ac:dyDescent="0.2">
      <c r="A34" s="10" t="str">
        <f>'Pregnant Women Participating'!A34</f>
        <v>Choctaw Indians, MS</v>
      </c>
      <c r="B34" s="40">
        <v>58.406999999999996</v>
      </c>
      <c r="C34" s="41">
        <v>55.667499999999997</v>
      </c>
      <c r="D34" s="41">
        <v>27.582599999999999</v>
      </c>
      <c r="E34" s="41">
        <v>24.382300000000001</v>
      </c>
      <c r="F34" s="41">
        <v>20.126100000000001</v>
      </c>
      <c r="G34" s="41">
        <v>20.607600000000001</v>
      </c>
      <c r="H34" s="41">
        <v>23.2043</v>
      </c>
      <c r="I34" s="41">
        <v>29.068999999999999</v>
      </c>
      <c r="J34" s="41">
        <v>23.685099999999998</v>
      </c>
      <c r="K34" s="41">
        <v>22.119</v>
      </c>
      <c r="L34" s="41">
        <v>25.094999999999999</v>
      </c>
      <c r="M34" s="53">
        <v>-17.014500000000002</v>
      </c>
      <c r="N34" s="58" t="e">
        <f>IF(SUM('Total Number of Participants'!B34:M34)&gt;0,'Food Costs'!#REF!/SUM('Total Number of Participants'!B34:M34)," ")</f>
        <v>#REF!</v>
      </c>
      <c r="O34" s="46"/>
    </row>
    <row r="35" spans="1:15" ht="12" customHeight="1" x14ac:dyDescent="0.2">
      <c r="A35" s="10" t="str">
        <f>'Pregnant Women Participating'!A35</f>
        <v>Eastern Cherokee, NC</v>
      </c>
      <c r="B35" s="40">
        <v>27.9421</v>
      </c>
      <c r="C35" s="41">
        <v>22.357800000000001</v>
      </c>
      <c r="D35" s="41">
        <v>20.626000000000001</v>
      </c>
      <c r="E35" s="41">
        <v>21.960899999999999</v>
      </c>
      <c r="F35" s="41">
        <v>21.785799999999998</v>
      </c>
      <c r="G35" s="41">
        <v>14.6068</v>
      </c>
      <c r="H35" s="41">
        <v>19.804300000000001</v>
      </c>
      <c r="I35" s="41">
        <v>27.109500000000001</v>
      </c>
      <c r="J35" s="41">
        <v>36.514400000000002</v>
      </c>
      <c r="K35" s="41">
        <v>30.263200000000001</v>
      </c>
      <c r="L35" s="41">
        <v>39.304299999999998</v>
      </c>
      <c r="M35" s="53">
        <v>17.770499999999998</v>
      </c>
      <c r="N35" s="58" t="e">
        <f>IF(SUM('Total Number of Participants'!B35:M35)&gt;0,'Food Costs'!#REF!/SUM('Total Number of Participants'!B35:M35)," ")</f>
        <v>#REF!</v>
      </c>
      <c r="O35" s="46"/>
    </row>
    <row r="36" spans="1:15" s="22" customFormat="1" ht="24.75" customHeight="1" x14ac:dyDescent="0.2">
      <c r="A36" s="18" t="str">
        <f>'Pregnant Women Participating'!A36</f>
        <v>Southeast Region</v>
      </c>
      <c r="B36" s="42">
        <v>31.6587</v>
      </c>
      <c r="C36" s="43">
        <v>33.671900000000001</v>
      </c>
      <c r="D36" s="43">
        <v>33.291499999999999</v>
      </c>
      <c r="E36" s="43">
        <v>39.964399999999998</v>
      </c>
      <c r="F36" s="43">
        <v>24.5943</v>
      </c>
      <c r="G36" s="43">
        <v>34.290399999999998</v>
      </c>
      <c r="H36" s="43">
        <v>28.804600000000001</v>
      </c>
      <c r="I36" s="43">
        <v>32.219799999999999</v>
      </c>
      <c r="J36" s="43">
        <v>44.3476</v>
      </c>
      <c r="K36" s="43">
        <v>42.963000000000001</v>
      </c>
      <c r="L36" s="43">
        <v>41.4011</v>
      </c>
      <c r="M36" s="52">
        <v>37.58</v>
      </c>
      <c r="N36" s="59" t="e">
        <f>IF(SUM('Total Number of Participants'!B36:M36)&gt;0,'Food Costs'!#REF!/SUM('Total Number of Participants'!B36:M36)," ")</f>
        <v>#REF!</v>
      </c>
      <c r="O36" s="46"/>
    </row>
    <row r="37" spans="1:15" ht="12" customHeight="1" x14ac:dyDescent="0.2">
      <c r="A37" s="10" t="str">
        <f>'Pregnant Women Participating'!A37</f>
        <v>Illinois</v>
      </c>
      <c r="B37" s="40">
        <v>19.135000000000002</v>
      </c>
      <c r="C37" s="41">
        <v>18.921500000000002</v>
      </c>
      <c r="D37" s="41">
        <v>74.741900000000001</v>
      </c>
      <c r="E37" s="41">
        <v>12.9343</v>
      </c>
      <c r="F37" s="41">
        <v>50.3322</v>
      </c>
      <c r="G37" s="41">
        <v>97.940700000000007</v>
      </c>
      <c r="H37" s="41">
        <v>1.6120000000000001</v>
      </c>
      <c r="I37" s="41">
        <v>38.543999999999997</v>
      </c>
      <c r="J37" s="41">
        <v>69.185599999999994</v>
      </c>
      <c r="K37" s="41">
        <v>51.069899999999997</v>
      </c>
      <c r="L37" s="41">
        <v>55.649799999999999</v>
      </c>
      <c r="M37" s="53">
        <v>33.046599999999998</v>
      </c>
      <c r="N37" s="58">
        <f>IF(SUM('Total Number of Participants'!B37:M37)&gt;0,'Food Costs'!N28/SUM('Total Number of Participants'!B37:M37)," ")</f>
        <v>36.771588987210905</v>
      </c>
      <c r="O37" s="46"/>
    </row>
    <row r="38" spans="1:15" ht="12" customHeight="1" x14ac:dyDescent="0.2">
      <c r="A38" s="10" t="str">
        <f>'Pregnant Women Participating'!A38</f>
        <v>Indiana</v>
      </c>
      <c r="B38" s="40">
        <v>28.146599999999999</v>
      </c>
      <c r="C38" s="41">
        <v>26.5032</v>
      </c>
      <c r="D38" s="41">
        <v>27.799900000000001</v>
      </c>
      <c r="E38" s="41">
        <v>28.036899999999999</v>
      </c>
      <c r="F38" s="41">
        <v>20.204499999999999</v>
      </c>
      <c r="G38" s="41">
        <v>25.123799999999999</v>
      </c>
      <c r="H38" s="41">
        <v>24.520600000000002</v>
      </c>
      <c r="I38" s="41">
        <v>23.601199999999999</v>
      </c>
      <c r="J38" s="41">
        <v>30.974299999999999</v>
      </c>
      <c r="K38" s="41">
        <v>38.3429</v>
      </c>
      <c r="L38" s="41">
        <v>31.433</v>
      </c>
      <c r="M38" s="53">
        <v>29.2944</v>
      </c>
      <c r="N38" s="58">
        <f>IF(SUM('Total Number of Participants'!B38:M38)&gt;0,'Food Costs'!N29/SUM('Total Number of Participants'!B38:M38)," ")</f>
        <v>24.499814973639186</v>
      </c>
      <c r="O38" s="46"/>
    </row>
    <row r="39" spans="1:15" ht="12" customHeight="1" x14ac:dyDescent="0.2">
      <c r="A39" s="10" t="str">
        <f>'Pregnant Women Participating'!A39</f>
        <v>Iowa</v>
      </c>
      <c r="B39" s="40">
        <v>28.992999999999999</v>
      </c>
      <c r="C39" s="41">
        <v>30.516200000000001</v>
      </c>
      <c r="D39" s="41">
        <v>30.813800000000001</v>
      </c>
      <c r="E39" s="41">
        <v>32.012799999999999</v>
      </c>
      <c r="F39" s="41">
        <v>28.030799999999999</v>
      </c>
      <c r="G39" s="41">
        <v>27.474799999999998</v>
      </c>
      <c r="H39" s="41">
        <v>27.085599999999999</v>
      </c>
      <c r="I39" s="41">
        <v>26.9742</v>
      </c>
      <c r="J39" s="41">
        <v>35.833100000000002</v>
      </c>
      <c r="K39" s="41">
        <v>41.095599999999997</v>
      </c>
      <c r="L39" s="41">
        <v>40.782499999999999</v>
      </c>
      <c r="M39" s="53">
        <v>39.520800000000001</v>
      </c>
      <c r="N39" s="58">
        <f>IF(SUM('Total Number of Participants'!B39:M39)&gt;0,'Food Costs'!N30/SUM('Total Number of Participants'!B39:M39)," ")</f>
        <v>61.890611737064589</v>
      </c>
      <c r="O39" s="46"/>
    </row>
    <row r="40" spans="1:15" ht="12" customHeight="1" x14ac:dyDescent="0.2">
      <c r="A40" s="10" t="str">
        <f>'Pregnant Women Participating'!A40</f>
        <v>Michigan</v>
      </c>
      <c r="B40" s="40">
        <v>30.323499999999999</v>
      </c>
      <c r="C40" s="41">
        <v>30.700099999999999</v>
      </c>
      <c r="D40" s="41">
        <v>30.914200000000001</v>
      </c>
      <c r="E40" s="41">
        <v>29.171299999999999</v>
      </c>
      <c r="F40" s="41">
        <v>25.7181</v>
      </c>
      <c r="G40" s="41">
        <v>31.074100000000001</v>
      </c>
      <c r="H40" s="41">
        <v>24.3977</v>
      </c>
      <c r="I40" s="41">
        <v>27.360700000000001</v>
      </c>
      <c r="J40" s="41">
        <v>40.284199999999998</v>
      </c>
      <c r="K40" s="41">
        <v>37.370899999999999</v>
      </c>
      <c r="L40" s="41">
        <v>18.494199999999999</v>
      </c>
      <c r="M40" s="53">
        <v>2.9499999999999998E-2</v>
      </c>
      <c r="N40" s="58">
        <f>IF(SUM('Total Number of Participants'!B40:M40)&gt;0,'Food Costs'!N31/SUM('Total Number of Participants'!B40:M40)," ")</f>
        <v>10.794913341174258</v>
      </c>
      <c r="O40" s="46"/>
    </row>
    <row r="41" spans="1:15" ht="12" customHeight="1" x14ac:dyDescent="0.2">
      <c r="A41" s="10" t="str">
        <f>'Pregnant Women Participating'!A41</f>
        <v>Minnesota</v>
      </c>
      <c r="B41" s="40">
        <v>36.051900000000003</v>
      </c>
      <c r="C41" s="41">
        <v>35.993299999999998</v>
      </c>
      <c r="D41" s="41">
        <v>36.544800000000002</v>
      </c>
      <c r="E41" s="41">
        <v>36.174199999999999</v>
      </c>
      <c r="F41" s="41">
        <v>32.762999999999998</v>
      </c>
      <c r="G41" s="41">
        <v>32.472999999999999</v>
      </c>
      <c r="H41" s="41">
        <v>33.492400000000004</v>
      </c>
      <c r="I41" s="41">
        <v>31.252700000000001</v>
      </c>
      <c r="J41" s="41">
        <v>47.028500000000001</v>
      </c>
      <c r="K41" s="41">
        <v>46.112400000000001</v>
      </c>
      <c r="L41" s="41">
        <v>47.349600000000002</v>
      </c>
      <c r="M41" s="53">
        <v>43.135100000000001</v>
      </c>
      <c r="N41" s="58">
        <f>IF(SUM('Total Number of Participants'!B41:M41)&gt;0,'Food Costs'!N32/SUM('Total Number of Participants'!B41:M41)," ")</f>
        <v>3.9854943310254596</v>
      </c>
      <c r="O41" s="46"/>
    </row>
    <row r="42" spans="1:15" ht="12" customHeight="1" x14ac:dyDescent="0.2">
      <c r="A42" s="10" t="str">
        <f>'Pregnant Women Participating'!A42</f>
        <v>Ohio</v>
      </c>
      <c r="B42" s="40">
        <v>31.9009</v>
      </c>
      <c r="C42" s="41">
        <v>32.085900000000002</v>
      </c>
      <c r="D42" s="41">
        <v>32.524099999999997</v>
      </c>
      <c r="E42" s="41">
        <v>31.7029</v>
      </c>
      <c r="F42" s="41">
        <v>54.719700000000003</v>
      </c>
      <c r="G42" s="41">
        <v>29.4026</v>
      </c>
      <c r="H42" s="41">
        <v>33.079700000000003</v>
      </c>
      <c r="I42" s="41">
        <v>36.024700000000003</v>
      </c>
      <c r="J42" s="41">
        <v>20.4939</v>
      </c>
      <c r="K42" s="41">
        <v>64.110200000000006</v>
      </c>
      <c r="L42" s="41">
        <v>35.536099999999998</v>
      </c>
      <c r="M42" s="53">
        <v>33.607100000000003</v>
      </c>
      <c r="N42" s="58">
        <f>IF(SUM('Total Number of Participants'!B42:M42)&gt;0,'Food Costs'!N33/SUM('Total Number of Participants'!B42:M42)," ")</f>
        <v>6.6930637286224011</v>
      </c>
      <c r="O42" s="46"/>
    </row>
    <row r="43" spans="1:15" ht="12" customHeight="1" x14ac:dyDescent="0.2">
      <c r="A43" s="10" t="str">
        <f>'Pregnant Women Participating'!A43</f>
        <v>Wisconsin</v>
      </c>
      <c r="B43" s="40">
        <v>52.3733</v>
      </c>
      <c r="C43" s="41">
        <v>12.982200000000001</v>
      </c>
      <c r="D43" s="41">
        <v>31.318999999999999</v>
      </c>
      <c r="E43" s="41">
        <v>30.579899999999999</v>
      </c>
      <c r="F43" s="41">
        <v>28.728300000000001</v>
      </c>
      <c r="G43" s="41">
        <v>22.314800000000002</v>
      </c>
      <c r="H43" s="41">
        <v>21.274799999999999</v>
      </c>
      <c r="I43" s="41">
        <v>19.952400000000001</v>
      </c>
      <c r="J43" s="41">
        <v>31.5169</v>
      </c>
      <c r="K43" s="41">
        <v>31.154699999999998</v>
      </c>
      <c r="L43" s="41">
        <v>32.426699999999997</v>
      </c>
      <c r="M43" s="53">
        <v>48.950800000000001</v>
      </c>
      <c r="N43" s="58">
        <f>IF(SUM('Total Number of Participants'!B43:M43)&gt;0,'Food Costs'!N34/SUM('Total Number of Participants'!B43:M43)," ")</f>
        <v>20.605786805865652</v>
      </c>
      <c r="O43" s="46"/>
    </row>
    <row r="44" spans="1:15" s="22" customFormat="1" ht="24.75" customHeight="1" x14ac:dyDescent="0.2">
      <c r="A44" s="18" t="str">
        <f>'Pregnant Women Participating'!A44</f>
        <v>Midwest Region</v>
      </c>
      <c r="B44" s="42">
        <v>30.970700000000001</v>
      </c>
      <c r="C44" s="43">
        <v>27.2392</v>
      </c>
      <c r="D44" s="43">
        <v>38.5824</v>
      </c>
      <c r="E44" s="43">
        <v>27.802900000000001</v>
      </c>
      <c r="F44" s="43">
        <v>35.229799999999997</v>
      </c>
      <c r="G44" s="43">
        <v>40.034700000000001</v>
      </c>
      <c r="H44" s="43">
        <v>22.99</v>
      </c>
      <c r="I44" s="43">
        <v>29.814499999999999</v>
      </c>
      <c r="J44" s="43">
        <v>39.68</v>
      </c>
      <c r="K44" s="43">
        <v>45.161900000000003</v>
      </c>
      <c r="L44" s="43">
        <v>35.722299999999997</v>
      </c>
      <c r="M44" s="52">
        <v>28.137899999999998</v>
      </c>
      <c r="N44" s="59" t="e">
        <f>IF(SUM('Total Number of Participants'!B44:M44)&gt;0,'Food Costs'!#REF!/SUM('Total Number of Participants'!B44:M44)," ")</f>
        <v>#REF!</v>
      </c>
      <c r="O44" s="46"/>
    </row>
    <row r="45" spans="1:15" ht="12" customHeight="1" x14ac:dyDescent="0.2">
      <c r="A45" s="10" t="str">
        <f>'Pregnant Women Participating'!A45</f>
        <v>Arizona</v>
      </c>
      <c r="B45" s="40">
        <v>30.624700000000001</v>
      </c>
      <c r="C45" s="41">
        <v>30.665900000000001</v>
      </c>
      <c r="D45" s="41">
        <v>29.5947</v>
      </c>
      <c r="E45" s="41">
        <v>30.711500000000001</v>
      </c>
      <c r="F45" s="41">
        <v>26.536899999999999</v>
      </c>
      <c r="G45" s="41">
        <v>26.463100000000001</v>
      </c>
      <c r="H45" s="41">
        <v>28.4117</v>
      </c>
      <c r="I45" s="41">
        <v>26.653500000000001</v>
      </c>
      <c r="J45" s="41">
        <v>27.85</v>
      </c>
      <c r="K45" s="41">
        <v>29.8809</v>
      </c>
      <c r="L45" s="41">
        <v>30.648399999999999</v>
      </c>
      <c r="M45" s="53">
        <v>28.685700000000001</v>
      </c>
      <c r="N45" s="58">
        <f>IF(SUM('Total Number of Participants'!B45:M45)&gt;0,'Food Costs'!N35/SUM('Total Number of Participants'!B45:M45)," ")</f>
        <v>2.6370890181453572</v>
      </c>
      <c r="O45" s="46"/>
    </row>
    <row r="46" spans="1:15" ht="12" customHeight="1" x14ac:dyDescent="0.2">
      <c r="A46" s="10" t="str">
        <f>'Pregnant Women Participating'!A46</f>
        <v>Arkansas</v>
      </c>
      <c r="B46" s="40">
        <v>20.689</v>
      </c>
      <c r="C46" s="41">
        <v>22.470800000000001</v>
      </c>
      <c r="D46" s="41">
        <v>24.135000000000002</v>
      </c>
      <c r="E46" s="41">
        <v>40.402900000000002</v>
      </c>
      <c r="F46" s="41">
        <v>34.886899999999997</v>
      </c>
      <c r="G46" s="41">
        <v>42.011499999999998</v>
      </c>
      <c r="H46" s="41">
        <v>35.2331</v>
      </c>
      <c r="I46" s="41">
        <v>28.050799999999999</v>
      </c>
      <c r="J46" s="41">
        <v>45.657899999999998</v>
      </c>
      <c r="K46" s="41">
        <v>40.431100000000001</v>
      </c>
      <c r="L46" s="41">
        <v>51.1447</v>
      </c>
      <c r="M46" s="53">
        <v>75.533799999999999</v>
      </c>
      <c r="N46" s="58">
        <f>IF(SUM('Total Number of Participants'!B46:M46)&gt;0,'Food Costs'!N36/SUM('Total Number of Participants'!B46:M46)," ")</f>
        <v>138.7753397710722</v>
      </c>
      <c r="O46" s="46"/>
    </row>
    <row r="47" spans="1:15" ht="12" customHeight="1" x14ac:dyDescent="0.2">
      <c r="A47" s="10" t="str">
        <f>'Pregnant Women Participating'!A47</f>
        <v>Louisiana</v>
      </c>
      <c r="B47" s="40">
        <v>38.692700000000002</v>
      </c>
      <c r="C47" s="41">
        <v>32.370399999999997</v>
      </c>
      <c r="D47" s="41">
        <v>64.941199999999995</v>
      </c>
      <c r="E47" s="41">
        <v>9.2403999999999993</v>
      </c>
      <c r="F47" s="41">
        <v>34.305599999999998</v>
      </c>
      <c r="G47" s="41">
        <v>36.788400000000003</v>
      </c>
      <c r="H47" s="41">
        <v>32.759399999999999</v>
      </c>
      <c r="I47" s="41">
        <v>31.6707</v>
      </c>
      <c r="J47" s="41">
        <v>44.754300000000001</v>
      </c>
      <c r="K47" s="41">
        <v>43.523800000000001</v>
      </c>
      <c r="L47" s="41">
        <v>45.550899999999999</v>
      </c>
      <c r="M47" s="53">
        <v>42.1554</v>
      </c>
      <c r="N47" s="58">
        <f>IF(SUM('Total Number of Participants'!B47:M47)&gt;0,'Food Costs'!N37/SUM('Total Number of Participants'!B47:M47)," ")</f>
        <v>12.119268977737564</v>
      </c>
      <c r="O47" s="46"/>
    </row>
    <row r="48" spans="1:15" ht="12" customHeight="1" x14ac:dyDescent="0.2">
      <c r="A48" s="10" t="str">
        <f>'Pregnant Women Participating'!A48</f>
        <v>New Mexico</v>
      </c>
      <c r="B48" s="40">
        <v>31.704599999999999</v>
      </c>
      <c r="C48" s="41">
        <v>32.134500000000003</v>
      </c>
      <c r="D48" s="41">
        <v>32.634099999999997</v>
      </c>
      <c r="E48" s="41">
        <v>32.451099999999997</v>
      </c>
      <c r="F48" s="41">
        <v>31.222799999999999</v>
      </c>
      <c r="G48" s="41">
        <v>30.775200000000002</v>
      </c>
      <c r="H48" s="41">
        <v>28.276199999999999</v>
      </c>
      <c r="I48" s="41">
        <v>29.076599999999999</v>
      </c>
      <c r="J48" s="41">
        <v>34.110900000000001</v>
      </c>
      <c r="K48" s="41">
        <v>33.5017</v>
      </c>
      <c r="L48" s="41">
        <v>34.387799999999999</v>
      </c>
      <c r="M48" s="53">
        <v>33.869</v>
      </c>
      <c r="N48" s="58">
        <f>IF(SUM('Total Number of Participants'!B48:M48)&gt;0,'Food Costs'!N38/SUM('Total Number of Participants'!B48:M48)," ")</f>
        <v>544.69973339036926</v>
      </c>
      <c r="O48" s="46"/>
    </row>
    <row r="49" spans="1:15" ht="12" customHeight="1" x14ac:dyDescent="0.2">
      <c r="A49" s="10" t="str">
        <f>'Pregnant Women Participating'!A49</f>
        <v>Oklahoma</v>
      </c>
      <c r="B49" s="40">
        <v>25.818100000000001</v>
      </c>
      <c r="C49" s="41">
        <v>24.2972</v>
      </c>
      <c r="D49" s="41">
        <v>28.103899999999999</v>
      </c>
      <c r="E49" s="41">
        <v>26.7544</v>
      </c>
      <c r="F49" s="41">
        <v>17.2882</v>
      </c>
      <c r="G49" s="41">
        <v>25.6676</v>
      </c>
      <c r="H49" s="41">
        <v>24.996600000000001</v>
      </c>
      <c r="I49" s="41">
        <v>22.881900000000002</v>
      </c>
      <c r="J49" s="41">
        <v>31.157499999999999</v>
      </c>
      <c r="K49" s="41">
        <v>28.027200000000001</v>
      </c>
      <c r="L49" s="41">
        <v>26.573599999999999</v>
      </c>
      <c r="M49" s="53">
        <v>26.075500000000002</v>
      </c>
      <c r="N49" s="58">
        <f>IF(SUM('Total Number of Participants'!B49:M49)&gt;0,'Food Costs'!N39/SUM('Total Number of Participants'!B49:M49)," ")</f>
        <v>129.35122499246137</v>
      </c>
      <c r="O49" s="46"/>
    </row>
    <row r="50" spans="1:15" ht="12" customHeight="1" x14ac:dyDescent="0.2">
      <c r="A50" s="10" t="str">
        <f>'Pregnant Women Participating'!A50</f>
        <v>Texas</v>
      </c>
      <c r="B50" s="40">
        <v>13.2209</v>
      </c>
      <c r="C50" s="41">
        <v>35.935099999999998</v>
      </c>
      <c r="D50" s="41">
        <v>26.0625</v>
      </c>
      <c r="E50" s="41">
        <v>15.417899999999999</v>
      </c>
      <c r="F50" s="41">
        <v>37.227499999999999</v>
      </c>
      <c r="G50" s="41">
        <v>22.201699999999999</v>
      </c>
      <c r="H50" s="41">
        <v>27.621200000000002</v>
      </c>
      <c r="I50" s="41">
        <v>19.504300000000001</v>
      </c>
      <c r="J50" s="41">
        <v>22.049600000000002</v>
      </c>
      <c r="K50" s="41">
        <v>21.7745</v>
      </c>
      <c r="L50" s="41">
        <v>30.057500000000001</v>
      </c>
      <c r="M50" s="53">
        <v>30.747900000000001</v>
      </c>
      <c r="N50" s="58">
        <f>IF(SUM('Total Number of Participants'!B50:M50)&gt;0,'Food Costs'!N40/SUM('Total Number of Participants'!B50:M50)," ")</f>
        <v>0.67932188011007855</v>
      </c>
      <c r="O50" s="46"/>
    </row>
    <row r="51" spans="1:15" ht="12" customHeight="1" x14ac:dyDescent="0.2">
      <c r="A51" s="10" t="str">
        <f>'Pregnant Women Participating'!A51</f>
        <v>Utah</v>
      </c>
      <c r="B51" s="40">
        <v>38.626399999999997</v>
      </c>
      <c r="C51" s="41">
        <v>52.816699999999997</v>
      </c>
      <c r="D51" s="41">
        <v>41.825299999999999</v>
      </c>
      <c r="E51" s="41">
        <v>20.413599999999999</v>
      </c>
      <c r="F51" s="41">
        <v>53.783799999999999</v>
      </c>
      <c r="G51" s="41">
        <v>22.9009</v>
      </c>
      <c r="H51" s="41">
        <v>38.371600000000001</v>
      </c>
      <c r="I51" s="41">
        <v>34.179099999999998</v>
      </c>
      <c r="J51" s="41">
        <v>50.562800000000003</v>
      </c>
      <c r="K51" s="41">
        <v>40.226100000000002</v>
      </c>
      <c r="L51" s="41">
        <v>38.247999999999998</v>
      </c>
      <c r="M51" s="53">
        <v>29.264099999999999</v>
      </c>
      <c r="N51" s="58">
        <f>IF(SUM('Total Number of Participants'!B51:M51)&gt;0,'Food Costs'!N41/SUM('Total Number of Participants'!B51:M51)," ")</f>
        <v>159.44935584432997</v>
      </c>
      <c r="O51" s="46"/>
    </row>
    <row r="52" spans="1:15" ht="12" customHeight="1" x14ac:dyDescent="0.2">
      <c r="A52" s="10" t="str">
        <f>'Pregnant Women Participating'!A52</f>
        <v>Inter-Tribal Council, AZ</v>
      </c>
      <c r="B52" s="40">
        <v>22.656500000000001</v>
      </c>
      <c r="C52" s="41">
        <v>21.9499</v>
      </c>
      <c r="D52" s="41">
        <v>20.0381</v>
      </c>
      <c r="E52" s="41">
        <v>21.5289</v>
      </c>
      <c r="F52" s="41">
        <v>16.762699999999999</v>
      </c>
      <c r="G52" s="41">
        <v>17.8903</v>
      </c>
      <c r="H52" s="41">
        <v>21.0487</v>
      </c>
      <c r="I52" s="41">
        <v>16.6508</v>
      </c>
      <c r="J52" s="41">
        <v>21.858899999999998</v>
      </c>
      <c r="K52" s="41">
        <v>22.856000000000002</v>
      </c>
      <c r="L52" s="41">
        <v>23.3691</v>
      </c>
      <c r="M52" s="53">
        <v>25.243500000000001</v>
      </c>
      <c r="N52" s="58" t="e">
        <f>IF(SUM('Total Number of Participants'!B52:M52)&gt;0,'Food Costs'!#REF!/SUM('Total Number of Participants'!B52:M52)," ")</f>
        <v>#REF!</v>
      </c>
      <c r="O52" s="46"/>
    </row>
    <row r="53" spans="1:15" ht="12" customHeight="1" x14ac:dyDescent="0.2">
      <c r="A53" s="10" t="str">
        <f>'Pregnant Women Participating'!A53</f>
        <v>Navajo Nation, AZ</v>
      </c>
      <c r="B53" s="40">
        <v>35.574100000000001</v>
      </c>
      <c r="C53" s="41">
        <v>33.369599999999998</v>
      </c>
      <c r="D53" s="41">
        <v>37.219000000000001</v>
      </c>
      <c r="E53" s="41">
        <v>33.3063</v>
      </c>
      <c r="F53" s="41">
        <v>28.8919</v>
      </c>
      <c r="G53" s="41">
        <v>28.952500000000001</v>
      </c>
      <c r="H53" s="41">
        <v>28.244900000000001</v>
      </c>
      <c r="I53" s="41">
        <v>24.046099999999999</v>
      </c>
      <c r="J53" s="41">
        <v>37.206499999999998</v>
      </c>
      <c r="K53" s="41">
        <v>38.103099999999998</v>
      </c>
      <c r="L53" s="41">
        <v>23.7303</v>
      </c>
      <c r="M53" s="53">
        <v>17.607900000000001</v>
      </c>
      <c r="N53" s="58" t="e">
        <f>IF(SUM('Total Number of Participants'!B53:M53)&gt;0,'Food Costs'!#REF!/SUM('Total Number of Participants'!B53:M53)," ")</f>
        <v>#REF!</v>
      </c>
      <c r="O53" s="46"/>
    </row>
    <row r="54" spans="1:15" ht="12" customHeight="1" x14ac:dyDescent="0.2">
      <c r="A54" s="10" t="str">
        <f>'Pregnant Women Participating'!A54</f>
        <v>Acoma, Canoncito &amp; Laguna, NM</v>
      </c>
      <c r="B54" s="40">
        <v>64.870999999999995</v>
      </c>
      <c r="C54" s="41">
        <v>26.573699999999999</v>
      </c>
      <c r="D54" s="41">
        <v>33.636699999999998</v>
      </c>
      <c r="E54" s="41">
        <v>11.1111</v>
      </c>
      <c r="F54" s="41">
        <v>72.543700000000001</v>
      </c>
      <c r="G54" s="41">
        <v>37.871600000000001</v>
      </c>
      <c r="H54" s="41">
        <v>16.3934</v>
      </c>
      <c r="I54" s="41">
        <v>43.749200000000002</v>
      </c>
      <c r="J54" s="41">
        <v>16.447399999999998</v>
      </c>
      <c r="K54" s="41">
        <v>12.820499999999999</v>
      </c>
      <c r="L54" s="41">
        <v>47.372500000000002</v>
      </c>
      <c r="M54" s="53">
        <v>19.921099999999999</v>
      </c>
      <c r="N54" s="58" t="e">
        <f>IF(SUM('Total Number of Participants'!B54:M54)&gt;0,'Food Costs'!#REF!/SUM('Total Number of Participants'!B54:M54)," ")</f>
        <v>#REF!</v>
      </c>
      <c r="O54" s="46"/>
    </row>
    <row r="55" spans="1:15" ht="12" customHeight="1" x14ac:dyDescent="0.2">
      <c r="A55" s="10" t="str">
        <f>'Pregnant Women Participating'!A55</f>
        <v>Eight Northern Pueblos, NM</v>
      </c>
      <c r="B55" s="40">
        <v>47.005000000000003</v>
      </c>
      <c r="C55" s="41">
        <v>47.640799999999999</v>
      </c>
      <c r="D55" s="41">
        <v>43.627499999999998</v>
      </c>
      <c r="E55" s="41">
        <v>47.218800000000002</v>
      </c>
      <c r="F55" s="41">
        <v>47.363199999999999</v>
      </c>
      <c r="G55" s="41">
        <v>39.708300000000001</v>
      </c>
      <c r="H55" s="41">
        <v>39.979300000000002</v>
      </c>
      <c r="I55" s="41">
        <v>36.322600000000001</v>
      </c>
      <c r="J55" s="41">
        <v>54.550600000000003</v>
      </c>
      <c r="K55" s="41">
        <v>46.927399999999999</v>
      </c>
      <c r="L55" s="41">
        <v>48.876399999999997</v>
      </c>
      <c r="M55" s="53">
        <v>50</v>
      </c>
      <c r="N55" s="58" t="e">
        <f>IF(SUM('Total Number of Participants'!B55:M55)&gt;0,'Food Costs'!#REF!/SUM('Total Number of Participants'!B55:M55)," ")</f>
        <v>#REF!</v>
      </c>
      <c r="O55" s="46"/>
    </row>
    <row r="56" spans="1:15" ht="12" customHeight="1" x14ac:dyDescent="0.2">
      <c r="A56" s="10" t="str">
        <f>'Pregnant Women Participating'!A56</f>
        <v>Five Sandoval Pueblos, NM</v>
      </c>
      <c r="B56" s="40">
        <v>51.57</v>
      </c>
      <c r="C56" s="41">
        <v>33.751300000000001</v>
      </c>
      <c r="D56" s="41">
        <v>56.231200000000001</v>
      </c>
      <c r="E56" s="41">
        <v>48.430199999999999</v>
      </c>
      <c r="F56" s="41">
        <v>21.464300000000001</v>
      </c>
      <c r="G56" s="41">
        <v>43.905299999999997</v>
      </c>
      <c r="H56" s="41">
        <v>46.7879</v>
      </c>
      <c r="I56" s="41">
        <v>17.587900000000001</v>
      </c>
      <c r="J56" s="41">
        <v>41.616399999999999</v>
      </c>
      <c r="K56" s="41">
        <v>50.064900000000002</v>
      </c>
      <c r="L56" s="41">
        <v>106.2123</v>
      </c>
      <c r="M56" s="53">
        <v>107.6345</v>
      </c>
      <c r="N56" s="58" t="e">
        <f>IF(SUM('Total Number of Participants'!B56:M56)&gt;0,'Food Costs'!#REF!/SUM('Total Number of Participants'!B56:M56)," ")</f>
        <v>#REF!</v>
      </c>
      <c r="O56" s="46"/>
    </row>
    <row r="57" spans="1:15" ht="12" customHeight="1" x14ac:dyDescent="0.2">
      <c r="A57" s="10" t="str">
        <f>'Pregnant Women Participating'!A57</f>
        <v>Isleta Pueblo, NM</v>
      </c>
      <c r="B57" s="40">
        <v>32.119</v>
      </c>
      <c r="C57" s="41">
        <v>31.775200000000002</v>
      </c>
      <c r="D57" s="41">
        <v>32.576000000000001</v>
      </c>
      <c r="E57" s="41">
        <v>34.798400000000001</v>
      </c>
      <c r="F57" s="41">
        <v>30.646799999999999</v>
      </c>
      <c r="G57" s="41">
        <v>30.425899999999999</v>
      </c>
      <c r="H57" s="41">
        <v>30.0685</v>
      </c>
      <c r="I57" s="41">
        <v>32.369500000000002</v>
      </c>
      <c r="J57" s="41">
        <v>45.434600000000003</v>
      </c>
      <c r="K57" s="41">
        <v>45.0261</v>
      </c>
      <c r="L57" s="41">
        <v>46.239699999999999</v>
      </c>
      <c r="M57" s="53">
        <v>51.876899999999999</v>
      </c>
      <c r="N57" s="58" t="e">
        <f>IF(SUM('Total Number of Participants'!B57:M57)&gt;0,'Food Costs'!#REF!/SUM('Total Number of Participants'!B57:M57)," ")</f>
        <v>#REF!</v>
      </c>
      <c r="O57" s="46"/>
    </row>
    <row r="58" spans="1:15" ht="12" customHeight="1" x14ac:dyDescent="0.2">
      <c r="A58" s="10" t="str">
        <f>'Pregnant Women Participating'!A58</f>
        <v>San Felipe Pueblo, NM</v>
      </c>
      <c r="B58" s="40">
        <v>135.80250000000001</v>
      </c>
      <c r="C58" s="41">
        <v>184.42619999999999</v>
      </c>
      <c r="D58" s="41">
        <v>204.50450000000001</v>
      </c>
      <c r="E58" s="41">
        <v>165.95740000000001</v>
      </c>
      <c r="F58" s="41">
        <v>176.66669999999999</v>
      </c>
      <c r="G58" s="41">
        <v>155.48390000000001</v>
      </c>
      <c r="H58" s="41">
        <v>182.48179999999999</v>
      </c>
      <c r="I58" s="41">
        <v>170.97900000000001</v>
      </c>
      <c r="J58" s="41">
        <v>196.124</v>
      </c>
      <c r="K58" s="41">
        <v>174.77080000000001</v>
      </c>
      <c r="L58" s="41">
        <v>180.8511</v>
      </c>
      <c r="M58" s="53">
        <v>189.65520000000001</v>
      </c>
      <c r="N58" s="58" t="e">
        <f>IF(SUM('Total Number of Participants'!B58:M58)&gt;0,'Food Costs'!#REF!/SUM('Total Number of Participants'!B58:M58)," ")</f>
        <v>#REF!</v>
      </c>
      <c r="O58" s="46"/>
    </row>
    <row r="59" spans="1:15" ht="12" customHeight="1" x14ac:dyDescent="0.2">
      <c r="A59" s="10" t="str">
        <f>'Pregnant Women Participating'!A59</f>
        <v>Santo Domingo Tribe, NM</v>
      </c>
      <c r="B59" s="40">
        <v>129.64420000000001</v>
      </c>
      <c r="C59" s="41">
        <v>113.5065</v>
      </c>
      <c r="D59" s="41">
        <v>120.1677</v>
      </c>
      <c r="E59" s="41">
        <v>151.41329999999999</v>
      </c>
      <c r="F59" s="41">
        <v>123.3933</v>
      </c>
      <c r="G59" s="41">
        <v>136.4967</v>
      </c>
      <c r="H59" s="41">
        <v>125.6345</v>
      </c>
      <c r="I59" s="41">
        <v>125.54049999999999</v>
      </c>
      <c r="J59" s="41">
        <v>148.38460000000001</v>
      </c>
      <c r="K59" s="41">
        <v>216.76419999999999</v>
      </c>
      <c r="L59" s="41">
        <v>242.04920000000001</v>
      </c>
      <c r="M59" s="53">
        <v>232.9847</v>
      </c>
      <c r="N59" s="58" t="e">
        <f>IF(SUM('Total Number of Participants'!B59:M59)&gt;0,'Food Costs'!#REF!/SUM('Total Number of Participants'!B59:M59)," ")</f>
        <v>#REF!</v>
      </c>
      <c r="O59" s="46"/>
    </row>
    <row r="60" spans="1:15" ht="12" customHeight="1" x14ac:dyDescent="0.2">
      <c r="A60" s="10" t="str">
        <f>'Pregnant Women Participating'!A60</f>
        <v>Zuni Pueblo, NM</v>
      </c>
      <c r="B60" s="40">
        <v>41.276600000000002</v>
      </c>
      <c r="C60" s="41">
        <v>26.860800000000001</v>
      </c>
      <c r="D60" s="41">
        <v>17.343499999999999</v>
      </c>
      <c r="E60" s="41">
        <v>44.828000000000003</v>
      </c>
      <c r="F60" s="41">
        <v>39.287100000000002</v>
      </c>
      <c r="G60" s="41">
        <v>35.32</v>
      </c>
      <c r="H60" s="41">
        <v>36.340400000000002</v>
      </c>
      <c r="I60" s="41">
        <v>31.642399999999999</v>
      </c>
      <c r="J60" s="41">
        <v>34.9617</v>
      </c>
      <c r="K60" s="41">
        <v>36.733699999999999</v>
      </c>
      <c r="L60" s="41">
        <v>38.511299999999999</v>
      </c>
      <c r="M60" s="53">
        <v>28.8413</v>
      </c>
      <c r="N60" s="58" t="e">
        <f>IF(SUM('Total Number of Participants'!B60:M60)&gt;0,'Food Costs'!#REF!/SUM('Total Number of Participants'!B60:M60)," ")</f>
        <v>#REF!</v>
      </c>
      <c r="O60" s="46"/>
    </row>
    <row r="61" spans="1:15" ht="12" customHeight="1" x14ac:dyDescent="0.2">
      <c r="A61" s="10" t="str">
        <f>'Pregnant Women Participating'!A61</f>
        <v>Cherokee Nation, OK</v>
      </c>
      <c r="B61" s="40">
        <v>29.6646</v>
      </c>
      <c r="C61" s="41">
        <v>33.721699999999998</v>
      </c>
      <c r="D61" s="41">
        <v>31.8977</v>
      </c>
      <c r="E61" s="41">
        <v>34.026000000000003</v>
      </c>
      <c r="F61" s="41">
        <v>28.955500000000001</v>
      </c>
      <c r="G61" s="41">
        <v>29.5244</v>
      </c>
      <c r="H61" s="41">
        <v>32.150599999999997</v>
      </c>
      <c r="I61" s="41">
        <v>34.375399999999999</v>
      </c>
      <c r="J61" s="41">
        <v>34.450200000000002</v>
      </c>
      <c r="K61" s="41">
        <v>35.746000000000002</v>
      </c>
      <c r="L61" s="41">
        <v>34.166800000000002</v>
      </c>
      <c r="M61" s="53">
        <v>39.383200000000002</v>
      </c>
      <c r="N61" s="58" t="e">
        <f>IF(SUM('Total Number of Participants'!B61:M61)&gt;0,'Food Costs'!#REF!/SUM('Total Number of Participants'!B61:M61)," ")</f>
        <v>#REF!</v>
      </c>
      <c r="O61" s="46"/>
    </row>
    <row r="62" spans="1:15" ht="12" customHeight="1" x14ac:dyDescent="0.2">
      <c r="A62" s="10" t="str">
        <f>'Pregnant Women Participating'!A62</f>
        <v>Chickasaw Nation, OK</v>
      </c>
      <c r="B62" s="40">
        <v>47.744900000000001</v>
      </c>
      <c r="C62" s="41">
        <v>24.941700000000001</v>
      </c>
      <c r="D62" s="41">
        <v>1.0872999999999999</v>
      </c>
      <c r="E62" s="41">
        <v>22.4437</v>
      </c>
      <c r="F62" s="41">
        <v>20.678799999999999</v>
      </c>
      <c r="G62" s="41">
        <v>43.685299999999998</v>
      </c>
      <c r="H62" s="41">
        <v>24.942599999999999</v>
      </c>
      <c r="I62" s="41">
        <v>25.571000000000002</v>
      </c>
      <c r="J62" s="41">
        <v>32.325000000000003</v>
      </c>
      <c r="K62" s="41">
        <v>24.475000000000001</v>
      </c>
      <c r="L62" s="41">
        <v>29.927800000000001</v>
      </c>
      <c r="M62" s="53">
        <v>53.677199999999999</v>
      </c>
      <c r="N62" s="58" t="e">
        <f>IF(SUM('Total Number of Participants'!B62:M62)&gt;0,'Food Costs'!#REF!/SUM('Total Number of Participants'!B62:M62)," ")</f>
        <v>#REF!</v>
      </c>
      <c r="O62" s="46"/>
    </row>
    <row r="63" spans="1:15" ht="12" customHeight="1" x14ac:dyDescent="0.2">
      <c r="A63" s="10" t="str">
        <f>'Pregnant Women Participating'!A63</f>
        <v>Choctaw Nation, OK</v>
      </c>
      <c r="B63" s="40">
        <v>11.4611</v>
      </c>
      <c r="C63" s="41">
        <v>22.9497</v>
      </c>
      <c r="D63" s="41">
        <v>-3.5348000000000002</v>
      </c>
      <c r="E63" s="41">
        <v>23.0854</v>
      </c>
      <c r="F63" s="41">
        <v>17.4221</v>
      </c>
      <c r="G63" s="41">
        <v>19.885000000000002</v>
      </c>
      <c r="H63" s="41">
        <v>19.655799999999999</v>
      </c>
      <c r="I63" s="41">
        <v>21.7285</v>
      </c>
      <c r="J63" s="41">
        <v>25.377099999999999</v>
      </c>
      <c r="K63" s="41">
        <v>31.232099999999999</v>
      </c>
      <c r="L63" s="41">
        <v>30.729900000000001</v>
      </c>
      <c r="M63" s="53">
        <v>24.392900000000001</v>
      </c>
      <c r="N63" s="58" t="e">
        <f>IF(SUM('Total Number of Participants'!B63:M63)&gt;0,'Food Costs'!#REF!/SUM('Total Number of Participants'!B63:M63)," ")</f>
        <v>#REF!</v>
      </c>
      <c r="O63" s="46"/>
    </row>
    <row r="64" spans="1:15" ht="12" customHeight="1" x14ac:dyDescent="0.2">
      <c r="A64" s="10" t="str">
        <f>'Pregnant Women Participating'!A64</f>
        <v>Citizen Potawatomi Nation, OK</v>
      </c>
      <c r="B64" s="40">
        <v>20.618500000000001</v>
      </c>
      <c r="C64" s="41">
        <v>20.322500000000002</v>
      </c>
      <c r="D64" s="41">
        <v>20.1084</v>
      </c>
      <c r="E64" s="41">
        <v>19.064599999999999</v>
      </c>
      <c r="F64" s="41">
        <v>14.5024</v>
      </c>
      <c r="G64" s="41">
        <v>15.75</v>
      </c>
      <c r="H64" s="41">
        <v>19.077200000000001</v>
      </c>
      <c r="I64" s="41">
        <v>18.039100000000001</v>
      </c>
      <c r="J64" s="41">
        <v>21.504200000000001</v>
      </c>
      <c r="K64" s="41">
        <v>20.4315</v>
      </c>
      <c r="L64" s="41">
        <v>42.681399999999996</v>
      </c>
      <c r="M64" s="53">
        <v>45.994399999999999</v>
      </c>
      <c r="N64" s="58" t="e">
        <f>IF(SUM('Total Number of Participants'!B64:M64)&gt;0,'Food Costs'!#REF!/SUM('Total Number of Participants'!B64:M64)," ")</f>
        <v>#REF!</v>
      </c>
      <c r="O64" s="46"/>
    </row>
    <row r="65" spans="1:15" ht="12" customHeight="1" x14ac:dyDescent="0.2">
      <c r="A65" s="10" t="str">
        <f>'Pregnant Women Participating'!A65</f>
        <v>Inter-Tribal Council, OK</v>
      </c>
      <c r="B65" s="40">
        <v>51.991900000000001</v>
      </c>
      <c r="C65" s="41">
        <v>48.973999999999997</v>
      </c>
      <c r="D65" s="41">
        <v>48.267299999999999</v>
      </c>
      <c r="E65" s="41">
        <v>47.6858</v>
      </c>
      <c r="F65" s="41">
        <v>46.661299999999997</v>
      </c>
      <c r="G65" s="41">
        <v>44.015599999999999</v>
      </c>
      <c r="H65" s="41">
        <v>46.952100000000002</v>
      </c>
      <c r="I65" s="41">
        <v>49.008699999999997</v>
      </c>
      <c r="J65" s="41">
        <v>50.25</v>
      </c>
      <c r="K65" s="41">
        <v>50.557899999999997</v>
      </c>
      <c r="L65" s="41">
        <v>53.586599999999997</v>
      </c>
      <c r="M65" s="53">
        <v>58.970100000000002</v>
      </c>
      <c r="N65" s="58" t="e">
        <f>IF(SUM('Total Number of Participants'!B65:M65)&gt;0,'Food Costs'!#REF!/SUM('Total Number of Participants'!B65:M65)," ")</f>
        <v>#REF!</v>
      </c>
      <c r="O65" s="46"/>
    </row>
    <row r="66" spans="1:15" ht="12" customHeight="1" x14ac:dyDescent="0.2">
      <c r="A66" s="10" t="str">
        <f>'Pregnant Women Participating'!A66</f>
        <v>Muscogee Creek Nation, OK</v>
      </c>
      <c r="B66" s="40">
        <v>26.771799999999999</v>
      </c>
      <c r="C66" s="41">
        <v>26.444199999999999</v>
      </c>
      <c r="D66" s="41">
        <v>26.000900000000001</v>
      </c>
      <c r="E66" s="41">
        <v>22.74</v>
      </c>
      <c r="F66" s="41">
        <v>42.598999999999997</v>
      </c>
      <c r="G66" s="41">
        <v>22.6889</v>
      </c>
      <c r="H66" s="41">
        <v>25.7639</v>
      </c>
      <c r="I66" s="41">
        <v>24.099399999999999</v>
      </c>
      <c r="J66" s="41">
        <v>27.234300000000001</v>
      </c>
      <c r="K66" s="41">
        <v>27.090399999999999</v>
      </c>
      <c r="L66" s="41">
        <v>24.9758</v>
      </c>
      <c r="M66" s="53">
        <v>24.120200000000001</v>
      </c>
      <c r="N66" s="58" t="e">
        <f>IF(SUM('Total Number of Participants'!B66:M66)&gt;0,'Food Costs'!#REF!/SUM('Total Number of Participants'!B66:M66)," ")</f>
        <v>#REF!</v>
      </c>
      <c r="O66" s="46"/>
    </row>
    <row r="67" spans="1:15" ht="12" customHeight="1" x14ac:dyDescent="0.2">
      <c r="A67" s="10" t="str">
        <f>'Pregnant Women Participating'!A67</f>
        <v>Osage Tribal Council, OK</v>
      </c>
      <c r="B67" s="40">
        <v>22.7087</v>
      </c>
      <c r="C67" s="41">
        <v>22.7468</v>
      </c>
      <c r="D67" s="41">
        <v>23.244900000000001</v>
      </c>
      <c r="E67" s="41">
        <v>18.805099999999999</v>
      </c>
      <c r="F67" s="41">
        <v>17.322299999999998</v>
      </c>
      <c r="G67" s="41">
        <v>25.558599999999998</v>
      </c>
      <c r="H67" s="41">
        <v>19.752199999999998</v>
      </c>
      <c r="I67" s="41">
        <v>17.410799999999998</v>
      </c>
      <c r="J67" s="41">
        <v>22.622499999999999</v>
      </c>
      <c r="K67" s="41">
        <v>21.342400000000001</v>
      </c>
      <c r="L67" s="41">
        <v>28.4132</v>
      </c>
      <c r="M67" s="53">
        <v>21.480899999999998</v>
      </c>
      <c r="N67" s="58" t="e">
        <f>IF(SUM('Total Number of Participants'!B67:M67)&gt;0,'Food Costs'!#REF!/SUM('Total Number of Participants'!B67:M67)," ")</f>
        <v>#REF!</v>
      </c>
      <c r="O67" s="46"/>
    </row>
    <row r="68" spans="1:15" ht="12" customHeight="1" x14ac:dyDescent="0.2">
      <c r="A68" s="10" t="str">
        <f>'Pregnant Women Participating'!A68</f>
        <v>Otoe-Missouria Tribe, OK</v>
      </c>
      <c r="B68" s="40">
        <v>27.214300000000001</v>
      </c>
      <c r="C68" s="41">
        <v>27.523099999999999</v>
      </c>
      <c r="D68" s="41">
        <v>28.924199999999999</v>
      </c>
      <c r="E68" s="41">
        <v>28.954699999999999</v>
      </c>
      <c r="F68" s="41">
        <v>53.673200000000001</v>
      </c>
      <c r="G68" s="41">
        <v>4.7778</v>
      </c>
      <c r="H68" s="41">
        <v>51.416699999999999</v>
      </c>
      <c r="I68" s="41">
        <v>33.782600000000002</v>
      </c>
      <c r="J68" s="41">
        <v>42.942500000000003</v>
      </c>
      <c r="K68" s="41">
        <v>45.1325</v>
      </c>
      <c r="L68" s="41">
        <v>99.338700000000003</v>
      </c>
      <c r="M68" s="53">
        <v>107.88</v>
      </c>
      <c r="N68" s="58" t="e">
        <f>IF(SUM('Total Number of Participants'!B68:M68)&gt;0,'Food Costs'!#REF!/SUM('Total Number of Participants'!B68:M68)," ")</f>
        <v>#REF!</v>
      </c>
      <c r="O68" s="46"/>
    </row>
    <row r="69" spans="1:15" ht="12" customHeight="1" x14ac:dyDescent="0.2">
      <c r="A69" s="10" t="str">
        <f>'Pregnant Women Participating'!A69</f>
        <v>Wichita, Caddo &amp; Delaware (WCD), OK</v>
      </c>
      <c r="B69" s="40">
        <v>23.965800000000002</v>
      </c>
      <c r="C69" s="41">
        <v>23.5229</v>
      </c>
      <c r="D69" s="41">
        <v>23.998200000000001</v>
      </c>
      <c r="E69" s="41">
        <v>21.3644</v>
      </c>
      <c r="F69" s="41">
        <v>44.220599999999997</v>
      </c>
      <c r="G69" s="41">
        <v>18.733000000000001</v>
      </c>
      <c r="H69" s="41">
        <v>20.453099999999999</v>
      </c>
      <c r="I69" s="41">
        <v>20.571400000000001</v>
      </c>
      <c r="J69" s="41">
        <v>22.668800000000001</v>
      </c>
      <c r="K69" s="41">
        <v>22.906199999999998</v>
      </c>
      <c r="L69" s="41">
        <v>22.5137</v>
      </c>
      <c r="M69" s="53">
        <v>26.000699999999998</v>
      </c>
      <c r="N69" s="58" t="e">
        <f>IF(SUM('Total Number of Participants'!B69:M69)&gt;0,'Food Costs'!#REF!/SUM('Total Number of Participants'!B69:M69)," ")</f>
        <v>#REF!</v>
      </c>
      <c r="O69" s="46"/>
    </row>
    <row r="70" spans="1:15" s="22" customFormat="1" ht="24.75" customHeight="1" x14ac:dyDescent="0.2">
      <c r="A70" s="18" t="str">
        <f>'Pregnant Women Participating'!A70</f>
        <v>Southwest Region</v>
      </c>
      <c r="B70" s="42">
        <v>20.379200000000001</v>
      </c>
      <c r="C70" s="43">
        <v>33.920900000000003</v>
      </c>
      <c r="D70" s="43">
        <v>30.1877</v>
      </c>
      <c r="E70" s="43">
        <v>19.585599999999999</v>
      </c>
      <c r="F70" s="43">
        <v>34.506999999999998</v>
      </c>
      <c r="G70" s="43">
        <v>25.401900000000001</v>
      </c>
      <c r="H70" s="43">
        <v>28.623100000000001</v>
      </c>
      <c r="I70" s="43">
        <v>22.825800000000001</v>
      </c>
      <c r="J70" s="43">
        <v>27.669899999999998</v>
      </c>
      <c r="K70" s="43">
        <v>26.9453</v>
      </c>
      <c r="L70" s="43">
        <v>32.579500000000003</v>
      </c>
      <c r="M70" s="52">
        <v>33.295999999999999</v>
      </c>
      <c r="N70" s="59" t="e">
        <f>IF(SUM('Total Number of Participants'!B70:M70)&gt;0,'Food Costs'!#REF!/SUM('Total Number of Participants'!B70:M70)," ")</f>
        <v>#REF!</v>
      </c>
      <c r="O70" s="46"/>
    </row>
    <row r="71" spans="1:15" ht="12" customHeight="1" x14ac:dyDescent="0.2">
      <c r="A71" s="10" t="str">
        <f>'Pregnant Women Participating'!A71</f>
        <v>Colorado</v>
      </c>
      <c r="B71" s="40">
        <v>28.220099999999999</v>
      </c>
      <c r="C71" s="41">
        <v>28.827999999999999</v>
      </c>
      <c r="D71" s="41">
        <v>28.857700000000001</v>
      </c>
      <c r="E71" s="41">
        <v>30.087499999999999</v>
      </c>
      <c r="F71" s="41">
        <v>28.457599999999999</v>
      </c>
      <c r="G71" s="41">
        <v>27.072399999999998</v>
      </c>
      <c r="H71" s="41">
        <v>49.148899999999998</v>
      </c>
      <c r="I71" s="41">
        <v>6.9141000000000004</v>
      </c>
      <c r="J71" s="41">
        <v>34.705599999999997</v>
      </c>
      <c r="K71" s="41">
        <v>31.8687</v>
      </c>
      <c r="L71" s="41">
        <v>37.136800000000001</v>
      </c>
      <c r="M71" s="53">
        <v>34.537199999999999</v>
      </c>
      <c r="N71" s="58">
        <f>IF(SUM('Total Number of Participants'!B71:M71)&gt;0,'Food Costs'!N42/SUM('Total Number of Participants'!B71:M71)," ")</f>
        <v>20.411649043129472</v>
      </c>
      <c r="O71" s="46"/>
    </row>
    <row r="72" spans="1:15" ht="12" customHeight="1" x14ac:dyDescent="0.2">
      <c r="A72" s="10" t="str">
        <f>'Pregnant Women Participating'!A72</f>
        <v>Kansas</v>
      </c>
      <c r="B72" s="40">
        <v>29.1678</v>
      </c>
      <c r="C72" s="41">
        <v>29.497199999999999</v>
      </c>
      <c r="D72" s="41">
        <v>28.6663</v>
      </c>
      <c r="E72" s="41">
        <v>29.601400000000002</v>
      </c>
      <c r="F72" s="41">
        <v>26.118200000000002</v>
      </c>
      <c r="G72" s="41">
        <v>26.312000000000001</v>
      </c>
      <c r="H72" s="41">
        <v>29.451899999999998</v>
      </c>
      <c r="I72" s="41">
        <v>26.6587</v>
      </c>
      <c r="J72" s="41">
        <v>31.0183</v>
      </c>
      <c r="K72" s="41">
        <v>30.3996</v>
      </c>
      <c r="L72" s="41">
        <v>38.181100000000001</v>
      </c>
      <c r="M72" s="53">
        <v>38.3108</v>
      </c>
      <c r="N72" s="58">
        <f>IF(SUM('Total Number of Participants'!B72:M72)&gt;0,'Food Costs'!N43/SUM('Total Number of Participants'!B72:M72)," ")</f>
        <v>46.508624899513912</v>
      </c>
      <c r="O72" s="46"/>
    </row>
    <row r="73" spans="1:15" ht="12" customHeight="1" x14ac:dyDescent="0.2">
      <c r="A73" s="10" t="str">
        <f>'Pregnant Women Participating'!A73</f>
        <v>Missouri</v>
      </c>
      <c r="B73" s="40">
        <v>13.243499999999999</v>
      </c>
      <c r="C73" s="41">
        <v>7.5758999999999999</v>
      </c>
      <c r="D73" s="41">
        <v>48.555700000000002</v>
      </c>
      <c r="E73" s="41">
        <v>37.131799999999998</v>
      </c>
      <c r="F73" s="41">
        <v>25.013400000000001</v>
      </c>
      <c r="G73" s="41">
        <v>36.119199999999999</v>
      </c>
      <c r="H73" s="41">
        <v>13.4878</v>
      </c>
      <c r="I73" s="41">
        <v>2.8393000000000002</v>
      </c>
      <c r="J73" s="41">
        <v>32.712499999999999</v>
      </c>
      <c r="K73" s="41">
        <v>23.185600000000001</v>
      </c>
      <c r="L73" s="41">
        <v>23.6128</v>
      </c>
      <c r="M73" s="53">
        <v>43.805500000000002</v>
      </c>
      <c r="N73" s="58">
        <f>IF(SUM('Total Number of Participants'!B73:M73)&gt;0,'Food Costs'!N44/SUM('Total Number of Participants'!B73:M73)," ")</f>
        <v>68.0242532229326</v>
      </c>
      <c r="O73" s="46"/>
    </row>
    <row r="74" spans="1:15" ht="12" customHeight="1" x14ac:dyDescent="0.2">
      <c r="A74" s="10" t="str">
        <f>'Pregnant Women Participating'!A74</f>
        <v>Montana</v>
      </c>
      <c r="B74" s="40">
        <v>45.461399999999998</v>
      </c>
      <c r="C74" s="41">
        <v>28.400300000000001</v>
      </c>
      <c r="D74" s="41">
        <v>29.043299999999999</v>
      </c>
      <c r="E74" s="41">
        <v>26.862500000000001</v>
      </c>
      <c r="F74" s="41">
        <v>24.679200000000002</v>
      </c>
      <c r="G74" s="41">
        <v>7.9988000000000001</v>
      </c>
      <c r="H74" s="41">
        <v>45.266199999999998</v>
      </c>
      <c r="I74" s="41">
        <v>23.251100000000001</v>
      </c>
      <c r="J74" s="41">
        <v>24.957999999999998</v>
      </c>
      <c r="K74" s="41">
        <v>38.585700000000003</v>
      </c>
      <c r="L74" s="41">
        <v>12.248100000000001</v>
      </c>
      <c r="M74" s="53">
        <v>24.500499999999999</v>
      </c>
      <c r="N74" s="58">
        <f>IF(SUM('Total Number of Participants'!B74:M74)&gt;0,'Food Costs'!N45/SUM('Total Number of Participants'!B74:M74)," ")</f>
        <v>45.668971472882788</v>
      </c>
      <c r="O74" s="46"/>
    </row>
    <row r="75" spans="1:15" ht="12" customHeight="1" x14ac:dyDescent="0.2">
      <c r="A75" s="10" t="str">
        <f>'Pregnant Women Participating'!A75</f>
        <v>Nebraska</v>
      </c>
      <c r="B75" s="40">
        <v>36.820300000000003</v>
      </c>
      <c r="C75" s="41">
        <v>35.607999999999997</v>
      </c>
      <c r="D75" s="41">
        <v>36.220100000000002</v>
      </c>
      <c r="E75" s="41">
        <v>34.698</v>
      </c>
      <c r="F75" s="41">
        <v>33.974200000000003</v>
      </c>
      <c r="G75" s="41">
        <v>28.424099999999999</v>
      </c>
      <c r="H75" s="41">
        <v>26.745200000000001</v>
      </c>
      <c r="I75" s="41">
        <v>27.8933</v>
      </c>
      <c r="J75" s="41">
        <v>29.945599999999999</v>
      </c>
      <c r="K75" s="41">
        <v>30.209700000000002</v>
      </c>
      <c r="L75" s="41">
        <v>29.865500000000001</v>
      </c>
      <c r="M75" s="53">
        <v>29.6206</v>
      </c>
      <c r="N75" s="58">
        <f>IF(SUM('Total Number of Participants'!B75:M75)&gt;0,'Food Costs'!N46/SUM('Total Number of Participants'!B75:M75)," ")</f>
        <v>78.759202685871571</v>
      </c>
      <c r="O75" s="46"/>
    </row>
    <row r="76" spans="1:15" ht="12" customHeight="1" x14ac:dyDescent="0.2">
      <c r="A76" s="10" t="str">
        <f>'Pregnant Women Participating'!A76</f>
        <v>North Dakota</v>
      </c>
      <c r="B76" s="40">
        <v>44.599499999999999</v>
      </c>
      <c r="C76" s="41">
        <v>46.7044</v>
      </c>
      <c r="D76" s="41">
        <v>46.181800000000003</v>
      </c>
      <c r="E76" s="41">
        <v>38.612400000000001</v>
      </c>
      <c r="F76" s="41">
        <v>38.022199999999998</v>
      </c>
      <c r="G76" s="41">
        <v>42.083799999999997</v>
      </c>
      <c r="H76" s="41">
        <v>40.024099999999997</v>
      </c>
      <c r="I76" s="41">
        <v>33.933500000000002</v>
      </c>
      <c r="J76" s="41">
        <v>54.971699999999998</v>
      </c>
      <c r="K76" s="41">
        <v>55.002299999999998</v>
      </c>
      <c r="L76" s="41">
        <v>55.246000000000002</v>
      </c>
      <c r="M76" s="53">
        <v>56.4176</v>
      </c>
      <c r="N76" s="58">
        <f>IF(SUM('Total Number of Participants'!B76:M76)&gt;0,'Food Costs'!N47/SUM('Total Number of Participants'!B76:M76)," ")</f>
        <v>46.960302473402912</v>
      </c>
      <c r="O76" s="46"/>
    </row>
    <row r="77" spans="1:15" ht="12" customHeight="1" x14ac:dyDescent="0.2">
      <c r="A77" s="10" t="str">
        <f>'Pregnant Women Participating'!A77</f>
        <v>South Dakota</v>
      </c>
      <c r="B77" s="40">
        <v>36.704799999999999</v>
      </c>
      <c r="C77" s="41">
        <v>34.994199999999999</v>
      </c>
      <c r="D77" s="41">
        <v>35.4983</v>
      </c>
      <c r="E77" s="41">
        <v>34.804000000000002</v>
      </c>
      <c r="F77" s="41">
        <v>30.6873</v>
      </c>
      <c r="G77" s="41">
        <v>34.889400000000002</v>
      </c>
      <c r="H77" s="41">
        <v>28.802199999999999</v>
      </c>
      <c r="I77" s="41">
        <v>28.944099999999999</v>
      </c>
      <c r="J77" s="41">
        <v>31.103899999999999</v>
      </c>
      <c r="K77" s="41">
        <v>29.9312</v>
      </c>
      <c r="L77" s="41">
        <v>29.7121</v>
      </c>
      <c r="M77" s="53">
        <v>28.590699999999998</v>
      </c>
      <c r="N77" s="58">
        <f>IF(SUM('Total Number of Participants'!B77:M77)&gt;0,'Food Costs'!N48/SUM('Total Number of Participants'!B77:M77)," ")</f>
        <v>207.82441706488572</v>
      </c>
      <c r="O77" s="46"/>
    </row>
    <row r="78" spans="1:15" ht="12" customHeight="1" x14ac:dyDescent="0.2">
      <c r="A78" s="10" t="str">
        <f>'Pregnant Women Participating'!A78</f>
        <v>Wyoming</v>
      </c>
      <c r="B78" s="40">
        <v>27.5459</v>
      </c>
      <c r="C78" s="41">
        <v>24.8108</v>
      </c>
      <c r="D78" s="41">
        <v>30.2011</v>
      </c>
      <c r="E78" s="41">
        <v>26.706499999999998</v>
      </c>
      <c r="F78" s="41">
        <v>24.261099999999999</v>
      </c>
      <c r="G78" s="41">
        <v>24.080500000000001</v>
      </c>
      <c r="H78" s="41">
        <v>22.932200000000002</v>
      </c>
      <c r="I78" s="41">
        <v>26.4392</v>
      </c>
      <c r="J78" s="41">
        <v>25.938199999999998</v>
      </c>
      <c r="K78" s="41">
        <v>30.604600000000001</v>
      </c>
      <c r="L78" s="41">
        <v>28.375699999999998</v>
      </c>
      <c r="M78" s="53">
        <v>35.153399999999998</v>
      </c>
      <c r="N78" s="58">
        <f>IF(SUM('Total Number of Participants'!B78:M78)&gt;0,'Food Costs'!N49/SUM('Total Number of Participants'!B78:M78)," ")</f>
        <v>2438.2734051166781</v>
      </c>
      <c r="O78" s="46"/>
    </row>
    <row r="79" spans="1:15" ht="12" customHeight="1" x14ac:dyDescent="0.2">
      <c r="A79" s="10" t="str">
        <f>'Pregnant Women Participating'!A79</f>
        <v>Ute Mountain Ute Tribe, CO</v>
      </c>
      <c r="B79" s="40">
        <v>33.015900000000002</v>
      </c>
      <c r="C79" s="41">
        <v>33.737699999999997</v>
      </c>
      <c r="D79" s="41">
        <v>32.191299999999998</v>
      </c>
      <c r="E79" s="41">
        <v>29.6494</v>
      </c>
      <c r="F79" s="41">
        <v>25.462399999999999</v>
      </c>
      <c r="G79" s="41">
        <v>31.2483</v>
      </c>
      <c r="H79" s="41">
        <v>29.345099999999999</v>
      </c>
      <c r="I79" s="41">
        <v>23.887499999999999</v>
      </c>
      <c r="J79" s="41">
        <v>40.810099999999998</v>
      </c>
      <c r="K79" s="41">
        <v>34.854300000000002</v>
      </c>
      <c r="L79" s="41">
        <v>42.966200000000001</v>
      </c>
      <c r="M79" s="53">
        <v>37.0625</v>
      </c>
      <c r="N79" s="58" t="e">
        <f>IF(SUM('Total Number of Participants'!B79:M79)&gt;0,'Food Costs'!#REF!/SUM('Total Number of Participants'!B79:M79)," ")</f>
        <v>#REF!</v>
      </c>
      <c r="O79" s="46"/>
    </row>
    <row r="80" spans="1:15" ht="12" customHeight="1" x14ac:dyDescent="0.2">
      <c r="A80" s="10" t="str">
        <f>'Pregnant Women Participating'!A80</f>
        <v>Omaha Sioux, NE</v>
      </c>
      <c r="B80" s="40">
        <v>43.879800000000003</v>
      </c>
      <c r="C80" s="41">
        <v>58.130200000000002</v>
      </c>
      <c r="D80" s="41">
        <v>52.196599999999997</v>
      </c>
      <c r="E80" s="41">
        <v>59.607999999999997</v>
      </c>
      <c r="F80" s="41">
        <v>53.352600000000002</v>
      </c>
      <c r="G80" s="41">
        <v>52.223500000000001</v>
      </c>
      <c r="H80" s="41">
        <v>53.011400000000002</v>
      </c>
      <c r="I80" s="41">
        <v>54.059800000000003</v>
      </c>
      <c r="J80" s="41">
        <v>67.0471</v>
      </c>
      <c r="K80" s="41">
        <v>70.420199999999994</v>
      </c>
      <c r="L80" s="41">
        <v>73.439800000000005</v>
      </c>
      <c r="M80" s="53">
        <v>58.711300000000001</v>
      </c>
      <c r="N80" s="58" t="e">
        <f>IF(SUM('Total Number of Participants'!B80:M80)&gt;0,'Food Costs'!#REF!/SUM('Total Number of Participants'!B80:M80)," ")</f>
        <v>#REF!</v>
      </c>
      <c r="O80" s="46"/>
    </row>
    <row r="81" spans="1:15" ht="12" customHeight="1" x14ac:dyDescent="0.2">
      <c r="A81" s="10" t="str">
        <f>'Pregnant Women Participating'!A81</f>
        <v>Santee Sioux, NE</v>
      </c>
      <c r="B81" s="40">
        <v>83.528800000000004</v>
      </c>
      <c r="C81" s="41">
        <v>93.787199999999999</v>
      </c>
      <c r="D81" s="41">
        <v>84.304900000000004</v>
      </c>
      <c r="E81" s="41">
        <v>123.3409</v>
      </c>
      <c r="F81" s="41">
        <v>144.43899999999999</v>
      </c>
      <c r="G81" s="41">
        <v>123.4318</v>
      </c>
      <c r="H81" s="41">
        <v>135.97669999999999</v>
      </c>
      <c r="I81" s="41">
        <v>141.75</v>
      </c>
      <c r="J81" s="41">
        <v>109.3171</v>
      </c>
      <c r="K81" s="41">
        <v>127.83329999999999</v>
      </c>
      <c r="L81" s="41">
        <v>65.971800000000002</v>
      </c>
      <c r="M81" s="53">
        <v>117.5231</v>
      </c>
      <c r="N81" s="58" t="e">
        <f>IF(SUM('Total Number of Participants'!B81:M81)&gt;0,'Food Costs'!#REF!/SUM('Total Number of Participants'!B81:M81)," ")</f>
        <v>#REF!</v>
      </c>
      <c r="O81" s="46"/>
    </row>
    <row r="82" spans="1:15" ht="12" customHeight="1" x14ac:dyDescent="0.2">
      <c r="A82" s="10" t="str">
        <f>'Pregnant Women Participating'!A82</f>
        <v>Winnebago Tribe, NE</v>
      </c>
      <c r="B82" s="40">
        <v>46.374000000000002</v>
      </c>
      <c r="C82" s="41">
        <v>51.763199999999998</v>
      </c>
      <c r="D82" s="41">
        <v>49.436999999999998</v>
      </c>
      <c r="E82" s="41">
        <v>52.207500000000003</v>
      </c>
      <c r="F82" s="41">
        <v>47.398000000000003</v>
      </c>
      <c r="G82" s="41">
        <v>40.1477</v>
      </c>
      <c r="H82" s="41">
        <v>50.653500000000001</v>
      </c>
      <c r="I82" s="41">
        <v>52.044600000000003</v>
      </c>
      <c r="J82" s="41">
        <v>70.276200000000003</v>
      </c>
      <c r="K82" s="41">
        <v>68.588200000000001</v>
      </c>
      <c r="L82" s="41">
        <v>92.431399999999996</v>
      </c>
      <c r="M82" s="53">
        <v>98.142899999999997</v>
      </c>
      <c r="N82" s="58" t="e">
        <f>IF(SUM('Total Number of Participants'!B82:M82)&gt;0,'Food Costs'!#REF!/SUM('Total Number of Participants'!B82:M82)," ")</f>
        <v>#REF!</v>
      </c>
      <c r="O82" s="46"/>
    </row>
    <row r="83" spans="1:15" ht="12" customHeight="1" x14ac:dyDescent="0.2">
      <c r="A83" s="10" t="str">
        <f>'Pregnant Women Participating'!A83</f>
        <v>Standing Rock Sioux Tribe, ND</v>
      </c>
      <c r="B83" s="40">
        <v>28.815200000000001</v>
      </c>
      <c r="C83" s="41">
        <v>43.3782</v>
      </c>
      <c r="D83" s="41">
        <v>45.1785</v>
      </c>
      <c r="E83" s="41">
        <v>42.6768</v>
      </c>
      <c r="F83" s="41">
        <v>51.733800000000002</v>
      </c>
      <c r="G83" s="41">
        <v>47.090899999999998</v>
      </c>
      <c r="H83" s="41">
        <v>40.07</v>
      </c>
      <c r="I83" s="41">
        <v>35.410200000000003</v>
      </c>
      <c r="J83" s="41">
        <v>48.804299999999998</v>
      </c>
      <c r="K83" s="41">
        <v>56.1464</v>
      </c>
      <c r="L83" s="41">
        <v>39.975000000000001</v>
      </c>
      <c r="M83" s="53">
        <v>59.137300000000003</v>
      </c>
      <c r="N83" s="58" t="e">
        <f>IF(SUM('Total Number of Participants'!B83:M83)&gt;0,'Food Costs'!#REF!/SUM('Total Number of Participants'!B83:M83)," ")</f>
        <v>#REF!</v>
      </c>
      <c r="O83" s="46"/>
    </row>
    <row r="84" spans="1:15" ht="12" customHeight="1" x14ac:dyDescent="0.2">
      <c r="A84" s="10" t="str">
        <f>'Pregnant Women Participating'!A84</f>
        <v>Three Affiliated Tribes, ND</v>
      </c>
      <c r="B84" s="40">
        <v>57.463900000000002</v>
      </c>
      <c r="C84" s="41">
        <v>57.466999999999999</v>
      </c>
      <c r="D84" s="41">
        <v>57.120899999999999</v>
      </c>
      <c r="E84" s="41">
        <v>59.921199999999999</v>
      </c>
      <c r="F84" s="41">
        <v>67.789699999999996</v>
      </c>
      <c r="G84" s="41">
        <v>64.331500000000005</v>
      </c>
      <c r="H84" s="41">
        <v>60.159100000000002</v>
      </c>
      <c r="I84" s="41">
        <v>64.433999999999997</v>
      </c>
      <c r="J84" s="41">
        <v>73.981399999999994</v>
      </c>
      <c r="K84" s="41">
        <v>111.90479999999999</v>
      </c>
      <c r="L84" s="41">
        <v>158.2278</v>
      </c>
      <c r="M84" s="53">
        <v>181.81819999999999</v>
      </c>
      <c r="N84" s="58" t="e">
        <f>IF(SUM('Total Number of Participants'!B84:M84)&gt;0,'Food Costs'!#REF!/SUM('Total Number of Participants'!B84:M84)," ")</f>
        <v>#REF!</v>
      </c>
      <c r="O84" s="46"/>
    </row>
    <row r="85" spans="1:15" ht="12" customHeight="1" x14ac:dyDescent="0.2">
      <c r="A85" s="10" t="str">
        <f>'Pregnant Women Participating'!A85</f>
        <v>Cheyenne River Sioux, SD</v>
      </c>
      <c r="B85" s="40">
        <v>56.883200000000002</v>
      </c>
      <c r="C85" s="41">
        <v>20.4741</v>
      </c>
      <c r="D85" s="41">
        <v>53.197400000000002</v>
      </c>
      <c r="E85" s="41">
        <v>44.888500000000001</v>
      </c>
      <c r="F85" s="41">
        <v>53.292099999999998</v>
      </c>
      <c r="G85" s="41">
        <v>52.773699999999998</v>
      </c>
      <c r="H85" s="41">
        <v>50.857100000000003</v>
      </c>
      <c r="I85" s="41">
        <v>6.9978999999999996</v>
      </c>
      <c r="J85" s="41">
        <v>61.3992</v>
      </c>
      <c r="K85" s="41">
        <v>57.015999999999998</v>
      </c>
      <c r="L85" s="41">
        <v>104.8403</v>
      </c>
      <c r="M85" s="53">
        <v>106.17870000000001</v>
      </c>
      <c r="N85" s="58" t="e">
        <f>IF(SUM('Total Number of Participants'!B85:M85)&gt;0,'Food Costs'!#REF!/SUM('Total Number of Participants'!B85:M85)," ")</f>
        <v>#REF!</v>
      </c>
      <c r="O85" s="46"/>
    </row>
    <row r="86" spans="1:15" ht="12" customHeight="1" x14ac:dyDescent="0.2">
      <c r="A86" s="10" t="str">
        <f>'Pregnant Women Participating'!A86</f>
        <v>Rosebud Sioux, SD</v>
      </c>
      <c r="B86" s="40">
        <v>27.001100000000001</v>
      </c>
      <c r="C86" s="41">
        <v>55.166699999999999</v>
      </c>
      <c r="D86" s="41">
        <v>54.593699999999998</v>
      </c>
      <c r="E86" s="41">
        <v>49.549500000000002</v>
      </c>
      <c r="F86" s="41">
        <v>33.017200000000003</v>
      </c>
      <c r="G86" s="41">
        <v>25.898399999999999</v>
      </c>
      <c r="H86" s="41">
        <v>35.083300000000001</v>
      </c>
      <c r="I86" s="41">
        <v>50.423999999999999</v>
      </c>
      <c r="J86" s="41">
        <v>54.802</v>
      </c>
      <c r="K86" s="41">
        <v>59.160499999999999</v>
      </c>
      <c r="L86" s="41">
        <v>52.179499999999997</v>
      </c>
      <c r="M86" s="53">
        <v>39.066699999999997</v>
      </c>
      <c r="N86" s="58" t="e">
        <f>IF(SUM('Total Number of Participants'!B86:M86)&gt;0,'Food Costs'!#REF!/SUM('Total Number of Participants'!B86:M86)," ")</f>
        <v>#REF!</v>
      </c>
      <c r="O86" s="46"/>
    </row>
    <row r="87" spans="1:15" ht="12" customHeight="1" x14ac:dyDescent="0.2">
      <c r="A87" s="10" t="str">
        <f>'Pregnant Women Participating'!A87</f>
        <v>Northern Arapahoe, WY</v>
      </c>
      <c r="B87" s="40">
        <v>28.929099999999998</v>
      </c>
      <c r="C87" s="41">
        <v>37.6</v>
      </c>
      <c r="D87" s="41">
        <v>44.729700000000001</v>
      </c>
      <c r="E87" s="41">
        <v>45.688499999999998</v>
      </c>
      <c r="F87" s="41">
        <v>33.717700000000001</v>
      </c>
      <c r="G87" s="41">
        <v>26.569199999999999</v>
      </c>
      <c r="H87" s="41">
        <v>46.8872</v>
      </c>
      <c r="I87" s="41">
        <v>32.9236</v>
      </c>
      <c r="J87" s="41">
        <v>52.421100000000003</v>
      </c>
      <c r="K87" s="41">
        <v>51.829099999999997</v>
      </c>
      <c r="L87" s="41">
        <v>63.3217</v>
      </c>
      <c r="M87" s="53">
        <v>65.198499999999996</v>
      </c>
      <c r="N87" s="58" t="e">
        <f>IF(SUM('Total Number of Participants'!B87:M87)&gt;0,'Food Costs'!#REF!/SUM('Total Number of Participants'!B87:M87)," ")</f>
        <v>#REF!</v>
      </c>
      <c r="O87" s="46"/>
    </row>
    <row r="88" spans="1:15" ht="12" customHeight="1" x14ac:dyDescent="0.2">
      <c r="A88" s="10" t="str">
        <f>'Pregnant Women Participating'!A88</f>
        <v>Shoshone Tribe, WY</v>
      </c>
      <c r="B88" s="40">
        <v>59.387599999999999</v>
      </c>
      <c r="C88" s="41">
        <v>68.339100000000002</v>
      </c>
      <c r="D88" s="41">
        <v>66.858500000000006</v>
      </c>
      <c r="E88" s="41">
        <v>85.203500000000005</v>
      </c>
      <c r="F88" s="41">
        <v>62.188000000000002</v>
      </c>
      <c r="G88" s="41">
        <v>64.142899999999997</v>
      </c>
      <c r="H88" s="41">
        <v>65.738699999999994</v>
      </c>
      <c r="I88" s="41">
        <v>66.083299999999994</v>
      </c>
      <c r="J88" s="41">
        <v>64.844399999999993</v>
      </c>
      <c r="K88" s="41">
        <v>64.548400000000001</v>
      </c>
      <c r="L88" s="41">
        <v>64.548400000000001</v>
      </c>
      <c r="M88" s="53">
        <v>64.548400000000001</v>
      </c>
      <c r="N88" s="58" t="e">
        <f>IF(SUM('Total Number of Participants'!B88:M88)&gt;0,'Food Costs'!#REF!/SUM('Total Number of Participants'!B88:M88)," ")</f>
        <v>#REF!</v>
      </c>
      <c r="O88" s="46"/>
    </row>
    <row r="89" spans="1:15" s="22" customFormat="1" ht="24.75" customHeight="1" x14ac:dyDescent="0.2">
      <c r="A89" s="18" t="str">
        <f>'Pregnant Women Participating'!A89</f>
        <v>Mountain Plains</v>
      </c>
      <c r="B89" s="42">
        <v>26.585000000000001</v>
      </c>
      <c r="C89" s="43">
        <v>24.1143</v>
      </c>
      <c r="D89" s="43">
        <v>36.865200000000002</v>
      </c>
      <c r="E89" s="43">
        <v>33.160800000000002</v>
      </c>
      <c r="F89" s="43">
        <v>28.032599999999999</v>
      </c>
      <c r="G89" s="43">
        <v>29.841799999999999</v>
      </c>
      <c r="H89" s="43">
        <v>30.8491</v>
      </c>
      <c r="I89" s="43">
        <v>14.805</v>
      </c>
      <c r="J89" s="43">
        <v>33.034999999999997</v>
      </c>
      <c r="K89" s="43">
        <v>30.167200000000001</v>
      </c>
      <c r="L89" s="43">
        <v>31.632999999999999</v>
      </c>
      <c r="M89" s="52">
        <v>37.506700000000002</v>
      </c>
      <c r="N89" s="59" t="e">
        <f>IF(SUM('Total Number of Participants'!B89:M89)&gt;0,'Food Costs'!#REF!/SUM('Total Number of Participants'!B89:M89)," ")</f>
        <v>#REF!</v>
      </c>
      <c r="O89" s="46"/>
    </row>
    <row r="90" spans="1:15" ht="12" customHeight="1" x14ac:dyDescent="0.2">
      <c r="A90" s="11" t="str">
        <f>'Pregnant Women Participating'!A90</f>
        <v>Alaska</v>
      </c>
      <c r="B90" s="40">
        <v>64.100899999999996</v>
      </c>
      <c r="C90" s="41">
        <v>47.919199999999996</v>
      </c>
      <c r="D90" s="41">
        <v>22.828499999999998</v>
      </c>
      <c r="E90" s="41">
        <v>57.2455</v>
      </c>
      <c r="F90" s="41">
        <v>39.325499999999998</v>
      </c>
      <c r="G90" s="41">
        <v>19.246099999999998</v>
      </c>
      <c r="H90" s="41">
        <v>36.828600000000002</v>
      </c>
      <c r="I90" s="41">
        <v>58.911799999999999</v>
      </c>
      <c r="J90" s="41">
        <v>33.343800000000002</v>
      </c>
      <c r="K90" s="41">
        <v>52.094000000000001</v>
      </c>
      <c r="L90" s="41">
        <v>51.651400000000002</v>
      </c>
      <c r="M90" s="53">
        <v>47.718899999999998</v>
      </c>
      <c r="N90" s="58">
        <f>IF(SUM('Total Number of Participants'!B90:M90)&gt;0,'Food Costs'!N50/SUM('Total Number of Participants'!B90:M90)," ")</f>
        <v>98.68752076055209</v>
      </c>
      <c r="O90" s="46"/>
    </row>
    <row r="91" spans="1:15" ht="12" customHeight="1" x14ac:dyDescent="0.2">
      <c r="A91" s="11" t="str">
        <f>'Pregnant Women Participating'!A91</f>
        <v>American Samoa</v>
      </c>
      <c r="B91" s="40">
        <v>64.135099999999994</v>
      </c>
      <c r="C91" s="41">
        <v>63.302300000000002</v>
      </c>
      <c r="D91" s="41">
        <v>63.067799999999998</v>
      </c>
      <c r="E91" s="41">
        <v>62.710500000000003</v>
      </c>
      <c r="F91" s="41">
        <v>59.739800000000002</v>
      </c>
      <c r="G91" s="41">
        <v>61.616</v>
      </c>
      <c r="H91" s="41">
        <v>62.915399999999998</v>
      </c>
      <c r="I91" s="41">
        <v>64.140199999999993</v>
      </c>
      <c r="J91" s="41">
        <v>63.475900000000003</v>
      </c>
      <c r="K91" s="41">
        <v>65.511399999999995</v>
      </c>
      <c r="L91" s="41">
        <v>64.302300000000002</v>
      </c>
      <c r="M91" s="53">
        <v>62.229399999999998</v>
      </c>
      <c r="N91" s="58" t="e">
        <f>IF(SUM('Total Number of Participants'!B91:M91)&gt;0,'Food Costs'!#REF!/SUM('Total Number of Participants'!B91:M91)," ")</f>
        <v>#REF!</v>
      </c>
      <c r="O91" s="46"/>
    </row>
    <row r="92" spans="1:15" ht="12" customHeight="1" x14ac:dyDescent="0.2">
      <c r="A92" s="11" t="str">
        <f>'Pregnant Women Participating'!A92</f>
        <v>California</v>
      </c>
      <c r="B92" s="40">
        <v>40.920699999999997</v>
      </c>
      <c r="C92" s="41">
        <v>41.156999999999996</v>
      </c>
      <c r="D92" s="41">
        <v>41.198799999999999</v>
      </c>
      <c r="E92" s="41">
        <v>42.221600000000002</v>
      </c>
      <c r="F92" s="41">
        <v>39.184800000000003</v>
      </c>
      <c r="G92" s="41">
        <v>39.267400000000002</v>
      </c>
      <c r="H92" s="41">
        <v>40.154600000000002</v>
      </c>
      <c r="I92" s="41">
        <v>38.010899999999999</v>
      </c>
      <c r="J92" s="41">
        <v>40.2804</v>
      </c>
      <c r="K92" s="41">
        <v>40.494300000000003</v>
      </c>
      <c r="L92" s="41">
        <v>41.23</v>
      </c>
      <c r="M92" s="53">
        <v>41.619100000000003</v>
      </c>
      <c r="N92" s="58">
        <f>IF(SUM('Total Number of Participants'!B92:M92)&gt;0,'Food Costs'!N51/SUM('Total Number of Participants'!B92:M92)," ")</f>
        <v>0.42405093897613494</v>
      </c>
      <c r="O92" s="46"/>
    </row>
    <row r="93" spans="1:15" ht="12" customHeight="1" x14ac:dyDescent="0.2">
      <c r="A93" s="11" t="str">
        <f>'Pregnant Women Participating'!A93</f>
        <v>Guam</v>
      </c>
      <c r="B93" s="40">
        <v>62.294899999999998</v>
      </c>
      <c r="C93" s="41">
        <v>61.608899999999998</v>
      </c>
      <c r="D93" s="41">
        <v>60.9998</v>
      </c>
      <c r="E93" s="41">
        <v>59.945099999999996</v>
      </c>
      <c r="F93" s="41">
        <v>59.585099999999997</v>
      </c>
      <c r="G93" s="41">
        <v>59.868600000000001</v>
      </c>
      <c r="H93" s="41">
        <v>57.722700000000003</v>
      </c>
      <c r="I93" s="41">
        <v>62.0961</v>
      </c>
      <c r="J93" s="41">
        <v>64.953400000000002</v>
      </c>
      <c r="K93" s="41">
        <v>65.998099999999994</v>
      </c>
      <c r="L93" s="41">
        <v>65.667100000000005</v>
      </c>
      <c r="M93" s="53">
        <v>57.461599999999997</v>
      </c>
      <c r="N93" s="58" t="e">
        <f>IF(SUM('Total Number of Participants'!B93:M93)&gt;0,'Food Costs'!#REF!/SUM('Total Number of Participants'!B93:M93)," ")</f>
        <v>#REF!</v>
      </c>
      <c r="O93" s="46"/>
    </row>
    <row r="94" spans="1:15" ht="12" customHeight="1" x14ac:dyDescent="0.2">
      <c r="A94" s="11" t="str">
        <f>'Pregnant Women Participating'!A94</f>
        <v>Hawaii</v>
      </c>
      <c r="B94" s="40">
        <v>43.388399999999997</v>
      </c>
      <c r="C94" s="41">
        <v>43.006599999999999</v>
      </c>
      <c r="D94" s="41">
        <v>43.779299999999999</v>
      </c>
      <c r="E94" s="41">
        <v>43.501199999999997</v>
      </c>
      <c r="F94" s="41">
        <v>39.460900000000002</v>
      </c>
      <c r="G94" s="41">
        <v>38.141399999999997</v>
      </c>
      <c r="H94" s="41">
        <v>38.907400000000003</v>
      </c>
      <c r="I94" s="41">
        <v>37.232399999999998</v>
      </c>
      <c r="J94" s="41">
        <v>41.506100000000004</v>
      </c>
      <c r="K94" s="41">
        <v>41.246699999999997</v>
      </c>
      <c r="L94" s="41">
        <v>43.231200000000001</v>
      </c>
      <c r="M94" s="53">
        <v>43.823399999999999</v>
      </c>
      <c r="N94" s="58">
        <f>IF(SUM('Total Number of Participants'!B94:M94)&gt;0,'Food Costs'!N52/SUM('Total Number of Participants'!B94:M94)," ")</f>
        <v>128.79338074697392</v>
      </c>
      <c r="O94" s="46"/>
    </row>
    <row r="95" spans="1:15" ht="12" customHeight="1" x14ac:dyDescent="0.2">
      <c r="A95" s="11" t="str">
        <f>'Pregnant Women Participating'!A95</f>
        <v>Idaho</v>
      </c>
      <c r="B95" s="40">
        <v>26.19</v>
      </c>
      <c r="C95" s="41">
        <v>27.453099999999999</v>
      </c>
      <c r="D95" s="41">
        <v>26.815799999999999</v>
      </c>
      <c r="E95" s="41">
        <v>26.769500000000001</v>
      </c>
      <c r="F95" s="41">
        <v>25.261099999999999</v>
      </c>
      <c r="G95" s="41">
        <v>23.5044</v>
      </c>
      <c r="H95" s="41">
        <v>22.715</v>
      </c>
      <c r="I95" s="41">
        <v>24.493099999999998</v>
      </c>
      <c r="J95" s="41">
        <v>26.541599999999999</v>
      </c>
      <c r="K95" s="41">
        <v>27.4909</v>
      </c>
      <c r="L95" s="41">
        <v>28.169799999999999</v>
      </c>
      <c r="M95" s="53">
        <v>28.252199999999998</v>
      </c>
      <c r="N95" s="58">
        <f>IF(SUM('Total Number of Participants'!B95:M95)&gt;0,'Food Costs'!N53/SUM('Total Number of Participants'!B95:M95)," ")</f>
        <v>131.58995117902788</v>
      </c>
      <c r="O95" s="46"/>
    </row>
    <row r="96" spans="1:15" ht="12" customHeight="1" x14ac:dyDescent="0.2">
      <c r="A96" s="11" t="str">
        <f>'Pregnant Women Participating'!A96</f>
        <v>Nevada</v>
      </c>
      <c r="B96" s="40">
        <v>30.469100000000001</v>
      </c>
      <c r="C96" s="41">
        <v>33.817799999999998</v>
      </c>
      <c r="D96" s="41">
        <v>32.9602</v>
      </c>
      <c r="E96" s="41">
        <v>33.094799999999999</v>
      </c>
      <c r="F96" s="41">
        <v>29.043500000000002</v>
      </c>
      <c r="G96" s="41">
        <v>30.900600000000001</v>
      </c>
      <c r="H96" s="41">
        <v>29.329599999999999</v>
      </c>
      <c r="I96" s="41">
        <v>28.2286</v>
      </c>
      <c r="J96" s="41">
        <v>30.953099999999999</v>
      </c>
      <c r="K96" s="41">
        <v>32.313000000000002</v>
      </c>
      <c r="L96" s="41">
        <v>33.768000000000001</v>
      </c>
      <c r="M96" s="53">
        <v>33.638300000000001</v>
      </c>
      <c r="N96" s="58">
        <f>IF(SUM('Total Number of Participants'!B96:M96)&gt;0,'Food Costs'!N54/SUM('Total Number of Participants'!B96:M96)," ")</f>
        <v>21.954060538834778</v>
      </c>
      <c r="O96" s="46"/>
    </row>
    <row r="97" spans="1:15" ht="12" customHeight="1" x14ac:dyDescent="0.2">
      <c r="A97" s="11" t="str">
        <f>'Pregnant Women Participating'!A97</f>
        <v>Oregon</v>
      </c>
      <c r="B97" s="40">
        <v>22.9404</v>
      </c>
      <c r="C97" s="41">
        <v>18.758700000000001</v>
      </c>
      <c r="D97" s="41">
        <v>32.557400000000001</v>
      </c>
      <c r="E97" s="41">
        <v>28.764500000000002</v>
      </c>
      <c r="F97" s="41">
        <v>25.533200000000001</v>
      </c>
      <c r="G97" s="41">
        <v>30.069199999999999</v>
      </c>
      <c r="H97" s="41">
        <v>19.6448</v>
      </c>
      <c r="I97" s="41">
        <v>25.214099999999998</v>
      </c>
      <c r="J97" s="41">
        <v>27.5199</v>
      </c>
      <c r="K97" s="41">
        <v>27.7605</v>
      </c>
      <c r="L97" s="41">
        <v>25.200700000000001</v>
      </c>
      <c r="M97" s="53">
        <v>43.128</v>
      </c>
      <c r="N97" s="58">
        <f>IF(SUM('Total Number of Participants'!B97:M97)&gt;0,'Food Costs'!N55/SUM('Total Number of Participants'!B97:M97)," ")</f>
        <v>34.348689844716226</v>
      </c>
      <c r="O97" s="46"/>
    </row>
    <row r="98" spans="1:15" ht="12" customHeight="1" x14ac:dyDescent="0.2">
      <c r="A98" s="11" t="str">
        <f>'Pregnant Women Participating'!A98</f>
        <v>Washington</v>
      </c>
      <c r="B98" s="40">
        <v>48.179400000000001</v>
      </c>
      <c r="C98" s="41">
        <v>47.968000000000004</v>
      </c>
      <c r="D98" s="41">
        <v>11.337899999999999</v>
      </c>
      <c r="E98" s="41">
        <v>10.7819</v>
      </c>
      <c r="F98" s="41">
        <v>26.358699999999999</v>
      </c>
      <c r="G98" s="41">
        <v>25.368300000000001</v>
      </c>
      <c r="H98" s="41">
        <v>26.183900000000001</v>
      </c>
      <c r="I98" s="41">
        <v>24.733799999999999</v>
      </c>
      <c r="J98" s="41">
        <v>40.887099999999997</v>
      </c>
      <c r="K98" s="41">
        <v>23.315999999999999</v>
      </c>
      <c r="L98" s="41">
        <v>58.997399999999999</v>
      </c>
      <c r="M98" s="53">
        <v>41.6205</v>
      </c>
      <c r="N98" s="58">
        <f>IF(SUM('Total Number of Participants'!B98:M98)&gt;0,'Food Costs'!N56/SUM('Total Number of Participants'!B98:M98)," ")</f>
        <v>1.5271018081425372</v>
      </c>
      <c r="O98" s="46"/>
    </row>
    <row r="99" spans="1:15" ht="12" customHeight="1" x14ac:dyDescent="0.2">
      <c r="A99" s="11" t="str">
        <f>'Pregnant Women Participating'!A99</f>
        <v>Northern Marianas</v>
      </c>
      <c r="B99" s="40">
        <v>56.209299999999999</v>
      </c>
      <c r="C99" s="41">
        <v>73.548900000000003</v>
      </c>
      <c r="D99" s="41">
        <v>40.984400000000001</v>
      </c>
      <c r="E99" s="41">
        <v>58.508800000000001</v>
      </c>
      <c r="F99" s="41">
        <v>58.076700000000002</v>
      </c>
      <c r="G99" s="41">
        <v>56.604999999999997</v>
      </c>
      <c r="H99" s="41">
        <v>57.202100000000002</v>
      </c>
      <c r="I99" s="41">
        <v>60.423099999999998</v>
      </c>
      <c r="J99" s="41">
        <v>61.2958</v>
      </c>
      <c r="K99" s="41">
        <v>59.734200000000001</v>
      </c>
      <c r="L99" s="41">
        <v>59.710099999999997</v>
      </c>
      <c r="M99" s="53">
        <v>57.2883</v>
      </c>
      <c r="N99" s="58" t="e">
        <f>IF(SUM('Total Number of Participants'!B99:M99)&gt;0,'Food Costs'!#REF!/SUM('Total Number of Participants'!B99:M99)," ")</f>
        <v>#REF!</v>
      </c>
      <c r="O99" s="46"/>
    </row>
    <row r="100" spans="1:15" ht="12" customHeight="1" x14ac:dyDescent="0.2">
      <c r="A100" s="11" t="str">
        <f>'Pregnant Women Participating'!A100</f>
        <v>Inter-Tribal Council, NV</v>
      </c>
      <c r="B100" s="40">
        <v>20.100100000000001</v>
      </c>
      <c r="C100" s="41">
        <v>23.0899</v>
      </c>
      <c r="D100" s="41">
        <v>24.639199999999999</v>
      </c>
      <c r="E100" s="41">
        <v>52.7605</v>
      </c>
      <c r="F100" s="41">
        <v>21.5519</v>
      </c>
      <c r="G100" s="41">
        <v>21.8139</v>
      </c>
      <c r="H100" s="41">
        <v>16.572600000000001</v>
      </c>
      <c r="I100" s="41">
        <v>18.9495</v>
      </c>
      <c r="J100" s="41">
        <v>16.877099999999999</v>
      </c>
      <c r="K100" s="41">
        <v>31.103899999999999</v>
      </c>
      <c r="L100" s="41">
        <v>25.317299999999999</v>
      </c>
      <c r="M100" s="53">
        <v>13.9909</v>
      </c>
      <c r="N100" s="58" t="e">
        <f>IF(SUM('Total Number of Participants'!B100:M100)&gt;0,'Food Costs'!#REF!/SUM('Total Number of Participants'!B100:M100)," ")</f>
        <v>#REF!</v>
      </c>
      <c r="O100" s="46"/>
    </row>
    <row r="101" spans="1:15" s="22" customFormat="1" ht="24.75" customHeight="1" x14ac:dyDescent="0.2">
      <c r="A101" s="18" t="str">
        <f>'Pregnant Women Participating'!A101</f>
        <v>Western Region</v>
      </c>
      <c r="B101" s="42">
        <v>40.248800000000003</v>
      </c>
      <c r="C101" s="43">
        <v>40.180500000000002</v>
      </c>
      <c r="D101" s="43">
        <v>37.063299999999998</v>
      </c>
      <c r="E101" s="43">
        <v>37.981299999999997</v>
      </c>
      <c r="F101" s="43">
        <v>36.563699999999997</v>
      </c>
      <c r="G101" s="43">
        <v>36.588299999999997</v>
      </c>
      <c r="H101" s="43">
        <v>36.8444</v>
      </c>
      <c r="I101" s="43">
        <v>35.684699999999999</v>
      </c>
      <c r="J101" s="43">
        <v>39.001800000000003</v>
      </c>
      <c r="K101" s="43">
        <v>37.8429</v>
      </c>
      <c r="L101" s="43">
        <v>41.698500000000003</v>
      </c>
      <c r="M101" s="52">
        <v>41.319000000000003</v>
      </c>
      <c r="N101" s="59" t="e">
        <f>IF(SUM('Total Number of Participants'!B101:M101)&gt;0,'Food Costs'!#REF!/SUM('Total Number of Participants'!B101:M101)," ")</f>
        <v>#REF!</v>
      </c>
      <c r="O101" s="46"/>
    </row>
    <row r="102" spans="1:15" s="36" customFormat="1" ht="16.5" customHeight="1" thickBot="1" x14ac:dyDescent="0.25">
      <c r="A102" s="33" t="str">
        <f>'Pregnant Women Participating'!A102</f>
        <v>TOTAL</v>
      </c>
      <c r="B102" s="44">
        <v>34.256999999999998</v>
      </c>
      <c r="C102" s="45">
        <v>36.282600000000002</v>
      </c>
      <c r="D102" s="45">
        <v>37.255499999999998</v>
      </c>
      <c r="E102" s="45">
        <v>34.597200000000001</v>
      </c>
      <c r="F102" s="45">
        <v>34.355800000000002</v>
      </c>
      <c r="G102" s="45">
        <v>35.4116</v>
      </c>
      <c r="H102" s="45">
        <v>32.701099999999997</v>
      </c>
      <c r="I102" s="45">
        <v>32.402099999999997</v>
      </c>
      <c r="J102" s="45">
        <v>38.649000000000001</v>
      </c>
      <c r="K102" s="45">
        <v>39.146500000000003</v>
      </c>
      <c r="L102" s="45">
        <v>39.427399999999999</v>
      </c>
      <c r="M102" s="54">
        <v>37.825899999999997</v>
      </c>
      <c r="N102" s="60" t="e">
        <f>IF(SUM('Total Number of Participants'!B102:M102)&gt;0,'Food Costs'!#REF!/SUM('Total Number of Participants'!B102:M102)," ")</f>
        <v>#REF!</v>
      </c>
      <c r="O102" s="46"/>
    </row>
    <row r="103" spans="1:15" s="7" customFormat="1" ht="12.75" customHeight="1" thickTop="1" x14ac:dyDescent="0.25">
      <c r="A103" s="12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</row>
    <row r="104" spans="1:15" ht="12" x14ac:dyDescent="0.25">
      <c r="A104" s="12"/>
    </row>
    <row r="105" spans="1:15" customFormat="1" ht="13.2" x14ac:dyDescent="0.25">
      <c r="A105" s="13" t="s">
        <v>125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5" ht="12.75" customHeight="1" x14ac:dyDescent="0.2"/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56"/>
  <sheetViews>
    <sheetView showGridLines="0" tabSelected="1" workbookViewId="0">
      <selection activeCell="B6" sqref="B6:M56"/>
    </sheetView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140</v>
      </c>
    </row>
    <row r="6" spans="1:14" s="7" customFormat="1" ht="12" customHeight="1" x14ac:dyDescent="0.2">
      <c r="A6" s="10" t="str">
        <f>'Pregnant Women Participating'!A26</f>
        <v>Alabama</v>
      </c>
      <c r="B6" s="17">
        <v>3920502</v>
      </c>
      <c r="C6" s="15">
        <v>3964414</v>
      </c>
      <c r="D6" s="15">
        <v>4182620</v>
      </c>
      <c r="E6" s="15">
        <v>3785300</v>
      </c>
      <c r="F6" s="15">
        <v>3775116</v>
      </c>
      <c r="G6" s="15">
        <v>4057351</v>
      </c>
      <c r="H6" s="15">
        <v>3778834</v>
      </c>
      <c r="I6" s="15">
        <v>3152330</v>
      </c>
      <c r="J6" s="15">
        <v>5272504</v>
      </c>
      <c r="K6" s="15">
        <v>4559072</v>
      </c>
      <c r="L6" s="15">
        <v>4537593</v>
      </c>
      <c r="M6" s="49">
        <v>4052260</v>
      </c>
      <c r="N6" s="17">
        <f>IF(SUM(B6:M6)&gt;0,SUM(B6:M6)," ")</f>
        <v>49037896</v>
      </c>
    </row>
    <row r="7" spans="1:14" s="7" customFormat="1" ht="12" customHeight="1" x14ac:dyDescent="0.2">
      <c r="A7" s="11" t="str">
        <f>'Pregnant Women Participating'!A90</f>
        <v>Alaska</v>
      </c>
      <c r="B7" s="17">
        <v>935488</v>
      </c>
      <c r="C7" s="15">
        <v>698279</v>
      </c>
      <c r="D7" s="15">
        <v>333159</v>
      </c>
      <c r="E7" s="15">
        <v>838189</v>
      </c>
      <c r="F7" s="15">
        <v>573091</v>
      </c>
      <c r="G7" s="15">
        <v>280936</v>
      </c>
      <c r="H7" s="15">
        <v>537330</v>
      </c>
      <c r="I7" s="15">
        <v>846681</v>
      </c>
      <c r="J7" s="15">
        <v>483051</v>
      </c>
      <c r="K7" s="15">
        <v>760625</v>
      </c>
      <c r="L7" s="15">
        <v>752251</v>
      </c>
      <c r="M7" s="49">
        <v>688297</v>
      </c>
      <c r="N7" s="17">
        <f>IF(SUM(B7:M7)&gt;0,SUM(B7:M7)," ")</f>
        <v>7727377</v>
      </c>
    </row>
    <row r="8" spans="1:14" s="7" customFormat="1" ht="12" customHeight="1" x14ac:dyDescent="0.2">
      <c r="A8" s="10" t="str">
        <f>'Pregnant Women Participating'!A45</f>
        <v>Arizona</v>
      </c>
      <c r="B8" s="17">
        <v>4088150</v>
      </c>
      <c r="C8" s="15">
        <v>4046980</v>
      </c>
      <c r="D8" s="15">
        <v>3924055</v>
      </c>
      <c r="E8" s="15">
        <v>4022709</v>
      </c>
      <c r="F8" s="15">
        <v>3491191</v>
      </c>
      <c r="G8" s="15">
        <v>3485750</v>
      </c>
      <c r="H8" s="15">
        <v>3685762</v>
      </c>
      <c r="I8" s="15">
        <v>3422917</v>
      </c>
      <c r="J8" s="15">
        <v>3543770</v>
      </c>
      <c r="K8" s="15">
        <v>3814990</v>
      </c>
      <c r="L8" s="15">
        <v>3949660</v>
      </c>
      <c r="M8" s="49">
        <v>3716459</v>
      </c>
      <c r="N8" s="17">
        <f>IF(SUM(B8:M8)&gt;0,SUM(B8:M8)," ")</f>
        <v>45192393</v>
      </c>
    </row>
    <row r="9" spans="1:14" s="7" customFormat="1" ht="12" customHeight="1" x14ac:dyDescent="0.2">
      <c r="A9" s="10" t="str">
        <f>'Pregnant Women Participating'!A46</f>
        <v>Arkansas</v>
      </c>
      <c r="B9" s="17">
        <v>1082884</v>
      </c>
      <c r="C9" s="15">
        <v>1171604</v>
      </c>
      <c r="D9" s="15">
        <v>1260331</v>
      </c>
      <c r="E9" s="15">
        <v>2071576</v>
      </c>
      <c r="F9" s="15">
        <v>1713750</v>
      </c>
      <c r="G9" s="15">
        <v>2100661</v>
      </c>
      <c r="H9" s="15">
        <v>1732025</v>
      </c>
      <c r="I9" s="15">
        <v>1375696</v>
      </c>
      <c r="J9" s="15">
        <v>2232627</v>
      </c>
      <c r="K9" s="15">
        <v>2049453</v>
      </c>
      <c r="L9" s="15">
        <v>2666071</v>
      </c>
      <c r="M9" s="49">
        <v>3927455</v>
      </c>
      <c r="N9" s="17">
        <f>IF(SUM(B9:M9)&gt;0,SUM(B9:M9)," ")</f>
        <v>23384133</v>
      </c>
    </row>
    <row r="10" spans="1:14" s="7" customFormat="1" ht="12" customHeight="1" x14ac:dyDescent="0.2">
      <c r="A10" s="11" t="str">
        <f>'Pregnant Women Participating'!A92</f>
        <v>California</v>
      </c>
      <c r="B10" s="17">
        <v>39002406</v>
      </c>
      <c r="C10" s="15">
        <v>39022026</v>
      </c>
      <c r="D10" s="15">
        <v>39271882</v>
      </c>
      <c r="E10" s="15">
        <v>40247146</v>
      </c>
      <c r="F10" s="15">
        <v>37335408</v>
      </c>
      <c r="G10" s="15">
        <v>37685695</v>
      </c>
      <c r="H10" s="15">
        <v>38187137</v>
      </c>
      <c r="I10" s="15">
        <v>35621913</v>
      </c>
      <c r="J10" s="15">
        <v>37872481</v>
      </c>
      <c r="K10" s="15">
        <v>38051880</v>
      </c>
      <c r="L10" s="15">
        <v>38889793</v>
      </c>
      <c r="M10" s="49">
        <v>39201753</v>
      </c>
      <c r="N10" s="17">
        <f>IF(SUM(B10:M10)&gt;0,SUM(B10:M10)," ")</f>
        <v>460389520</v>
      </c>
    </row>
    <row r="11" spans="1:14" s="7" customFormat="1" ht="12" customHeight="1" x14ac:dyDescent="0.2">
      <c r="A11" s="10" t="str">
        <f>'Pregnant Women Participating'!A71</f>
        <v>Colorado</v>
      </c>
      <c r="B11" s="17">
        <v>2242539</v>
      </c>
      <c r="C11" s="15">
        <v>2273665</v>
      </c>
      <c r="D11" s="15">
        <v>2280998</v>
      </c>
      <c r="E11" s="15">
        <v>2364273</v>
      </c>
      <c r="F11" s="15">
        <v>2232299</v>
      </c>
      <c r="G11" s="15">
        <v>2141643</v>
      </c>
      <c r="H11" s="15">
        <v>3875489</v>
      </c>
      <c r="I11" s="15">
        <v>539421</v>
      </c>
      <c r="J11" s="15">
        <v>2712141</v>
      </c>
      <c r="K11" s="15">
        <v>2479702</v>
      </c>
      <c r="L11" s="15">
        <v>2903353</v>
      </c>
      <c r="M11" s="49">
        <v>2689721</v>
      </c>
      <c r="N11" s="17">
        <f>IF(SUM(B11:M11)&gt;0,SUM(B11:M11)," ")</f>
        <v>28735244</v>
      </c>
    </row>
    <row r="12" spans="1:14" s="7" customFormat="1" ht="12" customHeight="1" x14ac:dyDescent="0.2">
      <c r="A12" s="10" t="str">
        <f>'Pregnant Women Participating'!A6</f>
        <v>Connecticut</v>
      </c>
      <c r="B12" s="17">
        <v>2956431</v>
      </c>
      <c r="C12" s="15">
        <v>1859556</v>
      </c>
      <c r="D12" s="15">
        <v>1955585</v>
      </c>
      <c r="E12" s="15">
        <v>1978396</v>
      </c>
      <c r="F12" s="15">
        <v>1578397</v>
      </c>
      <c r="G12" s="15">
        <v>1895044</v>
      </c>
      <c r="H12" s="15">
        <v>1777629</v>
      </c>
      <c r="I12" s="15">
        <v>1825023</v>
      </c>
      <c r="J12" s="15">
        <v>1566608</v>
      </c>
      <c r="K12" s="15">
        <v>2027573</v>
      </c>
      <c r="L12" s="15">
        <v>1875230</v>
      </c>
      <c r="M12" s="49">
        <v>1638876</v>
      </c>
      <c r="N12" s="17">
        <f>IF(SUM(B12:M12)&gt;0,SUM(B12:M12)," ")</f>
        <v>22934348</v>
      </c>
    </row>
    <row r="13" spans="1:14" ht="12" customHeight="1" x14ac:dyDescent="0.2">
      <c r="A13" s="10" t="str">
        <f>'Pregnant Women Participating'!A17</f>
        <v>Delaware</v>
      </c>
      <c r="B13" s="17">
        <v>501865</v>
      </c>
      <c r="C13" s="15">
        <v>951293</v>
      </c>
      <c r="D13" s="15">
        <v>37927</v>
      </c>
      <c r="E13" s="15">
        <v>522915</v>
      </c>
      <c r="F13" s="15">
        <v>458071</v>
      </c>
      <c r="G13" s="15">
        <v>448988</v>
      </c>
      <c r="H13" s="15">
        <v>479683</v>
      </c>
      <c r="I13" s="15">
        <v>400411</v>
      </c>
      <c r="J13" s="15">
        <v>638008</v>
      </c>
      <c r="K13" s="15">
        <v>604864</v>
      </c>
      <c r="L13" s="15">
        <v>669624</v>
      </c>
      <c r="M13" s="49">
        <v>845661</v>
      </c>
      <c r="N13" s="17">
        <f>IF(SUM(B13:M13)&gt;0,SUM(B13:M13)," ")</f>
        <v>6559310</v>
      </c>
    </row>
    <row r="14" spans="1:14" ht="12" customHeight="1" x14ac:dyDescent="0.2">
      <c r="A14" s="10" t="str">
        <f>'Pregnant Women Participating'!A18</f>
        <v>District of Columbia</v>
      </c>
      <c r="B14" s="17">
        <v>703143</v>
      </c>
      <c r="C14" s="15">
        <v>42507</v>
      </c>
      <c r="D14" s="15">
        <v>690403</v>
      </c>
      <c r="E14" s="15">
        <v>330834</v>
      </c>
      <c r="F14" s="15">
        <v>111006</v>
      </c>
      <c r="G14" s="15">
        <v>287980</v>
      </c>
      <c r="H14" s="15">
        <v>343044</v>
      </c>
      <c r="I14" s="15">
        <v>593894</v>
      </c>
      <c r="J14" s="15">
        <v>-42233</v>
      </c>
      <c r="K14" s="15">
        <v>385195</v>
      </c>
      <c r="L14" s="15">
        <v>619292</v>
      </c>
      <c r="M14" s="49">
        <v>595137</v>
      </c>
      <c r="N14" s="17">
        <f>IF(SUM(B14:M14)&gt;0,SUM(B14:M14)," ")</f>
        <v>4660202</v>
      </c>
    </row>
    <row r="15" spans="1:14" ht="12" customHeight="1" x14ac:dyDescent="0.2">
      <c r="A15" s="10" t="str">
        <f>'Pregnant Women Participating'!A27</f>
        <v>Florida</v>
      </c>
      <c r="B15" s="17">
        <v>14277951</v>
      </c>
      <c r="C15" s="15">
        <v>14750465</v>
      </c>
      <c r="D15" s="15">
        <v>14228952</v>
      </c>
      <c r="E15" s="15">
        <v>14955699</v>
      </c>
      <c r="F15" s="15">
        <v>13493666</v>
      </c>
      <c r="G15" s="15">
        <v>17253751</v>
      </c>
      <c r="H15" s="15">
        <v>10296569</v>
      </c>
      <c r="I15" s="15">
        <v>13450693</v>
      </c>
      <c r="J15" s="15">
        <v>19147787</v>
      </c>
      <c r="K15" s="15">
        <v>14968111</v>
      </c>
      <c r="L15" s="15">
        <v>16677147</v>
      </c>
      <c r="M15" s="49">
        <v>16558684</v>
      </c>
      <c r="N15" s="17">
        <f>IF(SUM(B15:M15)&gt;0,SUM(B15:M15)," ")</f>
        <v>180059475</v>
      </c>
    </row>
    <row r="16" spans="1:14" ht="12" customHeight="1" x14ac:dyDescent="0.2">
      <c r="A16" s="10" t="str">
        <f>'Pregnant Women Participating'!A28</f>
        <v>Georgia</v>
      </c>
      <c r="B16" s="17">
        <v>7025885</v>
      </c>
      <c r="C16" s="15">
        <v>6504852</v>
      </c>
      <c r="D16" s="15">
        <v>6430270</v>
      </c>
      <c r="E16" s="15">
        <v>6415697</v>
      </c>
      <c r="F16" s="15">
        <v>5889717</v>
      </c>
      <c r="G16" s="15">
        <v>5809629</v>
      </c>
      <c r="H16" s="15">
        <v>6255321</v>
      </c>
      <c r="I16" s="15">
        <v>5628430</v>
      </c>
      <c r="J16" s="15">
        <v>7319012</v>
      </c>
      <c r="K16" s="15">
        <v>8691639</v>
      </c>
      <c r="L16" s="15">
        <v>7496086</v>
      </c>
      <c r="M16" s="49">
        <v>7465878</v>
      </c>
      <c r="N16" s="17">
        <f>IF(SUM(B16:M16)&gt;0,SUM(B16:M16)," ")</f>
        <v>80932416</v>
      </c>
    </row>
    <row r="17" spans="1:14" ht="12" customHeight="1" x14ac:dyDescent="0.2">
      <c r="A17" s="11" t="str">
        <f>'Pregnant Women Participating'!A94</f>
        <v>Hawaii</v>
      </c>
      <c r="B17" s="17">
        <v>1177128</v>
      </c>
      <c r="C17" s="15">
        <v>1150943</v>
      </c>
      <c r="D17" s="15">
        <v>1155247</v>
      </c>
      <c r="E17" s="15">
        <v>1150347</v>
      </c>
      <c r="F17" s="15">
        <v>1022788</v>
      </c>
      <c r="G17" s="15">
        <v>1012387</v>
      </c>
      <c r="H17" s="15">
        <v>1020658</v>
      </c>
      <c r="I17" s="15">
        <v>955122</v>
      </c>
      <c r="J17" s="15">
        <v>1025907</v>
      </c>
      <c r="K17" s="15">
        <v>1032323</v>
      </c>
      <c r="L17" s="15">
        <v>1078619</v>
      </c>
      <c r="M17" s="49">
        <v>1100580</v>
      </c>
      <c r="N17" s="17">
        <f>IF(SUM(B17:M17)&gt;0,SUM(B17:M17)," ")</f>
        <v>12882049</v>
      </c>
    </row>
    <row r="18" spans="1:14" ht="12" customHeight="1" x14ac:dyDescent="0.2">
      <c r="A18" s="11" t="str">
        <f>'Pregnant Women Participating'!A95</f>
        <v>Idaho</v>
      </c>
      <c r="B18" s="17">
        <v>802751</v>
      </c>
      <c r="C18" s="15">
        <v>843717</v>
      </c>
      <c r="D18" s="15">
        <v>827133</v>
      </c>
      <c r="E18" s="15">
        <v>822627</v>
      </c>
      <c r="F18" s="15">
        <v>768391</v>
      </c>
      <c r="G18" s="15">
        <v>715426</v>
      </c>
      <c r="H18" s="15">
        <v>680269</v>
      </c>
      <c r="I18" s="15">
        <v>715860</v>
      </c>
      <c r="J18" s="15">
        <v>770769</v>
      </c>
      <c r="K18" s="15">
        <v>794268</v>
      </c>
      <c r="L18" s="15">
        <v>816107</v>
      </c>
      <c r="M18" s="49">
        <v>824230</v>
      </c>
      <c r="N18" s="17">
        <f>IF(SUM(B18:M18)&gt;0,SUM(B18:M18)," ")</f>
        <v>9381548</v>
      </c>
    </row>
    <row r="19" spans="1:14" ht="12" customHeight="1" x14ac:dyDescent="0.2">
      <c r="A19" s="10" t="str">
        <f>'Pregnant Women Participating'!A37</f>
        <v>Illinois</v>
      </c>
      <c r="B19" s="17">
        <v>3046994</v>
      </c>
      <c r="C19" s="15">
        <v>2946004</v>
      </c>
      <c r="D19" s="15">
        <v>11636335</v>
      </c>
      <c r="E19" s="15">
        <v>2024419</v>
      </c>
      <c r="F19" s="15">
        <v>7805418</v>
      </c>
      <c r="G19" s="15">
        <v>15226744</v>
      </c>
      <c r="H19" s="15">
        <v>247374</v>
      </c>
      <c r="I19" s="15">
        <v>5845931</v>
      </c>
      <c r="J19" s="15">
        <v>10443636</v>
      </c>
      <c r="K19" s="15">
        <v>7671970</v>
      </c>
      <c r="L19" s="15">
        <v>8331889</v>
      </c>
      <c r="M19" s="49">
        <v>4953653</v>
      </c>
      <c r="N19" s="17">
        <f>IF(SUM(B19:M19)&gt;0,SUM(B19:M19)," ")</f>
        <v>80180367</v>
      </c>
    </row>
    <row r="20" spans="1:14" ht="12" customHeight="1" x14ac:dyDescent="0.2">
      <c r="A20" s="10" t="str">
        <f>'Pregnant Women Participating'!A38</f>
        <v>Indiana</v>
      </c>
      <c r="B20" s="17">
        <v>4349324</v>
      </c>
      <c r="C20" s="15">
        <v>4064902</v>
      </c>
      <c r="D20" s="15">
        <v>4278317</v>
      </c>
      <c r="E20" s="15">
        <v>4362145</v>
      </c>
      <c r="F20" s="15">
        <v>3130381</v>
      </c>
      <c r="G20" s="15">
        <v>3907600</v>
      </c>
      <c r="H20" s="15">
        <v>3756580</v>
      </c>
      <c r="I20" s="15">
        <v>3582402</v>
      </c>
      <c r="J20" s="15">
        <v>4694528</v>
      </c>
      <c r="K20" s="15">
        <v>5712331</v>
      </c>
      <c r="L20" s="15">
        <v>4757948</v>
      </c>
      <c r="M20" s="49">
        <v>4476944</v>
      </c>
      <c r="N20" s="17">
        <f>IF(SUM(B20:M20)&gt;0,SUM(B20:M20)," ")</f>
        <v>51073402</v>
      </c>
    </row>
    <row r="21" spans="1:14" ht="12" customHeight="1" x14ac:dyDescent="0.2">
      <c r="A21" s="10" t="str">
        <f>'Pregnant Women Participating'!A39</f>
        <v>Iowa</v>
      </c>
      <c r="B21" s="17">
        <v>1735898</v>
      </c>
      <c r="C21" s="15">
        <v>1808999</v>
      </c>
      <c r="D21" s="15">
        <v>1827535</v>
      </c>
      <c r="E21" s="15">
        <v>1895928</v>
      </c>
      <c r="F21" s="15">
        <v>1663657</v>
      </c>
      <c r="G21" s="15">
        <v>1639257</v>
      </c>
      <c r="H21" s="15">
        <v>1605202</v>
      </c>
      <c r="I21" s="15">
        <v>1588189</v>
      </c>
      <c r="J21" s="15">
        <v>2113794</v>
      </c>
      <c r="K21" s="15">
        <v>2390328</v>
      </c>
      <c r="L21" s="15">
        <v>2339654</v>
      </c>
      <c r="M21" s="49">
        <v>2225498</v>
      </c>
      <c r="N21" s="17">
        <f>IF(SUM(B21:M21)&gt;0,SUM(B21:M21)," ")</f>
        <v>22833939</v>
      </c>
    </row>
    <row r="22" spans="1:14" ht="12" customHeight="1" x14ac:dyDescent="0.2">
      <c r="A22" s="10" t="str">
        <f>'Pregnant Women Participating'!A72</f>
        <v>Kansas</v>
      </c>
      <c r="B22" s="17">
        <v>1346910</v>
      </c>
      <c r="C22" s="15">
        <v>1350675</v>
      </c>
      <c r="D22" s="15">
        <v>1319279</v>
      </c>
      <c r="E22" s="15">
        <v>1344968</v>
      </c>
      <c r="F22" s="15">
        <v>1162495</v>
      </c>
      <c r="G22" s="15">
        <v>1175331</v>
      </c>
      <c r="H22" s="15">
        <v>1296648</v>
      </c>
      <c r="I22" s="15">
        <v>1152723</v>
      </c>
      <c r="J22" s="15">
        <v>1323549</v>
      </c>
      <c r="K22" s="15">
        <v>1304873</v>
      </c>
      <c r="L22" s="15">
        <v>1656259</v>
      </c>
      <c r="M22" s="49">
        <v>1669165</v>
      </c>
      <c r="N22" s="17">
        <f>IF(SUM(B22:M22)&gt;0,SUM(B22:M22)," ")</f>
        <v>16102875</v>
      </c>
    </row>
    <row r="23" spans="1:14" ht="12" customHeight="1" x14ac:dyDescent="0.2">
      <c r="A23" s="10" t="str">
        <f>'Pregnant Women Participating'!A29</f>
        <v>Kentucky</v>
      </c>
      <c r="B23" s="17">
        <v>3798086</v>
      </c>
      <c r="C23" s="15">
        <v>3747945</v>
      </c>
      <c r="D23" s="15">
        <v>3609032</v>
      </c>
      <c r="E23" s="15">
        <v>5950876</v>
      </c>
      <c r="F23" s="15">
        <v>936372</v>
      </c>
      <c r="G23" s="15">
        <v>3084352</v>
      </c>
      <c r="H23" s="15">
        <v>3379591</v>
      </c>
      <c r="I23" s="15">
        <v>3192479</v>
      </c>
      <c r="J23" s="15">
        <v>4531715</v>
      </c>
      <c r="K23" s="15">
        <v>4518092</v>
      </c>
      <c r="L23" s="15">
        <v>4295314</v>
      </c>
      <c r="M23" s="49">
        <v>4669316</v>
      </c>
      <c r="N23" s="17">
        <f>IF(SUM(B23:M23)&gt;0,SUM(B23:M23)," ")</f>
        <v>45713170</v>
      </c>
    </row>
    <row r="24" spans="1:14" ht="12" customHeight="1" x14ac:dyDescent="0.2">
      <c r="A24" s="10" t="str">
        <f>'Pregnant Women Participating'!A47</f>
        <v>Louisiana</v>
      </c>
      <c r="B24" s="17">
        <v>3447600</v>
      </c>
      <c r="C24" s="15">
        <v>2855396</v>
      </c>
      <c r="D24" s="15">
        <v>5829576</v>
      </c>
      <c r="E24" s="15">
        <v>833420</v>
      </c>
      <c r="F24" s="15">
        <v>3030759</v>
      </c>
      <c r="G24" s="15">
        <v>3300141</v>
      </c>
      <c r="H24" s="15">
        <v>2894256</v>
      </c>
      <c r="I24" s="15">
        <v>2753892</v>
      </c>
      <c r="J24" s="15">
        <v>3923969</v>
      </c>
      <c r="K24" s="15">
        <v>3852946</v>
      </c>
      <c r="L24" s="15">
        <v>4031209</v>
      </c>
      <c r="M24" s="49">
        <v>3610655</v>
      </c>
      <c r="N24" s="17">
        <f>IF(SUM(B24:M24)&gt;0,SUM(B24:M24)," ")</f>
        <v>40363819</v>
      </c>
    </row>
    <row r="25" spans="1:14" ht="12" customHeight="1" x14ac:dyDescent="0.2">
      <c r="A25" s="10" t="str">
        <f>'Pregnant Women Participating'!A7</f>
        <v>Maine</v>
      </c>
      <c r="B25" s="17">
        <v>505145</v>
      </c>
      <c r="C25" s="15">
        <v>524477</v>
      </c>
      <c r="D25" s="15">
        <v>612136</v>
      </c>
      <c r="E25" s="15">
        <v>591400</v>
      </c>
      <c r="F25" s="15">
        <v>491272</v>
      </c>
      <c r="G25" s="15">
        <v>571492</v>
      </c>
      <c r="H25" s="15">
        <v>507286</v>
      </c>
      <c r="I25" s="15">
        <v>527546</v>
      </c>
      <c r="J25" s="15">
        <v>648990</v>
      </c>
      <c r="K25" s="15">
        <v>741545</v>
      </c>
      <c r="L25" s="15">
        <v>767899</v>
      </c>
      <c r="M25" s="49">
        <v>740946</v>
      </c>
      <c r="N25" s="17">
        <f>IF(SUM(B25:M25)&gt;0,SUM(B25:M25)," ")</f>
        <v>7230134</v>
      </c>
    </row>
    <row r="26" spans="1:14" ht="12" customHeight="1" x14ac:dyDescent="0.2">
      <c r="A26" s="10" t="str">
        <f>'Pregnant Women Participating'!A19</f>
        <v>Maryland</v>
      </c>
      <c r="B26" s="17">
        <v>3849434</v>
      </c>
      <c r="C26" s="15">
        <v>3938886</v>
      </c>
      <c r="D26" s="15">
        <v>6523760</v>
      </c>
      <c r="E26" s="15">
        <v>1305530</v>
      </c>
      <c r="F26" s="15">
        <v>3494448</v>
      </c>
      <c r="G26" s="15">
        <v>3420420</v>
      </c>
      <c r="H26" s="15">
        <v>3690716</v>
      </c>
      <c r="I26" s="15">
        <v>3410000</v>
      </c>
      <c r="J26" s="15">
        <v>3632505</v>
      </c>
      <c r="K26" s="15">
        <v>3545171</v>
      </c>
      <c r="L26" s="15">
        <v>3684654</v>
      </c>
      <c r="M26" s="49">
        <v>3567773</v>
      </c>
      <c r="N26" s="17">
        <f>IF(SUM(B26:M26)&gt;0,SUM(B26:M26)," ")</f>
        <v>44063297</v>
      </c>
    </row>
    <row r="27" spans="1:14" ht="12" customHeight="1" x14ac:dyDescent="0.2">
      <c r="A27" s="10" t="str">
        <f>'Pregnant Women Participating'!A8</f>
        <v>Massachusetts</v>
      </c>
      <c r="B27" s="17">
        <v>4173710</v>
      </c>
      <c r="C27" s="15">
        <v>4177007</v>
      </c>
      <c r="D27" s="15">
        <v>4126663</v>
      </c>
      <c r="E27" s="15">
        <v>4153315</v>
      </c>
      <c r="F27" s="15">
        <v>3835116</v>
      </c>
      <c r="G27" s="15">
        <v>3743215</v>
      </c>
      <c r="H27" s="15">
        <v>3674524</v>
      </c>
      <c r="I27" s="15">
        <v>3494432</v>
      </c>
      <c r="J27" s="15">
        <v>3711870</v>
      </c>
      <c r="K27" s="15">
        <v>3769357</v>
      </c>
      <c r="L27" s="15">
        <v>3858359</v>
      </c>
      <c r="M27" s="49">
        <v>3964896</v>
      </c>
      <c r="N27" s="17">
        <f>IF(SUM(B27:M27)&gt;0,SUM(B27:M27)," ")</f>
        <v>46682464</v>
      </c>
    </row>
    <row r="28" spans="1:14" ht="12" customHeight="1" x14ac:dyDescent="0.2">
      <c r="A28" s="10" t="str">
        <f>'Pregnant Women Participating'!A40</f>
        <v>Michigan</v>
      </c>
      <c r="B28" s="17">
        <v>6581922</v>
      </c>
      <c r="C28" s="15">
        <v>6554321</v>
      </c>
      <c r="D28" s="15">
        <v>6521236</v>
      </c>
      <c r="E28" s="15">
        <v>6172084</v>
      </c>
      <c r="F28" s="15">
        <v>5424238</v>
      </c>
      <c r="G28" s="15">
        <v>6554963</v>
      </c>
      <c r="H28" s="15">
        <v>5074888</v>
      </c>
      <c r="I28" s="15">
        <v>5626362</v>
      </c>
      <c r="J28" s="15">
        <v>8138454</v>
      </c>
      <c r="K28" s="15">
        <v>7458182</v>
      </c>
      <c r="L28" s="15">
        <v>3679671</v>
      </c>
      <c r="M28" s="49">
        <v>5854</v>
      </c>
      <c r="N28" s="17">
        <f>IF(SUM(B28:M28)&gt;0,SUM(B28:M28)," ")</f>
        <v>67792175</v>
      </c>
    </row>
    <row r="29" spans="1:14" ht="12" customHeight="1" x14ac:dyDescent="0.2">
      <c r="A29" s="10" t="str">
        <f>'Pregnant Women Participating'!A41</f>
        <v>Minnesota</v>
      </c>
      <c r="B29" s="17">
        <v>3670661</v>
      </c>
      <c r="C29" s="15">
        <v>3648281</v>
      </c>
      <c r="D29" s="15">
        <v>3712144</v>
      </c>
      <c r="E29" s="15">
        <v>3663648</v>
      </c>
      <c r="F29" s="15">
        <v>3283807</v>
      </c>
      <c r="G29" s="15">
        <v>3232200</v>
      </c>
      <c r="H29" s="15">
        <v>3275155</v>
      </c>
      <c r="I29" s="15">
        <v>3004513</v>
      </c>
      <c r="J29" s="15">
        <v>4501664</v>
      </c>
      <c r="K29" s="15">
        <v>4386352</v>
      </c>
      <c r="L29" s="15">
        <v>4507781</v>
      </c>
      <c r="M29" s="49">
        <v>4134066</v>
      </c>
      <c r="N29" s="17">
        <f>IF(SUM(B29:M29)&gt;0,SUM(B29:M29)," ")</f>
        <v>45020272</v>
      </c>
    </row>
    <row r="30" spans="1:14" ht="12" customHeight="1" x14ac:dyDescent="0.2">
      <c r="A30" s="10" t="str">
        <f>'Pregnant Women Participating'!A30</f>
        <v>Mississippi</v>
      </c>
      <c r="B30" s="17">
        <v>2162501</v>
      </c>
      <c r="C30" s="15">
        <v>3241074</v>
      </c>
      <c r="D30" s="15">
        <v>2609226</v>
      </c>
      <c r="E30" s="15">
        <v>5020651</v>
      </c>
      <c r="F30" s="15">
        <v>789268</v>
      </c>
      <c r="G30" s="15">
        <v>5345119</v>
      </c>
      <c r="H30" s="15">
        <v>2661777</v>
      </c>
      <c r="I30" s="15">
        <v>2414950</v>
      </c>
      <c r="J30" s="15">
        <v>4566901</v>
      </c>
      <c r="K30" s="15">
        <v>7455013</v>
      </c>
      <c r="L30" s="15">
        <v>2894886</v>
      </c>
      <c r="M30" s="49">
        <v>4513539</v>
      </c>
      <c r="N30" s="17">
        <f>IF(SUM(B30:M30)&gt;0,SUM(B30:M30)," ")</f>
        <v>43674905</v>
      </c>
    </row>
    <row r="31" spans="1:14" ht="12" customHeight="1" x14ac:dyDescent="0.2">
      <c r="A31" s="10" t="str">
        <f>'Pregnant Women Participating'!A73</f>
        <v>Missouri</v>
      </c>
      <c r="B31" s="17">
        <v>1250283</v>
      </c>
      <c r="C31" s="15">
        <v>701618</v>
      </c>
      <c r="D31" s="15">
        <v>4480333</v>
      </c>
      <c r="E31" s="15">
        <v>3372978</v>
      </c>
      <c r="F31" s="15">
        <v>2204058</v>
      </c>
      <c r="G31" s="15">
        <v>3173501</v>
      </c>
      <c r="H31" s="15">
        <v>1155294</v>
      </c>
      <c r="I31" s="15">
        <v>238361</v>
      </c>
      <c r="J31" s="15">
        <v>2756680</v>
      </c>
      <c r="K31" s="15">
        <v>1939594</v>
      </c>
      <c r="L31" s="15">
        <v>1968338</v>
      </c>
      <c r="M31" s="49">
        <v>3614569</v>
      </c>
      <c r="N31" s="17">
        <f>IF(SUM(B31:M31)&gt;0,SUM(B31:M31)," ")</f>
        <v>26855607</v>
      </c>
    </row>
    <row r="32" spans="1:14" ht="12" customHeight="1" x14ac:dyDescent="0.2">
      <c r="A32" s="10" t="str">
        <f>'Pregnant Women Participating'!A74</f>
        <v>Montana</v>
      </c>
      <c r="B32" s="17">
        <v>665191</v>
      </c>
      <c r="C32" s="15">
        <v>410668</v>
      </c>
      <c r="D32" s="15">
        <v>421912</v>
      </c>
      <c r="E32" s="15">
        <v>386497</v>
      </c>
      <c r="F32" s="15">
        <v>352888</v>
      </c>
      <c r="G32" s="15">
        <v>114791</v>
      </c>
      <c r="H32" s="15">
        <v>638117</v>
      </c>
      <c r="I32" s="15">
        <v>323562</v>
      </c>
      <c r="J32" s="15">
        <v>352133</v>
      </c>
      <c r="K32" s="15">
        <v>540122</v>
      </c>
      <c r="L32" s="15">
        <v>168999</v>
      </c>
      <c r="M32" s="49">
        <v>334408</v>
      </c>
      <c r="N32" s="17">
        <f>IF(SUM(B32:M32)&gt;0,SUM(B32:M32)," ")</f>
        <v>4709288</v>
      </c>
    </row>
    <row r="33" spans="1:14" ht="12" customHeight="1" x14ac:dyDescent="0.2">
      <c r="A33" s="10" t="str">
        <f>'Pregnant Women Participating'!A75</f>
        <v>Nebraska</v>
      </c>
      <c r="B33" s="17">
        <v>1283775</v>
      </c>
      <c r="C33" s="15">
        <v>1233567</v>
      </c>
      <c r="D33" s="15">
        <v>1265350</v>
      </c>
      <c r="E33" s="15">
        <v>1208808</v>
      </c>
      <c r="F33" s="15">
        <v>1179110</v>
      </c>
      <c r="G33" s="15">
        <v>993964</v>
      </c>
      <c r="H33" s="15">
        <v>931830</v>
      </c>
      <c r="I33" s="15">
        <v>963936</v>
      </c>
      <c r="J33" s="15">
        <v>1037795</v>
      </c>
      <c r="K33" s="15">
        <v>1042387</v>
      </c>
      <c r="L33" s="15">
        <v>1034032</v>
      </c>
      <c r="M33" s="49">
        <v>1023659</v>
      </c>
      <c r="N33" s="17">
        <f>IF(SUM(B33:M33)&gt;0,SUM(B33:M33)," ")</f>
        <v>13198213</v>
      </c>
    </row>
    <row r="34" spans="1:14" ht="12" customHeight="1" x14ac:dyDescent="0.2">
      <c r="A34" s="11" t="str">
        <f>'Pregnant Women Participating'!A96</f>
        <v>Nevada</v>
      </c>
      <c r="B34" s="17">
        <v>1752001</v>
      </c>
      <c r="C34" s="15">
        <v>1919024</v>
      </c>
      <c r="D34" s="15">
        <v>1874416</v>
      </c>
      <c r="E34" s="15">
        <v>1860786</v>
      </c>
      <c r="F34" s="15">
        <v>1622137</v>
      </c>
      <c r="G34" s="15">
        <v>1737229</v>
      </c>
      <c r="H34" s="15">
        <v>1628264</v>
      </c>
      <c r="I34" s="15">
        <v>1571428</v>
      </c>
      <c r="J34" s="15">
        <v>1749842</v>
      </c>
      <c r="K34" s="15">
        <v>1807234</v>
      </c>
      <c r="L34" s="15">
        <v>1891716</v>
      </c>
      <c r="M34" s="49">
        <v>1858987</v>
      </c>
      <c r="N34" s="17">
        <f>IF(SUM(B34:M34)&gt;0,SUM(B34:M34)," ")</f>
        <v>21273064</v>
      </c>
    </row>
    <row r="35" spans="1:14" ht="12" customHeight="1" x14ac:dyDescent="0.2">
      <c r="A35" s="10" t="str">
        <f>'Pregnant Women Participating'!A9</f>
        <v>New Hampshire</v>
      </c>
      <c r="B35" s="17">
        <v>358675</v>
      </c>
      <c r="C35" s="15">
        <v>361027</v>
      </c>
      <c r="D35" s="15">
        <v>349949</v>
      </c>
      <c r="E35" s="15">
        <v>366281</v>
      </c>
      <c r="F35" s="15">
        <v>319910</v>
      </c>
      <c r="G35" s="15">
        <v>320705</v>
      </c>
      <c r="H35" s="15">
        <v>338402</v>
      </c>
      <c r="I35" s="15">
        <v>318969</v>
      </c>
      <c r="J35" s="15">
        <v>354911</v>
      </c>
      <c r="K35" s="15">
        <v>337805</v>
      </c>
      <c r="L35" s="15">
        <v>369236</v>
      </c>
      <c r="M35" s="49">
        <v>328052</v>
      </c>
      <c r="N35" s="17">
        <f>IF(SUM(B35:M35)&gt;0,SUM(B35:M35)," ")</f>
        <v>4123922</v>
      </c>
    </row>
    <row r="36" spans="1:14" ht="12" customHeight="1" x14ac:dyDescent="0.2">
      <c r="A36" s="10" t="str">
        <f>'Pregnant Women Participating'!A20</f>
        <v>New Jersey</v>
      </c>
      <c r="B36" s="17">
        <v>7399213</v>
      </c>
      <c r="C36" s="15">
        <v>7095342</v>
      </c>
      <c r="D36" s="15">
        <v>7258184</v>
      </c>
      <c r="E36" s="15">
        <v>7304773</v>
      </c>
      <c r="F36" s="15">
        <v>6827063</v>
      </c>
      <c r="G36" s="15">
        <v>7131517</v>
      </c>
      <c r="H36" s="15">
        <v>7319380</v>
      </c>
      <c r="I36" s="15">
        <v>6712632</v>
      </c>
      <c r="J36" s="15">
        <v>6792487</v>
      </c>
      <c r="K36" s="15">
        <v>6924842</v>
      </c>
      <c r="L36" s="15">
        <v>6709906</v>
      </c>
      <c r="M36" s="49">
        <v>7040647</v>
      </c>
      <c r="N36" s="17">
        <f>IF(SUM(B36:M36)&gt;0,SUM(B36:M36)," ")</f>
        <v>84515986</v>
      </c>
    </row>
    <row r="37" spans="1:14" ht="12" customHeight="1" x14ac:dyDescent="0.2">
      <c r="A37" s="10" t="str">
        <f>'Pregnant Women Participating'!A48</f>
        <v>New Mexico</v>
      </c>
      <c r="B37" s="17">
        <v>1149038</v>
      </c>
      <c r="C37" s="15">
        <v>1146881</v>
      </c>
      <c r="D37" s="15">
        <v>1155868</v>
      </c>
      <c r="E37" s="15">
        <v>1138125</v>
      </c>
      <c r="F37" s="15">
        <v>1083776</v>
      </c>
      <c r="G37" s="15">
        <v>1054757</v>
      </c>
      <c r="H37" s="15">
        <v>941910</v>
      </c>
      <c r="I37" s="15">
        <v>935685</v>
      </c>
      <c r="J37" s="15">
        <v>1073878</v>
      </c>
      <c r="K37" s="15">
        <v>1048803</v>
      </c>
      <c r="L37" s="15">
        <v>1070767</v>
      </c>
      <c r="M37" s="49">
        <v>1058814</v>
      </c>
      <c r="N37" s="17">
        <f>IF(SUM(B37:M37)&gt;0,SUM(B37:M37)," ")</f>
        <v>12858302</v>
      </c>
    </row>
    <row r="38" spans="1:14" ht="12" customHeight="1" x14ac:dyDescent="0.2">
      <c r="A38" s="10" t="str">
        <f>'Pregnant Women Participating'!A10</f>
        <v>New York</v>
      </c>
      <c r="B38" s="17">
        <v>18840543</v>
      </c>
      <c r="C38" s="15">
        <v>18901666</v>
      </c>
      <c r="D38" s="15">
        <v>18417989</v>
      </c>
      <c r="E38" s="15">
        <v>18728445</v>
      </c>
      <c r="F38" s="15">
        <v>17488163</v>
      </c>
      <c r="G38" s="15">
        <v>17564973</v>
      </c>
      <c r="H38" s="15">
        <v>18288481</v>
      </c>
      <c r="I38" s="15">
        <v>17444281</v>
      </c>
      <c r="J38" s="15">
        <v>18098522</v>
      </c>
      <c r="K38" s="15">
        <v>18032803</v>
      </c>
      <c r="L38" s="15">
        <v>18502881</v>
      </c>
      <c r="M38" s="49">
        <v>18707390</v>
      </c>
      <c r="N38" s="17">
        <f>IF(SUM(B38:M38)&gt;0,SUM(B38:M38)," ")</f>
        <v>219016137</v>
      </c>
    </row>
    <row r="39" spans="1:14" ht="12" customHeight="1" x14ac:dyDescent="0.2">
      <c r="A39" s="10" t="str">
        <f>'Pregnant Women Participating'!A31</f>
        <v>North Carolina</v>
      </c>
      <c r="B39" s="17">
        <v>7781882</v>
      </c>
      <c r="C39" s="15">
        <v>7686679</v>
      </c>
      <c r="D39" s="15">
        <v>7666406</v>
      </c>
      <c r="E39" s="15">
        <v>7638224</v>
      </c>
      <c r="F39" s="15">
        <v>7074924</v>
      </c>
      <c r="G39" s="15">
        <v>4587702</v>
      </c>
      <c r="H39" s="15">
        <v>6446634</v>
      </c>
      <c r="I39" s="15">
        <v>8927963</v>
      </c>
      <c r="J39" s="15">
        <v>11587616</v>
      </c>
      <c r="K39" s="15">
        <v>9326605</v>
      </c>
      <c r="L39" s="15">
        <v>11744378</v>
      </c>
      <c r="M39" s="49">
        <v>6476367</v>
      </c>
      <c r="N39" s="17">
        <f>IF(SUM(B39:M39)&gt;0,SUM(B39:M39)," ")</f>
        <v>96945380</v>
      </c>
    </row>
    <row r="40" spans="1:14" ht="12" customHeight="1" x14ac:dyDescent="0.2">
      <c r="A40" s="10" t="str">
        <f>'Pregnant Women Participating'!A76</f>
        <v>North Dakota</v>
      </c>
      <c r="B40" s="17">
        <v>453532</v>
      </c>
      <c r="C40" s="15">
        <v>464102</v>
      </c>
      <c r="D40" s="15">
        <v>454475</v>
      </c>
      <c r="E40" s="15">
        <v>381259</v>
      </c>
      <c r="F40" s="15">
        <v>378625</v>
      </c>
      <c r="G40" s="15">
        <v>420291</v>
      </c>
      <c r="H40" s="15">
        <v>397840</v>
      </c>
      <c r="I40" s="15">
        <v>332073</v>
      </c>
      <c r="J40" s="15">
        <v>534325</v>
      </c>
      <c r="K40" s="15">
        <v>537482</v>
      </c>
      <c r="L40" s="15">
        <v>541742</v>
      </c>
      <c r="M40" s="49">
        <v>554698</v>
      </c>
      <c r="N40" s="17">
        <f>IF(SUM(B40:M40)&gt;0,SUM(B40:M40)," ")</f>
        <v>5450444</v>
      </c>
    </row>
    <row r="41" spans="1:14" ht="12" customHeight="1" x14ac:dyDescent="0.2">
      <c r="A41" s="10" t="str">
        <f>'Pregnant Women Participating'!A42</f>
        <v>Ohio</v>
      </c>
      <c r="B41" s="17">
        <v>5613091</v>
      </c>
      <c r="C41" s="15">
        <v>5590910</v>
      </c>
      <c r="D41" s="15">
        <v>5602010</v>
      </c>
      <c r="E41" s="15">
        <v>5360259</v>
      </c>
      <c r="F41" s="15">
        <v>9083465</v>
      </c>
      <c r="G41" s="15">
        <v>4808318</v>
      </c>
      <c r="H41" s="15">
        <v>5347625</v>
      </c>
      <c r="I41" s="15">
        <v>5713808</v>
      </c>
      <c r="J41" s="15">
        <v>3257100</v>
      </c>
      <c r="K41" s="15">
        <v>10133318</v>
      </c>
      <c r="L41" s="15">
        <v>5559133</v>
      </c>
      <c r="M41" s="49">
        <v>5282158</v>
      </c>
      <c r="N41" s="17">
        <f>IF(SUM(B41:M41)&gt;0,SUM(B41:M41)," ")</f>
        <v>71351195</v>
      </c>
    </row>
    <row r="42" spans="1:14" ht="12" customHeight="1" x14ac:dyDescent="0.2">
      <c r="A42" s="10" t="str">
        <f>'Pregnant Women Participating'!A49</f>
        <v>Oklahoma</v>
      </c>
      <c r="B42" s="17">
        <v>1680008</v>
      </c>
      <c r="C42" s="15">
        <v>1547391</v>
      </c>
      <c r="D42" s="15">
        <v>1760399</v>
      </c>
      <c r="E42" s="15">
        <v>1661581</v>
      </c>
      <c r="F42" s="15">
        <v>1043446</v>
      </c>
      <c r="G42" s="15">
        <v>1550710</v>
      </c>
      <c r="H42" s="15">
        <v>1517768</v>
      </c>
      <c r="I42" s="15">
        <v>1396139</v>
      </c>
      <c r="J42" s="15">
        <v>1931981</v>
      </c>
      <c r="K42" s="15">
        <v>1751673</v>
      </c>
      <c r="L42" s="15">
        <v>1706719</v>
      </c>
      <c r="M42" s="49">
        <v>1688021</v>
      </c>
      <c r="N42" s="17">
        <f>IF(SUM(B42:M42)&gt;0,SUM(B42:M42)," ")</f>
        <v>19235836</v>
      </c>
    </row>
    <row r="43" spans="1:14" ht="12" customHeight="1" x14ac:dyDescent="0.2">
      <c r="A43" s="11" t="str">
        <f>'Pregnant Women Participating'!A97</f>
        <v>Oregon</v>
      </c>
      <c r="B43" s="17">
        <v>1783476</v>
      </c>
      <c r="C43" s="15">
        <v>1444513</v>
      </c>
      <c r="D43" s="15">
        <v>2519876</v>
      </c>
      <c r="E43" s="15">
        <v>2201807</v>
      </c>
      <c r="F43" s="15">
        <v>1945914</v>
      </c>
      <c r="G43" s="15">
        <v>2306161</v>
      </c>
      <c r="H43" s="15">
        <v>1486208</v>
      </c>
      <c r="I43" s="15">
        <v>1887756</v>
      </c>
      <c r="J43" s="15">
        <v>2057444</v>
      </c>
      <c r="K43" s="15">
        <v>2069626</v>
      </c>
      <c r="L43" s="15">
        <v>1872540</v>
      </c>
      <c r="M43" s="49">
        <v>3186429</v>
      </c>
      <c r="N43" s="17">
        <f>IF(SUM(B43:M43)&gt;0,SUM(B43:M43)," ")</f>
        <v>24761750</v>
      </c>
    </row>
    <row r="44" spans="1:14" ht="12" customHeight="1" x14ac:dyDescent="0.2">
      <c r="A44" s="10" t="str">
        <f>'Pregnant Women Participating'!A21</f>
        <v>Pennsylvania</v>
      </c>
      <c r="B44" s="17">
        <v>6296205</v>
      </c>
      <c r="C44" s="15">
        <v>6466100</v>
      </c>
      <c r="D44" s="15">
        <v>6568111</v>
      </c>
      <c r="E44" s="15">
        <v>6453261</v>
      </c>
      <c r="F44" s="15">
        <v>5862293</v>
      </c>
      <c r="G44" s="15">
        <v>5875032</v>
      </c>
      <c r="H44" s="15">
        <v>5641054</v>
      </c>
      <c r="I44" s="15">
        <v>5364538</v>
      </c>
      <c r="J44" s="15">
        <v>5615713</v>
      </c>
      <c r="K44" s="15">
        <v>5685956</v>
      </c>
      <c r="L44" s="15">
        <v>5705413</v>
      </c>
      <c r="M44" s="49">
        <v>5858458</v>
      </c>
      <c r="N44" s="17">
        <f>IF(SUM(B44:M44)&gt;0,SUM(B44:M44)," ")</f>
        <v>71392134</v>
      </c>
    </row>
    <row r="45" spans="1:14" ht="12" customHeight="1" x14ac:dyDescent="0.2">
      <c r="A45" s="10" t="str">
        <f>'Pregnant Women Participating'!A11</f>
        <v>Rhode Island</v>
      </c>
      <c r="B45" s="17">
        <v>637931</v>
      </c>
      <c r="C45" s="15">
        <v>721679</v>
      </c>
      <c r="D45" s="15">
        <v>981269</v>
      </c>
      <c r="E45" s="15">
        <v>980544</v>
      </c>
      <c r="F45" s="15">
        <v>697589</v>
      </c>
      <c r="G45" s="15">
        <v>922155</v>
      </c>
      <c r="H45" s="15">
        <v>898781</v>
      </c>
      <c r="I45" s="15">
        <v>905650</v>
      </c>
      <c r="J45" s="15">
        <v>465435</v>
      </c>
      <c r="K45" s="15">
        <v>201431</v>
      </c>
      <c r="L45" s="15">
        <v>155291</v>
      </c>
      <c r="M45" s="49">
        <v>206200</v>
      </c>
      <c r="N45" s="17">
        <f>IF(SUM(B45:M45)&gt;0,SUM(B45:M45)," ")</f>
        <v>7773955</v>
      </c>
    </row>
    <row r="46" spans="1:14" ht="12" customHeight="1" x14ac:dyDescent="0.2">
      <c r="A46" s="10" t="str">
        <f>'Pregnant Women Participating'!A32</f>
        <v>South Carolina</v>
      </c>
      <c r="B46" s="17">
        <v>1034588</v>
      </c>
      <c r="C46" s="15">
        <v>2667617</v>
      </c>
      <c r="D46" s="15">
        <v>2925585</v>
      </c>
      <c r="E46" s="15">
        <v>3028762</v>
      </c>
      <c r="F46" s="15">
        <v>2165676</v>
      </c>
      <c r="G46" s="15">
        <v>2730434</v>
      </c>
      <c r="H46" s="15">
        <v>2582589</v>
      </c>
      <c r="I46" s="15">
        <v>2890212</v>
      </c>
      <c r="J46" s="15">
        <v>2933200</v>
      </c>
      <c r="K46" s="15">
        <v>3600155</v>
      </c>
      <c r="L46" s="15">
        <v>3663268</v>
      </c>
      <c r="M46" s="49">
        <v>2596795</v>
      </c>
      <c r="N46" s="17">
        <f>IF(SUM(B46:M46)&gt;0,SUM(B46:M46)," ")</f>
        <v>32818881</v>
      </c>
    </row>
    <row r="47" spans="1:14" ht="12" customHeight="1" x14ac:dyDescent="0.2">
      <c r="A47" s="10" t="str">
        <f>'Pregnant Women Participating'!A77</f>
        <v>South Dakota</v>
      </c>
      <c r="B47" s="17">
        <v>524401</v>
      </c>
      <c r="C47" s="15">
        <v>510706</v>
      </c>
      <c r="D47" s="15">
        <v>519127</v>
      </c>
      <c r="E47" s="15">
        <v>511827</v>
      </c>
      <c r="F47" s="15">
        <v>450980</v>
      </c>
      <c r="G47" s="15">
        <v>512490</v>
      </c>
      <c r="H47" s="15">
        <v>421031</v>
      </c>
      <c r="I47" s="15">
        <v>421107</v>
      </c>
      <c r="J47" s="15">
        <v>448612</v>
      </c>
      <c r="K47" s="15">
        <v>428824</v>
      </c>
      <c r="L47" s="15">
        <v>419178</v>
      </c>
      <c r="M47" s="49">
        <v>402242</v>
      </c>
      <c r="N47" s="17">
        <f>IF(SUM(B47:M47)&gt;0,SUM(B47:M47)," ")</f>
        <v>5570525</v>
      </c>
    </row>
    <row r="48" spans="1:14" ht="12" customHeight="1" x14ac:dyDescent="0.2">
      <c r="A48" s="10" t="str">
        <f>'Pregnant Women Participating'!A33</f>
        <v>Tennessee</v>
      </c>
      <c r="B48" s="17">
        <v>3362157</v>
      </c>
      <c r="C48" s="15">
        <v>2925011</v>
      </c>
      <c r="D48" s="15">
        <v>3108739</v>
      </c>
      <c r="E48" s="15">
        <v>6761795</v>
      </c>
      <c r="F48" s="15">
        <v>-1365511</v>
      </c>
      <c r="G48" s="15">
        <v>3178724</v>
      </c>
      <c r="H48" s="15">
        <v>2948012</v>
      </c>
      <c r="I48" s="15">
        <v>2787599</v>
      </c>
      <c r="J48" s="15">
        <v>2654668</v>
      </c>
      <c r="K48" s="15">
        <v>3209095</v>
      </c>
      <c r="L48" s="15">
        <v>3139498</v>
      </c>
      <c r="M48" s="49">
        <v>3387236</v>
      </c>
      <c r="N48" s="17">
        <f>IF(SUM(B48:M48)&gt;0,SUM(B48:M48)," ")</f>
        <v>36097023</v>
      </c>
    </row>
    <row r="49" spans="1:14" ht="12" customHeight="1" x14ac:dyDescent="0.2">
      <c r="A49" s="10" t="str">
        <f>'Pregnant Women Participating'!A50</f>
        <v>Texas</v>
      </c>
      <c r="B49" s="17">
        <v>8948482</v>
      </c>
      <c r="C49" s="15">
        <v>24291140</v>
      </c>
      <c r="D49" s="15">
        <v>17609614</v>
      </c>
      <c r="E49" s="15">
        <v>10394288</v>
      </c>
      <c r="F49" s="15">
        <v>24559883</v>
      </c>
      <c r="G49" s="15">
        <v>14802877</v>
      </c>
      <c r="H49" s="15">
        <v>18357868</v>
      </c>
      <c r="I49" s="15">
        <v>12903750</v>
      </c>
      <c r="J49" s="15">
        <v>14608242</v>
      </c>
      <c r="K49" s="15">
        <v>14352414</v>
      </c>
      <c r="L49" s="15">
        <v>20101992</v>
      </c>
      <c r="M49" s="49">
        <v>20834136</v>
      </c>
      <c r="N49" s="17">
        <f>IF(SUM(B49:M49)&gt;0,SUM(B49:M49)," ")</f>
        <v>201764686</v>
      </c>
    </row>
    <row r="50" spans="1:14" ht="12" customHeight="1" x14ac:dyDescent="0.2">
      <c r="A50" s="10" t="str">
        <f>'Pregnant Women Participating'!A51</f>
        <v>Utah</v>
      </c>
      <c r="B50" s="17">
        <v>1520916</v>
      </c>
      <c r="C50" s="15">
        <v>2080818</v>
      </c>
      <c r="D50" s="15">
        <v>1616549</v>
      </c>
      <c r="E50" s="15">
        <v>761099</v>
      </c>
      <c r="F50" s="15">
        <v>1964721</v>
      </c>
      <c r="G50" s="15">
        <v>841655</v>
      </c>
      <c r="H50" s="15">
        <v>1409197</v>
      </c>
      <c r="I50" s="15">
        <v>1233046</v>
      </c>
      <c r="J50" s="15">
        <v>1846552</v>
      </c>
      <c r="K50" s="15">
        <v>1476820</v>
      </c>
      <c r="L50" s="15">
        <v>1407602</v>
      </c>
      <c r="M50" s="49">
        <v>1072853</v>
      </c>
      <c r="N50" s="17">
        <f>IF(SUM(B50:M50)&gt;0,SUM(B50:M50)," ")</f>
        <v>17231828</v>
      </c>
    </row>
    <row r="51" spans="1:14" ht="12" customHeight="1" x14ac:dyDescent="0.2">
      <c r="A51" s="10" t="str">
        <f>'Pregnant Women Participating'!A12</f>
        <v>Vermont</v>
      </c>
      <c r="B51" s="17">
        <v>413631</v>
      </c>
      <c r="C51" s="15">
        <v>536976</v>
      </c>
      <c r="D51" s="15">
        <v>412805</v>
      </c>
      <c r="E51" s="15">
        <v>283435</v>
      </c>
      <c r="F51" s="15">
        <v>501327</v>
      </c>
      <c r="G51" s="15">
        <v>378406</v>
      </c>
      <c r="H51" s="15">
        <v>336879</v>
      </c>
      <c r="I51" s="15">
        <v>359975</v>
      </c>
      <c r="J51" s="15">
        <v>346666</v>
      </c>
      <c r="K51" s="15">
        <v>385082</v>
      </c>
      <c r="L51" s="15">
        <v>373715</v>
      </c>
      <c r="M51" s="49">
        <v>494026</v>
      </c>
      <c r="N51" s="17">
        <f>IF(SUM(B51:M51)&gt;0,SUM(B51:M51)," ")</f>
        <v>4822923</v>
      </c>
    </row>
    <row r="52" spans="1:14" ht="12" customHeight="1" x14ac:dyDescent="0.2">
      <c r="A52" s="10" t="str">
        <f>'Pregnant Women Participating'!A23</f>
        <v>Virginia</v>
      </c>
      <c r="B52" s="17">
        <v>3503141</v>
      </c>
      <c r="C52" s="15">
        <v>3499650</v>
      </c>
      <c r="D52" s="15">
        <v>3637683</v>
      </c>
      <c r="E52" s="15">
        <v>3792609</v>
      </c>
      <c r="F52" s="15">
        <v>3554981</v>
      </c>
      <c r="G52" s="15">
        <v>2995783</v>
      </c>
      <c r="H52" s="15">
        <v>2849493</v>
      </c>
      <c r="I52" s="15">
        <v>3286587</v>
      </c>
      <c r="J52" s="15">
        <v>3052525</v>
      </c>
      <c r="K52" s="15">
        <v>3322568</v>
      </c>
      <c r="L52" s="15">
        <v>3226200</v>
      </c>
      <c r="M52" s="49">
        <v>3318195</v>
      </c>
      <c r="N52" s="17">
        <f>IF(SUM(B52:M52)&gt;0,SUM(B52:M52)," ")</f>
        <v>40039415</v>
      </c>
    </row>
    <row r="53" spans="1:14" ht="12" customHeight="1" x14ac:dyDescent="0.2">
      <c r="A53" s="11" t="str">
        <f>'Pregnant Women Participating'!A98</f>
        <v>Washington</v>
      </c>
      <c r="B53" s="17">
        <v>6085688</v>
      </c>
      <c r="C53" s="15">
        <v>6028376</v>
      </c>
      <c r="D53" s="15">
        <v>1433614</v>
      </c>
      <c r="E53" s="15">
        <v>1363370</v>
      </c>
      <c r="F53" s="15">
        <v>3290753</v>
      </c>
      <c r="G53" s="15">
        <v>3172608</v>
      </c>
      <c r="H53" s="15">
        <v>3209549</v>
      </c>
      <c r="I53" s="15">
        <v>2979804</v>
      </c>
      <c r="J53" s="15">
        <v>4891078</v>
      </c>
      <c r="K53" s="15">
        <v>2786280</v>
      </c>
      <c r="L53" s="15">
        <v>7041579</v>
      </c>
      <c r="M53" s="49">
        <v>4966910</v>
      </c>
      <c r="N53" s="17">
        <f>IF(SUM(B53:M53)&gt;0,SUM(B53:M53)," ")</f>
        <v>47249609</v>
      </c>
    </row>
    <row r="54" spans="1:14" ht="12" customHeight="1" x14ac:dyDescent="0.2">
      <c r="A54" s="10" t="str">
        <f>'Pregnant Women Participating'!A24</f>
        <v>West Virginia</v>
      </c>
      <c r="B54" s="17">
        <v>2092179</v>
      </c>
      <c r="C54" s="15">
        <v>2048205</v>
      </c>
      <c r="D54" s="15">
        <v>249024</v>
      </c>
      <c r="E54" s="15">
        <v>1108312</v>
      </c>
      <c r="F54" s="15">
        <v>1065471</v>
      </c>
      <c r="G54" s="15">
        <v>67481</v>
      </c>
      <c r="H54" s="15">
        <v>1041494</v>
      </c>
      <c r="I54" s="15">
        <v>1810375</v>
      </c>
      <c r="J54" s="15">
        <v>246202</v>
      </c>
      <c r="K54" s="15">
        <v>1886943</v>
      </c>
      <c r="L54" s="15">
        <v>1871487</v>
      </c>
      <c r="M54" s="49">
        <v>1317416</v>
      </c>
      <c r="N54" s="17">
        <f>IF(SUM(B54:M54)&gt;0,SUM(B54:M54)," ")</f>
        <v>14804589</v>
      </c>
    </row>
    <row r="55" spans="1:14" ht="12" customHeight="1" x14ac:dyDescent="0.2">
      <c r="A55" s="10" t="str">
        <f>'Pregnant Women Participating'!A43</f>
        <v>Wisconsin</v>
      </c>
      <c r="B55" s="17">
        <v>4646766</v>
      </c>
      <c r="C55" s="15">
        <v>1144654</v>
      </c>
      <c r="D55" s="15">
        <v>2765500</v>
      </c>
      <c r="E55" s="15">
        <v>2693875</v>
      </c>
      <c r="F55" s="15">
        <v>2513408</v>
      </c>
      <c r="G55" s="15">
        <v>1955089</v>
      </c>
      <c r="H55" s="15">
        <v>1829631</v>
      </c>
      <c r="I55" s="15">
        <v>1683939</v>
      </c>
      <c r="J55" s="15">
        <v>2639790</v>
      </c>
      <c r="K55" s="15">
        <v>2592536</v>
      </c>
      <c r="L55" s="15">
        <v>2702082</v>
      </c>
      <c r="M55" s="49">
        <v>4077157</v>
      </c>
      <c r="N55" s="17">
        <f>IF(SUM(B55:M55)&gt;0,SUM(B55:M55)," ")</f>
        <v>31244427</v>
      </c>
    </row>
    <row r="56" spans="1:14" ht="12" customHeight="1" x14ac:dyDescent="0.2">
      <c r="A56" s="10" t="str">
        <f>'Pregnant Women Participating'!A78</f>
        <v>Wyoming</v>
      </c>
      <c r="B56" s="17">
        <v>198744</v>
      </c>
      <c r="C56" s="15">
        <v>177447</v>
      </c>
      <c r="D56" s="15">
        <v>215545</v>
      </c>
      <c r="E56" s="15">
        <v>188735</v>
      </c>
      <c r="F56" s="15">
        <v>168566</v>
      </c>
      <c r="G56" s="15">
        <v>167191</v>
      </c>
      <c r="H56" s="15">
        <v>155939</v>
      </c>
      <c r="I56" s="15">
        <v>177090</v>
      </c>
      <c r="J56" s="15">
        <v>173371</v>
      </c>
      <c r="K56" s="15">
        <v>203949</v>
      </c>
      <c r="L56" s="15">
        <v>190883</v>
      </c>
      <c r="M56" s="49">
        <v>236020</v>
      </c>
      <c r="N56" s="17">
        <f>IF(SUM(B56:M56)&gt;0,SUM(B56:M56)," ")</f>
        <v>2253480</v>
      </c>
    </row>
  </sheetData>
  <sortState xmlns:xlrd2="http://schemas.microsoft.com/office/spreadsheetml/2017/richdata2" ref="A6:N56">
    <sortCondition ref="A6:A56"/>
  </sortState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140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0</v>
      </c>
      <c r="C6" s="15">
        <v>967687</v>
      </c>
      <c r="D6" s="15">
        <v>1012747</v>
      </c>
      <c r="E6" s="15">
        <v>944892</v>
      </c>
      <c r="F6" s="15">
        <v>1006214</v>
      </c>
      <c r="G6" s="15">
        <v>982201</v>
      </c>
      <c r="H6" s="15">
        <v>882212</v>
      </c>
      <c r="I6" s="15">
        <v>988147</v>
      </c>
      <c r="J6" s="15">
        <v>903767</v>
      </c>
      <c r="K6" s="15">
        <v>951401</v>
      </c>
      <c r="L6" s="15">
        <v>924675</v>
      </c>
      <c r="M6" s="49">
        <v>979476</v>
      </c>
      <c r="N6" s="17">
        <f t="shared" ref="N6:N102" si="0">IF(SUM(B6:M6)&gt;0,SUM(B6:M6)," ")</f>
        <v>10543419</v>
      </c>
    </row>
    <row r="7" spans="1:14" s="7" customFormat="1" ht="12" customHeight="1" x14ac:dyDescent="0.2">
      <c r="A7" s="10" t="str">
        <f>'Pregnant Women Participating'!A7</f>
        <v>Maine</v>
      </c>
      <c r="B7" s="17">
        <v>283053</v>
      </c>
      <c r="C7" s="15">
        <v>303345</v>
      </c>
      <c r="D7" s="15">
        <v>301552</v>
      </c>
      <c r="E7" s="15">
        <v>294458</v>
      </c>
      <c r="F7" s="15">
        <v>312304</v>
      </c>
      <c r="G7" s="15">
        <v>301779</v>
      </c>
      <c r="H7" s="15">
        <v>276709</v>
      </c>
      <c r="I7" s="15">
        <v>305609</v>
      </c>
      <c r="J7" s="15">
        <v>273110</v>
      </c>
      <c r="K7" s="15">
        <v>287651</v>
      </c>
      <c r="L7" s="15">
        <v>265371</v>
      </c>
      <c r="M7" s="49">
        <v>266437</v>
      </c>
      <c r="N7" s="17">
        <f t="shared" si="0"/>
        <v>3471378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2013489</v>
      </c>
      <c r="C8" s="15">
        <v>1946931</v>
      </c>
      <c r="D8" s="15">
        <v>2006671</v>
      </c>
      <c r="E8" s="15">
        <v>1950745</v>
      </c>
      <c r="F8" s="15">
        <v>2011672</v>
      </c>
      <c r="G8" s="15">
        <v>2002801</v>
      </c>
      <c r="H8" s="15">
        <v>1813811</v>
      </c>
      <c r="I8" s="15">
        <v>1986137</v>
      </c>
      <c r="J8" s="15">
        <v>1782366</v>
      </c>
      <c r="K8" s="15">
        <v>1831004</v>
      </c>
      <c r="L8" s="15">
        <v>1788092</v>
      </c>
      <c r="M8" s="49">
        <v>1797878</v>
      </c>
      <c r="N8" s="17">
        <f t="shared" si="0"/>
        <v>22931597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225845</v>
      </c>
      <c r="C9" s="15">
        <v>221557</v>
      </c>
      <c r="D9" s="15">
        <v>236193</v>
      </c>
      <c r="E9" s="15">
        <v>222288</v>
      </c>
      <c r="F9" s="15">
        <v>235336</v>
      </c>
      <c r="G9" s="15">
        <v>222089</v>
      </c>
      <c r="H9" s="15">
        <v>202239</v>
      </c>
      <c r="I9" s="15">
        <v>231181</v>
      </c>
      <c r="J9" s="15">
        <v>208336</v>
      </c>
      <c r="K9" s="15">
        <v>227065</v>
      </c>
      <c r="L9" s="15">
        <v>212183</v>
      </c>
      <c r="M9" s="49">
        <v>223352</v>
      </c>
      <c r="N9" s="17">
        <f t="shared" si="0"/>
        <v>2667664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7537792</v>
      </c>
      <c r="C10" s="15">
        <v>7339056</v>
      </c>
      <c r="D10" s="15">
        <v>7933008</v>
      </c>
      <c r="E10" s="15">
        <v>7173335</v>
      </c>
      <c r="F10" s="15">
        <v>7671402</v>
      </c>
      <c r="G10" s="15">
        <v>7517701</v>
      </c>
      <c r="H10" s="15">
        <v>6596228</v>
      </c>
      <c r="I10" s="15">
        <v>7451458</v>
      </c>
      <c r="J10" s="15">
        <v>6922309</v>
      </c>
      <c r="K10" s="15">
        <v>7099184</v>
      </c>
      <c r="L10" s="15">
        <v>6816799</v>
      </c>
      <c r="M10" s="49">
        <v>6992498</v>
      </c>
      <c r="N10" s="17">
        <f t="shared" si="0"/>
        <v>87050770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361237</v>
      </c>
      <c r="C11" s="15">
        <v>266245</v>
      </c>
      <c r="D11" s="15">
        <v>0</v>
      </c>
      <c r="E11" s="15">
        <v>0</v>
      </c>
      <c r="F11" s="15">
        <v>235686</v>
      </c>
      <c r="G11" s="15">
        <v>0</v>
      </c>
      <c r="H11" s="15">
        <v>0</v>
      </c>
      <c r="I11" s="15">
        <v>0</v>
      </c>
      <c r="J11" s="15">
        <v>473989</v>
      </c>
      <c r="K11" s="15">
        <v>735183</v>
      </c>
      <c r="L11" s="15">
        <v>797699</v>
      </c>
      <c r="M11" s="49">
        <v>750808</v>
      </c>
      <c r="N11" s="17">
        <f t="shared" si="0"/>
        <v>3620847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119078</v>
      </c>
      <c r="C12" s="15">
        <v>0</v>
      </c>
      <c r="D12" s="15">
        <v>122415</v>
      </c>
      <c r="E12" s="15">
        <v>251343</v>
      </c>
      <c r="F12" s="15">
        <v>0</v>
      </c>
      <c r="G12" s="15">
        <v>125117</v>
      </c>
      <c r="H12" s="15">
        <v>120145</v>
      </c>
      <c r="I12" s="15">
        <v>115680</v>
      </c>
      <c r="J12" s="15">
        <v>110311</v>
      </c>
      <c r="K12" s="15">
        <v>108383</v>
      </c>
      <c r="L12" s="15">
        <v>106118</v>
      </c>
      <c r="M12" s="49">
        <v>108062</v>
      </c>
      <c r="N12" s="17">
        <f t="shared" si="0"/>
        <v>1286652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71782</v>
      </c>
      <c r="C13" s="15">
        <v>67970</v>
      </c>
      <c r="D13" s="15">
        <v>68563</v>
      </c>
      <c r="E13" s="15">
        <v>61114</v>
      </c>
      <c r="F13" s="15">
        <v>65987</v>
      </c>
      <c r="G13" s="15">
        <v>66994</v>
      </c>
      <c r="H13" s="15">
        <v>63287</v>
      </c>
      <c r="I13" s="15">
        <v>64497</v>
      </c>
      <c r="J13" s="15">
        <v>59563</v>
      </c>
      <c r="K13" s="15">
        <v>58351</v>
      </c>
      <c r="L13" s="15">
        <v>57987</v>
      </c>
      <c r="M13" s="49">
        <v>62228</v>
      </c>
      <c r="N13" s="17">
        <f t="shared" si="0"/>
        <v>768323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0</v>
      </c>
      <c r="C14" s="15"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49"/>
      <c r="N14" s="17" t="str">
        <f t="shared" si="0"/>
        <v xml:space="preserve"> 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0</v>
      </c>
      <c r="C15" s="15">
        <v>0</v>
      </c>
      <c r="D15" s="15">
        <v>0</v>
      </c>
      <c r="E15" s="15"/>
      <c r="F15" s="15"/>
      <c r="G15" s="15"/>
      <c r="H15" s="15"/>
      <c r="I15" s="15"/>
      <c r="J15" s="15"/>
      <c r="K15" s="15"/>
      <c r="L15" s="15"/>
      <c r="M15" s="49"/>
      <c r="N15" s="17" t="str">
        <f t="shared" si="0"/>
        <v xml:space="preserve"> 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10612276</v>
      </c>
      <c r="C16" s="19">
        <v>11112791</v>
      </c>
      <c r="D16" s="19">
        <v>11681149</v>
      </c>
      <c r="E16" s="19">
        <v>10898175</v>
      </c>
      <c r="F16" s="19">
        <v>11538601</v>
      </c>
      <c r="G16" s="19">
        <v>11218682</v>
      </c>
      <c r="H16" s="19">
        <v>9954631</v>
      </c>
      <c r="I16" s="19">
        <v>11142709</v>
      </c>
      <c r="J16" s="19">
        <v>10733751</v>
      </c>
      <c r="K16" s="19">
        <v>11298222</v>
      </c>
      <c r="L16" s="19">
        <v>10968924</v>
      </c>
      <c r="M16" s="48">
        <v>11180739</v>
      </c>
      <c r="N16" s="20">
        <f t="shared" si="0"/>
        <v>132340650</v>
      </c>
    </row>
    <row r="17" spans="1:14" ht="12" customHeight="1" x14ac:dyDescent="0.2">
      <c r="A17" s="10" t="str">
        <f>'Pregnant Women Participating'!A17</f>
        <v>Delaware</v>
      </c>
      <c r="B17" s="17">
        <v>453171</v>
      </c>
      <c r="C17" s="15">
        <v>0</v>
      </c>
      <c r="D17" s="15">
        <v>919900</v>
      </c>
      <c r="E17" s="15">
        <v>450717</v>
      </c>
      <c r="F17" s="15">
        <v>467758</v>
      </c>
      <c r="G17" s="15">
        <v>461122</v>
      </c>
      <c r="H17" s="15">
        <v>403025</v>
      </c>
      <c r="I17" s="15">
        <v>468513</v>
      </c>
      <c r="J17" s="15">
        <v>414416</v>
      </c>
      <c r="K17" s="15">
        <v>430385</v>
      </c>
      <c r="L17" s="15">
        <v>396201</v>
      </c>
      <c r="M17" s="49">
        <v>404663</v>
      </c>
      <c r="N17" s="17">
        <f t="shared" si="0"/>
        <v>5269871</v>
      </c>
    </row>
    <row r="18" spans="1:14" ht="12" customHeight="1" x14ac:dyDescent="0.2">
      <c r="A18" s="10" t="str">
        <f>'Pregnant Women Participating'!A18</f>
        <v>District of Columbia</v>
      </c>
      <c r="B18" s="17">
        <v>0</v>
      </c>
      <c r="C18" s="15">
        <v>636294</v>
      </c>
      <c r="D18" s="15">
        <v>0</v>
      </c>
      <c r="E18" s="15">
        <v>359199</v>
      </c>
      <c r="F18" s="15">
        <v>543917</v>
      </c>
      <c r="G18" s="15">
        <v>338220</v>
      </c>
      <c r="H18" s="15">
        <v>261917</v>
      </c>
      <c r="I18" s="15">
        <v>0</v>
      </c>
      <c r="J18" s="15">
        <v>589667</v>
      </c>
      <c r="K18" s="15">
        <v>243552</v>
      </c>
      <c r="L18" s="15">
        <v>0</v>
      </c>
      <c r="M18" s="49"/>
      <c r="N18" s="17">
        <f t="shared" si="0"/>
        <v>2972766</v>
      </c>
    </row>
    <row r="19" spans="1:14" ht="12" customHeight="1" x14ac:dyDescent="0.2">
      <c r="A19" s="10" t="str">
        <f>'Pregnant Women Participating'!A19</f>
        <v>Maryland</v>
      </c>
      <c r="B19" s="17">
        <v>2672047</v>
      </c>
      <c r="C19" s="15">
        <v>2577440</v>
      </c>
      <c r="D19" s="15"/>
      <c r="E19" s="15">
        <v>5235474</v>
      </c>
      <c r="F19" s="15">
        <v>2735221</v>
      </c>
      <c r="G19" s="15">
        <v>2723965</v>
      </c>
      <c r="H19" s="15">
        <v>2372439</v>
      </c>
      <c r="I19" s="15">
        <v>2717845</v>
      </c>
      <c r="J19" s="15">
        <v>2487998</v>
      </c>
      <c r="K19" s="15">
        <v>2577168</v>
      </c>
      <c r="L19" s="15">
        <v>2446731</v>
      </c>
      <c r="M19" s="49">
        <v>2488823</v>
      </c>
      <c r="N19" s="17">
        <f t="shared" si="0"/>
        <v>31035151</v>
      </c>
    </row>
    <row r="20" spans="1:14" ht="12" customHeight="1" x14ac:dyDescent="0.2">
      <c r="A20" s="10" t="str">
        <f>'Pregnant Women Participating'!A20</f>
        <v>New Jersey</v>
      </c>
      <c r="B20" s="17">
        <v>2311490</v>
      </c>
      <c r="C20" s="15">
        <v>2539233</v>
      </c>
      <c r="D20" s="15">
        <v>2429126</v>
      </c>
      <c r="E20" s="15">
        <v>2316514</v>
      </c>
      <c r="F20" s="15">
        <v>2622261</v>
      </c>
      <c r="G20" s="15">
        <v>2394213</v>
      </c>
      <c r="H20" s="15">
        <v>2181259</v>
      </c>
      <c r="I20" s="15">
        <v>2715618</v>
      </c>
      <c r="J20" s="15">
        <v>2374755</v>
      </c>
      <c r="K20" s="15">
        <v>2219411</v>
      </c>
      <c r="L20" s="15">
        <v>2514947</v>
      </c>
      <c r="M20" s="49">
        <v>2243710</v>
      </c>
      <c r="N20" s="17">
        <f t="shared" si="0"/>
        <v>28862537</v>
      </c>
    </row>
    <row r="21" spans="1:14" ht="12" customHeight="1" x14ac:dyDescent="0.2">
      <c r="A21" s="10" t="str">
        <f>'Pregnant Women Participating'!A21</f>
        <v>Pennsylvania</v>
      </c>
      <c r="B21" s="17">
        <v>3895350</v>
      </c>
      <c r="C21" s="15">
        <v>3885055</v>
      </c>
      <c r="D21" s="15">
        <v>3920364</v>
      </c>
      <c r="E21" s="15">
        <v>3965076</v>
      </c>
      <c r="F21" s="15">
        <v>4027070</v>
      </c>
      <c r="G21" s="15">
        <v>3884198</v>
      </c>
      <c r="H21" s="15">
        <v>3720423</v>
      </c>
      <c r="I21" s="15">
        <v>3856951</v>
      </c>
      <c r="J21" s="15">
        <v>3674667</v>
      </c>
      <c r="K21" s="15">
        <v>3443003</v>
      </c>
      <c r="L21" s="15">
        <v>3478472</v>
      </c>
      <c r="M21" s="49">
        <v>3267072</v>
      </c>
      <c r="N21" s="17">
        <f t="shared" si="0"/>
        <v>45017701</v>
      </c>
    </row>
    <row r="22" spans="1:14" ht="12" customHeight="1" x14ac:dyDescent="0.2">
      <c r="A22" s="10" t="str">
        <f>'Pregnant Women Participating'!A22</f>
        <v>Puerto Rico</v>
      </c>
      <c r="B22" s="17">
        <v>690417</v>
      </c>
      <c r="C22" s="15">
        <v>636697</v>
      </c>
      <c r="D22" s="15">
        <v>797880</v>
      </c>
      <c r="E22" s="15">
        <v>668569</v>
      </c>
      <c r="F22" s="15">
        <v>661597</v>
      </c>
      <c r="G22" s="15">
        <v>795353</v>
      </c>
      <c r="H22" s="15">
        <v>672611</v>
      </c>
      <c r="I22" s="15">
        <v>637540</v>
      </c>
      <c r="J22" s="15">
        <v>724397</v>
      </c>
      <c r="K22" s="15">
        <v>656161</v>
      </c>
      <c r="L22" s="15">
        <v>712413</v>
      </c>
      <c r="M22" s="49">
        <v>669980</v>
      </c>
      <c r="N22" s="17">
        <f t="shared" si="0"/>
        <v>8323615</v>
      </c>
    </row>
    <row r="23" spans="1:14" ht="12" customHeight="1" x14ac:dyDescent="0.2">
      <c r="A23" s="10" t="str">
        <f>'Pregnant Women Participating'!A23</f>
        <v>Virginia</v>
      </c>
      <c r="B23" s="17">
        <v>2621947</v>
      </c>
      <c r="C23" s="15">
        <v>2607699</v>
      </c>
      <c r="D23" s="15">
        <v>2565984</v>
      </c>
      <c r="E23" s="15">
        <v>2629545</v>
      </c>
      <c r="F23" s="15">
        <v>2525067</v>
      </c>
      <c r="G23" s="15">
        <v>2689876</v>
      </c>
      <c r="H23" s="15">
        <v>2638630</v>
      </c>
      <c r="I23" s="15">
        <v>2291293</v>
      </c>
      <c r="J23" s="15">
        <v>2610899</v>
      </c>
      <c r="K23" s="15">
        <v>2316222</v>
      </c>
      <c r="L23" s="15">
        <v>2400065</v>
      </c>
      <c r="M23" s="49">
        <v>2315867</v>
      </c>
      <c r="N23" s="17">
        <f t="shared" si="0"/>
        <v>30213094</v>
      </c>
    </row>
    <row r="24" spans="1:14" ht="12" customHeight="1" x14ac:dyDescent="0.2">
      <c r="A24" s="10" t="str">
        <f>'Pregnant Women Participating'!A24</f>
        <v>West Virginia</v>
      </c>
      <c r="B24" s="17">
        <v>0</v>
      </c>
      <c r="C24" s="15">
        <v>0</v>
      </c>
      <c r="D24" s="15">
        <v>1751230</v>
      </c>
      <c r="E24" s="15">
        <v>878336</v>
      </c>
      <c r="F24" s="15">
        <v>858027</v>
      </c>
      <c r="G24" s="15">
        <v>1769954</v>
      </c>
      <c r="H24" s="15">
        <v>762383</v>
      </c>
      <c r="I24" s="15">
        <v>0</v>
      </c>
      <c r="J24" s="15">
        <v>1620102</v>
      </c>
      <c r="K24" s="15">
        <v>0</v>
      </c>
      <c r="L24" s="15"/>
      <c r="M24" s="49">
        <v>0</v>
      </c>
      <c r="N24" s="17">
        <f t="shared" si="0"/>
        <v>7640032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12644422</v>
      </c>
      <c r="C25" s="19">
        <v>12882418</v>
      </c>
      <c r="D25" s="19">
        <v>12384484</v>
      </c>
      <c r="E25" s="19">
        <v>16503430</v>
      </c>
      <c r="F25" s="19">
        <v>14440918</v>
      </c>
      <c r="G25" s="19">
        <v>15056901</v>
      </c>
      <c r="H25" s="19">
        <v>13012687</v>
      </c>
      <c r="I25" s="19">
        <v>12687760</v>
      </c>
      <c r="J25" s="19">
        <v>14496901</v>
      </c>
      <c r="K25" s="19">
        <v>11885902</v>
      </c>
      <c r="L25" s="19">
        <v>11948829</v>
      </c>
      <c r="M25" s="48">
        <v>11390115</v>
      </c>
      <c r="N25" s="20">
        <f t="shared" si="0"/>
        <v>159334767</v>
      </c>
    </row>
    <row r="26" spans="1:14" ht="12" customHeight="1" x14ac:dyDescent="0.2">
      <c r="A26" s="10" t="str">
        <f>'Pregnant Women Participating'!A26</f>
        <v>Alabama</v>
      </c>
      <c r="B26" s="17">
        <v>2572310</v>
      </c>
      <c r="C26" s="15">
        <v>2476850</v>
      </c>
      <c r="D26" s="15">
        <v>2582920</v>
      </c>
      <c r="E26" s="15">
        <v>2400745</v>
      </c>
      <c r="F26" s="15">
        <v>2590887</v>
      </c>
      <c r="G26" s="15">
        <v>2496940</v>
      </c>
      <c r="H26" s="15">
        <v>2253835</v>
      </c>
      <c r="I26" s="15">
        <v>2529370</v>
      </c>
      <c r="J26" s="15">
        <v>2315023</v>
      </c>
      <c r="K26" s="15">
        <v>2405832</v>
      </c>
      <c r="L26" s="15">
        <v>2298138</v>
      </c>
      <c r="M26" s="49">
        <v>2387382</v>
      </c>
      <c r="N26" s="17">
        <f t="shared" si="0"/>
        <v>29310232</v>
      </c>
    </row>
    <row r="27" spans="1:14" ht="12" customHeight="1" x14ac:dyDescent="0.2">
      <c r="A27" s="10" t="str">
        <f>'Pregnant Women Participating'!A27</f>
        <v>Florida</v>
      </c>
      <c r="B27" s="17">
        <v>11580533</v>
      </c>
      <c r="C27" s="15">
        <v>11244594</v>
      </c>
      <c r="D27" s="15">
        <v>11610547</v>
      </c>
      <c r="E27" s="15">
        <v>11055597</v>
      </c>
      <c r="F27" s="15">
        <v>11489469</v>
      </c>
      <c r="G27" s="15">
        <v>7350321</v>
      </c>
      <c r="H27" s="15">
        <v>13964105</v>
      </c>
      <c r="I27" s="15">
        <v>11176534</v>
      </c>
      <c r="J27" s="15">
        <v>10490590</v>
      </c>
      <c r="K27" s="15">
        <v>10590544</v>
      </c>
      <c r="L27" s="15">
        <v>10260638</v>
      </c>
      <c r="M27" s="49">
        <v>10350136</v>
      </c>
      <c r="N27" s="17">
        <f t="shared" si="0"/>
        <v>131163608</v>
      </c>
    </row>
    <row r="28" spans="1:14" ht="12" customHeight="1" x14ac:dyDescent="0.2">
      <c r="A28" s="10" t="str">
        <f>'Pregnant Women Participating'!A28</f>
        <v>Georgia</v>
      </c>
      <c r="B28" s="17">
        <v>3763263</v>
      </c>
      <c r="C28" s="15">
        <v>4348232</v>
      </c>
      <c r="D28" s="15">
        <v>4327238</v>
      </c>
      <c r="E28" s="15">
        <v>4203769</v>
      </c>
      <c r="F28" s="15">
        <v>4642220</v>
      </c>
      <c r="G28" s="15">
        <v>4299796</v>
      </c>
      <c r="H28" s="15">
        <v>3994187</v>
      </c>
      <c r="I28" s="15">
        <v>4723168</v>
      </c>
      <c r="J28" s="15">
        <v>3973256</v>
      </c>
      <c r="K28" s="15">
        <v>3702879</v>
      </c>
      <c r="L28" s="15">
        <v>4218314</v>
      </c>
      <c r="M28" s="49">
        <v>4047464</v>
      </c>
      <c r="N28" s="17">
        <f t="shared" si="0"/>
        <v>50243786</v>
      </c>
    </row>
    <row r="29" spans="1:14" ht="12" customHeight="1" x14ac:dyDescent="0.2">
      <c r="A29" s="10" t="str">
        <f>'Pregnant Women Participating'!A29</f>
        <v>Kentucky</v>
      </c>
      <c r="B29" s="17">
        <v>2350152</v>
      </c>
      <c r="C29" s="15">
        <v>2272479</v>
      </c>
      <c r="D29" s="15">
        <v>2384445</v>
      </c>
      <c r="E29" s="15"/>
      <c r="F29" s="15">
        <v>4639132</v>
      </c>
      <c r="G29" s="15">
        <v>2315099</v>
      </c>
      <c r="H29" s="15">
        <v>2008544</v>
      </c>
      <c r="I29" s="15">
        <v>2311610</v>
      </c>
      <c r="J29" s="15">
        <v>2087564</v>
      </c>
      <c r="K29" s="15">
        <v>2170064</v>
      </c>
      <c r="L29" s="15">
        <v>2107865</v>
      </c>
      <c r="M29" s="49">
        <v>2172063</v>
      </c>
      <c r="N29" s="17">
        <f t="shared" si="0"/>
        <v>26819017</v>
      </c>
    </row>
    <row r="30" spans="1:14" ht="12" customHeight="1" x14ac:dyDescent="0.2">
      <c r="A30" s="10" t="str">
        <f>'Pregnant Women Participating'!A30</f>
        <v>Mississippi</v>
      </c>
      <c r="B30" s="17"/>
      <c r="C30" s="15"/>
      <c r="D30" s="15"/>
      <c r="E30" s="15"/>
      <c r="F30" s="15"/>
      <c r="G30" s="15"/>
      <c r="H30" s="15">
        <v>55723</v>
      </c>
      <c r="I30" s="15">
        <v>181364</v>
      </c>
      <c r="J30" s="15">
        <v>281495</v>
      </c>
      <c r="K30" s="15">
        <v>650078</v>
      </c>
      <c r="L30" s="15">
        <v>1399343</v>
      </c>
      <c r="M30" s="49">
        <v>0</v>
      </c>
      <c r="N30" s="17">
        <f t="shared" si="0"/>
        <v>2568003</v>
      </c>
    </row>
    <row r="31" spans="1:14" ht="12" customHeight="1" x14ac:dyDescent="0.2">
      <c r="A31" s="10" t="str">
        <f>'Pregnant Women Participating'!A31</f>
        <v>North Carolina</v>
      </c>
      <c r="B31" s="17">
        <v>4924274</v>
      </c>
      <c r="C31" s="15">
        <v>4826055</v>
      </c>
      <c r="D31" s="15">
        <v>4960117</v>
      </c>
      <c r="E31" s="15">
        <v>4833140</v>
      </c>
      <c r="F31" s="15">
        <v>4788821</v>
      </c>
      <c r="G31" s="15">
        <v>6785872</v>
      </c>
      <c r="H31" s="15">
        <v>4687017</v>
      </c>
      <c r="I31" s="15">
        <v>2131107</v>
      </c>
      <c r="J31" s="15">
        <v>2093989</v>
      </c>
      <c r="K31" s="15">
        <v>4401146</v>
      </c>
      <c r="L31" s="15">
        <v>2123655</v>
      </c>
      <c r="M31" s="49">
        <v>8349080</v>
      </c>
      <c r="N31" s="17">
        <f t="shared" si="0"/>
        <v>54904273</v>
      </c>
    </row>
    <row r="32" spans="1:14" ht="12" customHeight="1" x14ac:dyDescent="0.2">
      <c r="A32" s="10" t="str">
        <f>'Pregnant Women Participating'!A32</f>
        <v>South Carolina</v>
      </c>
      <c r="B32" s="17">
        <v>2396104</v>
      </c>
      <c r="C32" s="15">
        <v>2517225</v>
      </c>
      <c r="D32" s="15">
        <v>2597141</v>
      </c>
      <c r="E32" s="15">
        <v>2251982</v>
      </c>
      <c r="F32" s="15">
        <v>2611037</v>
      </c>
      <c r="G32" s="15">
        <v>2513242</v>
      </c>
      <c r="H32" s="15">
        <v>2138205</v>
      </c>
      <c r="I32" s="15">
        <v>2176704</v>
      </c>
      <c r="J32" s="15">
        <v>2310709</v>
      </c>
      <c r="K32" s="15">
        <v>2322796</v>
      </c>
      <c r="L32" s="15">
        <v>2278007</v>
      </c>
      <c r="M32" s="49">
        <v>3268910</v>
      </c>
      <c r="N32" s="17">
        <f t="shared" si="0"/>
        <v>29382062</v>
      </c>
    </row>
    <row r="33" spans="1:14" ht="12" customHeight="1" x14ac:dyDescent="0.2">
      <c r="A33" s="10" t="str">
        <f>'Pregnant Women Participating'!A33</f>
        <v>Tennessee</v>
      </c>
      <c r="B33" s="17">
        <v>3737334</v>
      </c>
      <c r="C33" s="15">
        <v>3621737</v>
      </c>
      <c r="D33" s="15">
        <v>3850363</v>
      </c>
      <c r="E33" s="15">
        <v>0</v>
      </c>
      <c r="F33" s="15">
        <v>7291692</v>
      </c>
      <c r="G33" s="15">
        <v>3550655</v>
      </c>
      <c r="H33" s="15">
        <v>3195792</v>
      </c>
      <c r="I33" s="15">
        <v>3731570</v>
      </c>
      <c r="J33" s="15">
        <v>3387435</v>
      </c>
      <c r="K33" s="15">
        <v>3548469</v>
      </c>
      <c r="L33" s="15">
        <v>3392120</v>
      </c>
      <c r="M33" s="49">
        <v>3487964</v>
      </c>
      <c r="N33" s="17">
        <f t="shared" si="0"/>
        <v>42795131</v>
      </c>
    </row>
    <row r="34" spans="1:14" ht="12" customHeight="1" x14ac:dyDescent="0.2">
      <c r="A34" s="10" t="str">
        <f>'Pregnant Women Participating'!A34</f>
        <v>Choctaw Indians, MS</v>
      </c>
      <c r="B34" s="17">
        <v>0</v>
      </c>
      <c r="C34" s="15">
        <v>0</v>
      </c>
      <c r="D34" s="15">
        <v>21156</v>
      </c>
      <c r="E34" s="15">
        <v>21556</v>
      </c>
      <c r="F34" s="15">
        <v>20612</v>
      </c>
      <c r="G34" s="15">
        <v>19316</v>
      </c>
      <c r="H34" s="15">
        <v>18135</v>
      </c>
      <c r="I34" s="15">
        <v>16309</v>
      </c>
      <c r="J34" s="15">
        <v>19540</v>
      </c>
      <c r="K34" s="15">
        <v>19223</v>
      </c>
      <c r="L34" s="15">
        <v>18595</v>
      </c>
      <c r="M34" s="49">
        <v>56967</v>
      </c>
      <c r="N34" s="17">
        <f t="shared" si="0"/>
        <v>231409</v>
      </c>
    </row>
    <row r="35" spans="1:14" ht="12" customHeight="1" x14ac:dyDescent="0.2">
      <c r="A35" s="10" t="str">
        <f>'Pregnant Women Participating'!A35</f>
        <v>Eastern Cherokee, NC</v>
      </c>
      <c r="B35" s="17">
        <v>8723</v>
      </c>
      <c r="C35" s="15">
        <v>9830</v>
      </c>
      <c r="D35" s="15">
        <v>9917</v>
      </c>
      <c r="E35" s="15">
        <v>9490</v>
      </c>
      <c r="F35" s="15">
        <v>7875</v>
      </c>
      <c r="G35" s="15">
        <v>11581</v>
      </c>
      <c r="H35" s="15">
        <v>8512</v>
      </c>
      <c r="I35" s="15">
        <v>3344</v>
      </c>
      <c r="J35" s="15">
        <v>4282</v>
      </c>
      <c r="K35" s="15">
        <v>8661</v>
      </c>
      <c r="L35" s="15">
        <v>3385</v>
      </c>
      <c r="M35" s="49">
        <v>18195</v>
      </c>
      <c r="N35" s="17">
        <f t="shared" si="0"/>
        <v>103795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31332693</v>
      </c>
      <c r="C36" s="19">
        <v>31317002</v>
      </c>
      <c r="D36" s="19">
        <v>32343844</v>
      </c>
      <c r="E36" s="19">
        <v>24776279</v>
      </c>
      <c r="F36" s="19">
        <v>38081745</v>
      </c>
      <c r="G36" s="19">
        <v>29342822</v>
      </c>
      <c r="H36" s="19">
        <v>32324055</v>
      </c>
      <c r="I36" s="19">
        <v>28981080</v>
      </c>
      <c r="J36" s="19">
        <v>26963883</v>
      </c>
      <c r="K36" s="19">
        <v>29819692</v>
      </c>
      <c r="L36" s="19">
        <v>28100060</v>
      </c>
      <c r="M36" s="48">
        <v>34138161</v>
      </c>
      <c r="N36" s="20">
        <f t="shared" si="0"/>
        <v>367521316</v>
      </c>
    </row>
    <row r="37" spans="1:14" ht="12" customHeight="1" x14ac:dyDescent="0.2">
      <c r="A37" s="10" t="str">
        <f>'Pregnant Women Participating'!A37</f>
        <v>Illinois</v>
      </c>
      <c r="B37" s="17">
        <v>3953006</v>
      </c>
      <c r="C37" s="15">
        <v>4270369</v>
      </c>
      <c r="D37" s="15">
        <v>4425441</v>
      </c>
      <c r="E37" s="15">
        <v>4316525</v>
      </c>
      <c r="F37" s="15">
        <v>4122828</v>
      </c>
      <c r="G37" s="15">
        <v>314468</v>
      </c>
      <c r="H37" s="15">
        <v>7357433</v>
      </c>
      <c r="I37" s="15">
        <v>4942107</v>
      </c>
      <c r="J37" s="15">
        <v>3564743</v>
      </c>
      <c r="K37" s="15">
        <v>3002418</v>
      </c>
      <c r="L37" s="15">
        <v>3572776</v>
      </c>
      <c r="M37" s="49">
        <v>4816851</v>
      </c>
      <c r="N37" s="17">
        <f t="shared" si="0"/>
        <v>48658965</v>
      </c>
    </row>
    <row r="38" spans="1:14" ht="12" customHeight="1" x14ac:dyDescent="0.2">
      <c r="A38" s="10" t="str">
        <f>'Pregnant Women Participating'!A38</f>
        <v>Indiana</v>
      </c>
      <c r="B38" s="17">
        <v>3873222</v>
      </c>
      <c r="C38" s="15">
        <v>3697021</v>
      </c>
      <c r="D38" s="15">
        <v>3912429</v>
      </c>
      <c r="E38" s="15">
        <v>3684687</v>
      </c>
      <c r="F38" s="15">
        <v>3896939</v>
      </c>
      <c r="G38" s="15">
        <v>3727531</v>
      </c>
      <c r="H38" s="15">
        <v>3268073</v>
      </c>
      <c r="I38" s="15">
        <v>3749824</v>
      </c>
      <c r="J38" s="15">
        <v>3355849</v>
      </c>
      <c r="K38" s="15">
        <v>3314644</v>
      </c>
      <c r="L38" s="15">
        <v>3283516</v>
      </c>
      <c r="M38" s="49">
        <v>3158725</v>
      </c>
      <c r="N38" s="17">
        <f t="shared" si="0"/>
        <v>42922460</v>
      </c>
    </row>
    <row r="39" spans="1:14" ht="12" customHeight="1" x14ac:dyDescent="0.2">
      <c r="A39" s="10" t="str">
        <f>'Pregnant Women Participating'!A39</f>
        <v>Iowa</v>
      </c>
      <c r="B39" s="17">
        <v>1430625</v>
      </c>
      <c r="C39" s="15">
        <v>1350493</v>
      </c>
      <c r="D39" s="15">
        <v>1353160</v>
      </c>
      <c r="E39" s="15">
        <v>1288135</v>
      </c>
      <c r="F39" s="15">
        <v>1367959</v>
      </c>
      <c r="G39" s="15">
        <v>1354002</v>
      </c>
      <c r="H39" s="15">
        <v>1327455</v>
      </c>
      <c r="I39" s="15">
        <v>1333263</v>
      </c>
      <c r="J39" s="15">
        <v>1302169</v>
      </c>
      <c r="K39" s="15">
        <v>1296330</v>
      </c>
      <c r="L39" s="15">
        <v>1236934</v>
      </c>
      <c r="M39" s="49">
        <v>1252063</v>
      </c>
      <c r="N39" s="17">
        <f t="shared" si="0"/>
        <v>15892588</v>
      </c>
    </row>
    <row r="40" spans="1:14" ht="12" customHeight="1" x14ac:dyDescent="0.2">
      <c r="A40" s="10" t="str">
        <f>'Pregnant Women Participating'!A40</f>
        <v>Michigan</v>
      </c>
      <c r="B40" s="17">
        <v>3844454</v>
      </c>
      <c r="C40" s="15">
        <v>3817617</v>
      </c>
      <c r="D40" s="15">
        <v>3734167</v>
      </c>
      <c r="E40" s="15">
        <v>3902783</v>
      </c>
      <c r="F40" s="15">
        <v>3709640</v>
      </c>
      <c r="G40" s="15">
        <v>3826873</v>
      </c>
      <c r="H40" s="15">
        <v>3749086</v>
      </c>
      <c r="I40" s="15">
        <v>3337568</v>
      </c>
      <c r="J40" s="15">
        <v>3644078</v>
      </c>
      <c r="K40" s="15">
        <v>3344140</v>
      </c>
      <c r="L40" s="15">
        <v>3385756</v>
      </c>
      <c r="M40" s="49">
        <v>3247604</v>
      </c>
      <c r="N40" s="17">
        <f t="shared" si="0"/>
        <v>43543766</v>
      </c>
    </row>
    <row r="41" spans="1:14" ht="12" customHeight="1" x14ac:dyDescent="0.2">
      <c r="A41" s="10" t="str">
        <f>'Pregnant Women Participating'!A41</f>
        <v>Minnesota</v>
      </c>
      <c r="B41" s="17">
        <v>2148134</v>
      </c>
      <c r="C41" s="15">
        <v>2094045</v>
      </c>
      <c r="D41" s="15">
        <v>2148096</v>
      </c>
      <c r="E41" s="15">
        <v>2063464</v>
      </c>
      <c r="F41" s="15">
        <v>2162671</v>
      </c>
      <c r="G41" s="15">
        <v>2122600</v>
      </c>
      <c r="H41" s="15">
        <v>1903557</v>
      </c>
      <c r="I41" s="15">
        <v>2100434</v>
      </c>
      <c r="J41" s="15">
        <v>1919133</v>
      </c>
      <c r="K41" s="15">
        <v>1947027</v>
      </c>
      <c r="L41" s="15">
        <v>1851724</v>
      </c>
      <c r="M41" s="49">
        <v>1858185</v>
      </c>
      <c r="N41" s="17">
        <f t="shared" si="0"/>
        <v>24319070</v>
      </c>
    </row>
    <row r="42" spans="1:14" ht="12" customHeight="1" x14ac:dyDescent="0.2">
      <c r="A42" s="10" t="str">
        <f>'Pregnant Women Participating'!A42</f>
        <v>Ohio</v>
      </c>
      <c r="B42" s="17">
        <v>4061300</v>
      </c>
      <c r="C42" s="15">
        <v>4067827</v>
      </c>
      <c r="D42" s="15">
        <v>4096443</v>
      </c>
      <c r="E42" s="15">
        <v>4164038</v>
      </c>
      <c r="F42" s="15">
        <v>0</v>
      </c>
      <c r="G42" s="15">
        <v>3915504</v>
      </c>
      <c r="H42" s="15">
        <v>3712902</v>
      </c>
      <c r="I42" s="15">
        <v>3858505</v>
      </c>
      <c r="J42" s="15">
        <v>6895602</v>
      </c>
      <c r="K42" s="15">
        <v>105585</v>
      </c>
      <c r="L42" s="15">
        <v>2910502</v>
      </c>
      <c r="M42" s="49">
        <v>3801410</v>
      </c>
      <c r="N42" s="17">
        <f t="shared" si="0"/>
        <v>41589618</v>
      </c>
    </row>
    <row r="43" spans="1:14" ht="12" customHeight="1" x14ac:dyDescent="0.2">
      <c r="A43" s="10" t="str">
        <f>'Pregnant Women Participating'!A43</f>
        <v>Wisconsin</v>
      </c>
      <c r="B43" s="17"/>
      <c r="C43" s="15">
        <v>3393135</v>
      </c>
      <c r="D43" s="15">
        <v>1720323</v>
      </c>
      <c r="E43" s="15">
        <v>1648539</v>
      </c>
      <c r="F43" s="15">
        <v>1631184</v>
      </c>
      <c r="G43" s="15">
        <v>2064304</v>
      </c>
      <c r="H43" s="15">
        <v>2071072</v>
      </c>
      <c r="I43" s="15">
        <v>2169570</v>
      </c>
      <c r="J43" s="15">
        <v>2060444</v>
      </c>
      <c r="K43" s="15">
        <v>2086297</v>
      </c>
      <c r="L43" s="15">
        <v>1984038</v>
      </c>
      <c r="M43" s="49">
        <v>2015087</v>
      </c>
      <c r="N43" s="17">
        <f t="shared" si="0"/>
        <v>22843993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19310741</v>
      </c>
      <c r="C44" s="19">
        <v>22690507</v>
      </c>
      <c r="D44" s="19">
        <v>21390059</v>
      </c>
      <c r="E44" s="19">
        <v>21068171</v>
      </c>
      <c r="F44" s="19">
        <v>16891221</v>
      </c>
      <c r="G44" s="19">
        <v>17325282</v>
      </c>
      <c r="H44" s="19">
        <v>23389578</v>
      </c>
      <c r="I44" s="19">
        <v>21491271</v>
      </c>
      <c r="J44" s="19">
        <v>22742018</v>
      </c>
      <c r="K44" s="19">
        <v>15096441</v>
      </c>
      <c r="L44" s="19">
        <v>18225246</v>
      </c>
      <c r="M44" s="48">
        <v>20149925</v>
      </c>
      <c r="N44" s="20">
        <f t="shared" si="0"/>
        <v>239770460</v>
      </c>
    </row>
    <row r="45" spans="1:14" ht="12" customHeight="1" x14ac:dyDescent="0.2">
      <c r="A45" s="10" t="str">
        <f>'Pregnant Women Participating'!A45</f>
        <v>Arizona</v>
      </c>
      <c r="B45" s="17">
        <v>3398035</v>
      </c>
      <c r="C45" s="15">
        <v>3301875</v>
      </c>
      <c r="D45" s="15">
        <v>3461147</v>
      </c>
      <c r="E45" s="15">
        <v>3300448</v>
      </c>
      <c r="F45" s="15">
        <v>3502685</v>
      </c>
      <c r="G45" s="15">
        <v>3343265</v>
      </c>
      <c r="H45" s="15">
        <v>3059658</v>
      </c>
      <c r="I45" s="15">
        <v>3367441</v>
      </c>
      <c r="J45" s="15">
        <v>3081851</v>
      </c>
      <c r="K45" s="15">
        <v>3094167</v>
      </c>
      <c r="L45" s="15">
        <v>2938912</v>
      </c>
      <c r="M45" s="49">
        <v>3060848</v>
      </c>
      <c r="N45" s="17">
        <f t="shared" si="0"/>
        <v>38910332</v>
      </c>
    </row>
    <row r="46" spans="1:14" ht="12" customHeight="1" x14ac:dyDescent="0.2">
      <c r="A46" s="10" t="str">
        <f>'Pregnant Women Participating'!A46</f>
        <v>Arkansas</v>
      </c>
      <c r="B46" s="17">
        <v>1686503</v>
      </c>
      <c r="C46" s="15">
        <v>1666192</v>
      </c>
      <c r="D46" s="15">
        <v>1678097</v>
      </c>
      <c r="E46" s="15">
        <v>1680964</v>
      </c>
      <c r="F46" s="15">
        <v>1687156</v>
      </c>
      <c r="G46" s="15">
        <v>1604989</v>
      </c>
      <c r="H46" s="15">
        <v>1517838</v>
      </c>
      <c r="I46" s="15">
        <v>1603334</v>
      </c>
      <c r="J46" s="15">
        <v>1513653</v>
      </c>
      <c r="K46" s="15">
        <v>1482925</v>
      </c>
      <c r="L46" s="15">
        <v>1518155</v>
      </c>
      <c r="M46" s="49">
        <v>1527629</v>
      </c>
      <c r="N46" s="17">
        <f t="shared" si="0"/>
        <v>19167435</v>
      </c>
    </row>
    <row r="47" spans="1:14" ht="12" customHeight="1" x14ac:dyDescent="0.2">
      <c r="A47" s="10" t="str">
        <f>'Pregnant Women Participating'!A47</f>
        <v>Louisiana</v>
      </c>
      <c r="B47" s="17">
        <v>2507429</v>
      </c>
      <c r="C47" s="15">
        <v>2402960</v>
      </c>
      <c r="D47" s="15">
        <v>0</v>
      </c>
      <c r="E47" s="15">
        <v>4807503</v>
      </c>
      <c r="F47" s="15">
        <v>2481770</v>
      </c>
      <c r="G47" s="15">
        <v>2447737</v>
      </c>
      <c r="H47" s="15">
        <v>2454266</v>
      </c>
      <c r="I47" s="15">
        <v>2486965</v>
      </c>
      <c r="J47" s="15">
        <v>2416988</v>
      </c>
      <c r="K47" s="15">
        <v>2405967</v>
      </c>
      <c r="L47" s="15">
        <v>2403393</v>
      </c>
      <c r="M47" s="49">
        <v>2194180</v>
      </c>
      <c r="N47" s="17">
        <f t="shared" si="0"/>
        <v>29009158</v>
      </c>
    </row>
    <row r="48" spans="1:14" ht="12" customHeight="1" x14ac:dyDescent="0.2">
      <c r="A48" s="10" t="str">
        <f>'Pregnant Women Participating'!A48</f>
        <v>New Mexico</v>
      </c>
      <c r="B48" s="17">
        <v>751786</v>
      </c>
      <c r="C48" s="15">
        <v>740626</v>
      </c>
      <c r="D48" s="15">
        <v>749242</v>
      </c>
      <c r="E48" s="15">
        <v>725874</v>
      </c>
      <c r="F48" s="15">
        <v>727475</v>
      </c>
      <c r="G48" s="15">
        <v>701032</v>
      </c>
      <c r="H48" s="15">
        <v>680751</v>
      </c>
      <c r="I48" s="15">
        <v>671906</v>
      </c>
      <c r="J48" s="15">
        <v>621019</v>
      </c>
      <c r="K48" s="15">
        <v>609748</v>
      </c>
      <c r="L48" s="15">
        <v>604662</v>
      </c>
      <c r="M48" s="49">
        <v>605271</v>
      </c>
      <c r="N48" s="17">
        <f t="shared" si="0"/>
        <v>8189392</v>
      </c>
    </row>
    <row r="49" spans="1:14" ht="12" customHeight="1" x14ac:dyDescent="0.2">
      <c r="A49" s="10" t="str">
        <f>'Pregnant Women Participating'!A49</f>
        <v>Oklahoma</v>
      </c>
      <c r="B49" s="17">
        <v>1795020</v>
      </c>
      <c r="C49" s="15">
        <v>1769542</v>
      </c>
      <c r="D49" s="15">
        <v>1793020</v>
      </c>
      <c r="E49" s="15">
        <v>1678731</v>
      </c>
      <c r="F49" s="15">
        <v>1798813</v>
      </c>
      <c r="G49" s="15">
        <v>1672342</v>
      </c>
      <c r="H49" s="15">
        <v>1495303</v>
      </c>
      <c r="I49" s="15">
        <v>1693763</v>
      </c>
      <c r="J49" s="15">
        <v>1549545</v>
      </c>
      <c r="K49" s="15">
        <v>1582876</v>
      </c>
      <c r="L49" s="15">
        <v>1609546</v>
      </c>
      <c r="M49" s="49">
        <v>1609155</v>
      </c>
      <c r="N49" s="17">
        <f t="shared" si="0"/>
        <v>20047656</v>
      </c>
    </row>
    <row r="50" spans="1:14" ht="12" customHeight="1" x14ac:dyDescent="0.2">
      <c r="A50" s="10" t="str">
        <f>'Pregnant Women Participating'!A50</f>
        <v>Texas</v>
      </c>
      <c r="B50" s="17">
        <v>26205966</v>
      </c>
      <c r="C50" s="15">
        <v>11050150</v>
      </c>
      <c r="D50" s="15">
        <v>18061318</v>
      </c>
      <c r="E50" s="15">
        <v>24327914</v>
      </c>
      <c r="F50" s="15">
        <v>9613357</v>
      </c>
      <c r="G50" s="15">
        <v>18553624</v>
      </c>
      <c r="H50" s="15">
        <v>16019467</v>
      </c>
      <c r="I50" s="15">
        <v>15883137</v>
      </c>
      <c r="J50" s="15">
        <v>17064789</v>
      </c>
      <c r="K50" s="15">
        <v>18004914</v>
      </c>
      <c r="L50" s="15">
        <v>14273990</v>
      </c>
      <c r="M50" s="49">
        <v>12992457</v>
      </c>
      <c r="N50" s="17">
        <f t="shared" si="0"/>
        <v>202051083</v>
      </c>
    </row>
    <row r="51" spans="1:14" ht="12" customHeight="1" x14ac:dyDescent="0.2">
      <c r="A51" s="10" t="str">
        <f>'Pregnant Women Participating'!A51</f>
        <v>Utah</v>
      </c>
      <c r="B51" s="17">
        <v>560520</v>
      </c>
      <c r="C51" s="15">
        <v>0</v>
      </c>
      <c r="D51" s="15">
        <v>561156</v>
      </c>
      <c r="E51" s="15">
        <v>1166812</v>
      </c>
      <c r="F51" s="15">
        <v>0</v>
      </c>
      <c r="G51" s="15">
        <v>1310407</v>
      </c>
      <c r="H51" s="15">
        <v>626093</v>
      </c>
      <c r="I51" s="15">
        <v>651671</v>
      </c>
      <c r="J51" s="15">
        <v>652612</v>
      </c>
      <c r="K51" s="15">
        <v>628320</v>
      </c>
      <c r="L51" s="15">
        <v>661822</v>
      </c>
      <c r="M51" s="49">
        <v>663989</v>
      </c>
      <c r="N51" s="17">
        <f t="shared" si="0"/>
        <v>7483402</v>
      </c>
    </row>
    <row r="52" spans="1:14" ht="12" customHeight="1" x14ac:dyDescent="0.2">
      <c r="A52" s="10" t="str">
        <f>'Pregnant Women Participating'!A52</f>
        <v>Inter-Tribal Council, AZ</v>
      </c>
      <c r="B52" s="17">
        <v>169039</v>
      </c>
      <c r="C52" s="15">
        <v>159395</v>
      </c>
      <c r="D52" s="15">
        <v>169073</v>
      </c>
      <c r="E52" s="15">
        <v>152481</v>
      </c>
      <c r="F52" s="15">
        <v>159650</v>
      </c>
      <c r="G52" s="15">
        <v>142335</v>
      </c>
      <c r="H52" s="15">
        <v>119938</v>
      </c>
      <c r="I52" s="15">
        <v>144891</v>
      </c>
      <c r="J52" s="15">
        <v>126271</v>
      </c>
      <c r="K52" s="15">
        <v>133729</v>
      </c>
      <c r="L52" s="15">
        <v>127579</v>
      </c>
      <c r="M52" s="49">
        <v>133562</v>
      </c>
      <c r="N52" s="17">
        <f t="shared" si="0"/>
        <v>1737943</v>
      </c>
    </row>
    <row r="53" spans="1:14" ht="12" customHeight="1" x14ac:dyDescent="0.2">
      <c r="A53" s="10" t="str">
        <f>'Pregnant Women Participating'!A53</f>
        <v>Navajo Nation, AZ</v>
      </c>
      <c r="B53" s="17">
        <v>87668</v>
      </c>
      <c r="C53" s="15">
        <v>81361</v>
      </c>
      <c r="D53" s="15">
        <v>83876</v>
      </c>
      <c r="E53" s="15">
        <v>76305</v>
      </c>
      <c r="F53" s="15">
        <v>66541</v>
      </c>
      <c r="G53" s="15">
        <v>69795</v>
      </c>
      <c r="H53" s="15">
        <v>63324</v>
      </c>
      <c r="I53" s="15">
        <v>62293</v>
      </c>
      <c r="J53" s="15">
        <v>56105</v>
      </c>
      <c r="K53" s="15">
        <v>58607</v>
      </c>
      <c r="L53" s="15">
        <v>54248</v>
      </c>
      <c r="M53" s="49">
        <v>84918</v>
      </c>
      <c r="N53" s="17">
        <f t="shared" si="0"/>
        <v>845041</v>
      </c>
    </row>
    <row r="54" spans="1:14" ht="12" customHeight="1" x14ac:dyDescent="0.2">
      <c r="A54" s="10" t="str">
        <f>'Pregnant Women Participating'!A54</f>
        <v>Acoma, Canoncito &amp; Laguna, NM</v>
      </c>
      <c r="B54" s="1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49"/>
      <c r="N54" s="17" t="str">
        <f t="shared" si="0"/>
        <v xml:space="preserve"> </v>
      </c>
    </row>
    <row r="55" spans="1:14" ht="12" customHeight="1" x14ac:dyDescent="0.2">
      <c r="A55" s="10" t="str">
        <f>'Pregnant Women Participating'!A55</f>
        <v>Eight Northern Pueblos, NM</v>
      </c>
      <c r="B55" s="17">
        <v>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49"/>
      <c r="N55" s="17" t="str">
        <f t="shared" si="0"/>
        <v xml:space="preserve"> </v>
      </c>
    </row>
    <row r="56" spans="1:14" ht="12" customHeight="1" x14ac:dyDescent="0.2">
      <c r="A56" s="10" t="str">
        <f>'Pregnant Women Participating'!A56</f>
        <v>Five Sandoval Pueblos, NM</v>
      </c>
      <c r="B56" s="17">
        <v>1219</v>
      </c>
      <c r="C56" s="15">
        <v>1558</v>
      </c>
      <c r="D56" s="15">
        <v>0</v>
      </c>
      <c r="E56" s="15">
        <v>0</v>
      </c>
      <c r="F56" s="15">
        <v>865</v>
      </c>
      <c r="G56" s="15">
        <v>2490</v>
      </c>
      <c r="H56" s="15">
        <v>0</v>
      </c>
      <c r="I56" s="15">
        <v>2199</v>
      </c>
      <c r="J56" s="15">
        <v>1087</v>
      </c>
      <c r="K56" s="15">
        <v>0</v>
      </c>
      <c r="L56" s="15">
        <v>2010</v>
      </c>
      <c r="M56" s="49">
        <v>1058</v>
      </c>
      <c r="N56" s="17">
        <f t="shared" si="0"/>
        <v>12486</v>
      </c>
    </row>
    <row r="57" spans="1:14" ht="12" customHeight="1" x14ac:dyDescent="0.2">
      <c r="A57" s="10" t="str">
        <f>'Pregnant Women Participating'!A57</f>
        <v>Isleta Pueblo, NM</v>
      </c>
      <c r="B57" s="17">
        <v>17910</v>
      </c>
      <c r="C57" s="15">
        <v>18177</v>
      </c>
      <c r="D57" s="15">
        <v>17609</v>
      </c>
      <c r="E57" s="15">
        <v>16436</v>
      </c>
      <c r="F57" s="15">
        <v>18104</v>
      </c>
      <c r="G57" s="15">
        <v>18017</v>
      </c>
      <c r="H57" s="15">
        <v>17370</v>
      </c>
      <c r="I57" s="15">
        <v>16932</v>
      </c>
      <c r="J57" s="15">
        <v>16804</v>
      </c>
      <c r="K57" s="15">
        <v>16827</v>
      </c>
      <c r="L57" s="15">
        <v>17841</v>
      </c>
      <c r="M57" s="49">
        <v>17774</v>
      </c>
      <c r="N57" s="17">
        <f t="shared" si="0"/>
        <v>209801</v>
      </c>
    </row>
    <row r="58" spans="1:14" ht="12" customHeight="1" x14ac:dyDescent="0.2">
      <c r="A58" s="10" t="str">
        <f>'Pregnant Women Participating'!A58</f>
        <v>San Felipe Pueblo, NM</v>
      </c>
      <c r="B58" s="17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49">
        <v>0</v>
      </c>
      <c r="N58" s="17" t="str">
        <f t="shared" si="0"/>
        <v xml:space="preserve"> </v>
      </c>
    </row>
    <row r="59" spans="1:14" ht="12" customHeight="1" x14ac:dyDescent="0.2">
      <c r="A59" s="10" t="str">
        <f>'Pregnant Women Participating'!A59</f>
        <v>Santo Domingo Tribe, NM</v>
      </c>
      <c r="B59" s="17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49"/>
      <c r="N59" s="17" t="str">
        <f t="shared" si="0"/>
        <v xml:space="preserve"> </v>
      </c>
    </row>
    <row r="60" spans="1:14" ht="12" customHeight="1" x14ac:dyDescent="0.2">
      <c r="A60" s="10" t="str">
        <f>'Pregnant Women Participating'!A60</f>
        <v>Zuni Pueblo, NM</v>
      </c>
      <c r="B60" s="17">
        <v>892</v>
      </c>
      <c r="C60" s="15">
        <v>1646</v>
      </c>
      <c r="D60" s="15">
        <v>2857</v>
      </c>
      <c r="E60" s="15">
        <v>0</v>
      </c>
      <c r="F60" s="15">
        <v>1580</v>
      </c>
      <c r="G60" s="15">
        <v>1501</v>
      </c>
      <c r="H60" s="15">
        <v>1533</v>
      </c>
      <c r="I60" s="15">
        <v>1604</v>
      </c>
      <c r="J60" s="15">
        <v>1819</v>
      </c>
      <c r="K60" s="15">
        <v>800</v>
      </c>
      <c r="L60" s="15">
        <v>588</v>
      </c>
      <c r="M60" s="49">
        <v>3793</v>
      </c>
      <c r="N60" s="17">
        <f t="shared" si="0"/>
        <v>18613</v>
      </c>
    </row>
    <row r="61" spans="1:14" ht="12" customHeight="1" x14ac:dyDescent="0.2">
      <c r="A61" s="10" t="str">
        <f>'Pregnant Women Participating'!A61</f>
        <v>Cherokee Nation, OK</v>
      </c>
      <c r="B61" s="17">
        <v>118220</v>
      </c>
      <c r="C61" s="15">
        <v>117345</v>
      </c>
      <c r="D61" s="15">
        <v>120006</v>
      </c>
      <c r="E61" s="15">
        <v>119440</v>
      </c>
      <c r="F61" s="15">
        <v>120640</v>
      </c>
      <c r="G61" s="15">
        <v>121047</v>
      </c>
      <c r="H61" s="15">
        <v>114196</v>
      </c>
      <c r="I61" s="15">
        <v>118494</v>
      </c>
      <c r="J61" s="15">
        <v>117613</v>
      </c>
      <c r="K61" s="15">
        <v>123897</v>
      </c>
      <c r="L61" s="15">
        <v>127605</v>
      </c>
      <c r="M61" s="49">
        <v>126817</v>
      </c>
      <c r="N61" s="17">
        <f t="shared" si="0"/>
        <v>1445320</v>
      </c>
    </row>
    <row r="62" spans="1:14" ht="12" customHeight="1" x14ac:dyDescent="0.2">
      <c r="A62" s="10" t="str">
        <f>'Pregnant Women Participating'!A62</f>
        <v>Chickasaw Nation, OK</v>
      </c>
      <c r="B62" s="17"/>
      <c r="C62" s="15">
        <v>85589</v>
      </c>
      <c r="D62" s="15">
        <v>170246</v>
      </c>
      <c r="E62" s="15">
        <v>88901</v>
      </c>
      <c r="F62" s="15">
        <v>83863</v>
      </c>
      <c r="G62" s="15">
        <v>0</v>
      </c>
      <c r="H62" s="15">
        <v>72615</v>
      </c>
      <c r="I62" s="15">
        <v>83193</v>
      </c>
      <c r="J62" s="15">
        <v>77262</v>
      </c>
      <c r="K62" s="15">
        <v>82393</v>
      </c>
      <c r="L62" s="15">
        <v>80265</v>
      </c>
      <c r="M62" s="49">
        <v>85372</v>
      </c>
      <c r="N62" s="17">
        <f t="shared" si="0"/>
        <v>909699</v>
      </c>
    </row>
    <row r="63" spans="1:14" ht="12" customHeight="1" x14ac:dyDescent="0.2">
      <c r="A63" s="10" t="str">
        <f>'Pregnant Women Participating'!A63</f>
        <v>Choctaw Nation, OK</v>
      </c>
      <c r="B63" s="17">
        <v>123759</v>
      </c>
      <c r="C63" s="15">
        <v>120111</v>
      </c>
      <c r="D63" s="15">
        <v>121049</v>
      </c>
      <c r="E63" s="15">
        <v>117143</v>
      </c>
      <c r="F63" s="15">
        <v>123797</v>
      </c>
      <c r="G63" s="15">
        <v>118934</v>
      </c>
      <c r="H63" s="15">
        <v>110814</v>
      </c>
      <c r="I63" s="15">
        <v>119040</v>
      </c>
      <c r="J63" s="15">
        <v>111057</v>
      </c>
      <c r="K63" s="15">
        <v>117807</v>
      </c>
      <c r="L63" s="15">
        <v>115240</v>
      </c>
      <c r="M63" s="49">
        <v>119530</v>
      </c>
      <c r="N63" s="17">
        <f t="shared" si="0"/>
        <v>1418281</v>
      </c>
    </row>
    <row r="64" spans="1:14" ht="12" customHeight="1" x14ac:dyDescent="0.2">
      <c r="A64" s="10" t="str">
        <f>'Pregnant Women Participating'!A64</f>
        <v>Citizen Potawatomi Nation, OK</v>
      </c>
      <c r="B64" s="17">
        <v>39446</v>
      </c>
      <c r="C64" s="15">
        <v>39595</v>
      </c>
      <c r="D64" s="15">
        <v>38099</v>
      </c>
      <c r="E64" s="15">
        <v>37130</v>
      </c>
      <c r="F64" s="15">
        <v>39522</v>
      </c>
      <c r="G64" s="15">
        <v>34743</v>
      </c>
      <c r="H64" s="15">
        <v>32918</v>
      </c>
      <c r="I64" s="15">
        <v>35460</v>
      </c>
      <c r="J64" s="15">
        <v>31957</v>
      </c>
      <c r="K64" s="15">
        <v>32804</v>
      </c>
      <c r="L64" s="15">
        <v>31477</v>
      </c>
      <c r="M64" s="49">
        <v>31522</v>
      </c>
      <c r="N64" s="17">
        <f t="shared" si="0"/>
        <v>424673</v>
      </c>
    </row>
    <row r="65" spans="1:14" ht="12" customHeight="1" x14ac:dyDescent="0.2">
      <c r="A65" s="10" t="str">
        <f>'Pregnant Women Participating'!A65</f>
        <v>Inter-Tribal Council, OK</v>
      </c>
      <c r="B65" s="17">
        <v>5208</v>
      </c>
      <c r="C65" s="15">
        <v>4449</v>
      </c>
      <c r="D65" s="15">
        <v>4406</v>
      </c>
      <c r="E65" s="15">
        <v>4238</v>
      </c>
      <c r="F65" s="15">
        <v>4096</v>
      </c>
      <c r="G65" s="15">
        <v>3832</v>
      </c>
      <c r="H65" s="15">
        <v>3695</v>
      </c>
      <c r="I65" s="15">
        <v>3744</v>
      </c>
      <c r="J65" s="15">
        <v>3577</v>
      </c>
      <c r="K65" s="15">
        <v>3835</v>
      </c>
      <c r="L65" s="15">
        <v>3256</v>
      </c>
      <c r="M65" s="49">
        <v>3806</v>
      </c>
      <c r="N65" s="17">
        <f t="shared" si="0"/>
        <v>48142</v>
      </c>
    </row>
    <row r="66" spans="1:14" ht="12" customHeight="1" x14ac:dyDescent="0.2">
      <c r="A66" s="10" t="str">
        <f>'Pregnant Women Participating'!A66</f>
        <v>Muscogee Creek Nation, OK</v>
      </c>
      <c r="B66" s="17">
        <v>44909</v>
      </c>
      <c r="C66" s="15">
        <v>45867</v>
      </c>
      <c r="D66" s="15">
        <v>45238</v>
      </c>
      <c r="E66" s="15">
        <v>47792</v>
      </c>
      <c r="F66" s="15">
        <v>0</v>
      </c>
      <c r="G66" s="15">
        <v>40386</v>
      </c>
      <c r="H66" s="15">
        <v>39186</v>
      </c>
      <c r="I66" s="15">
        <v>47706</v>
      </c>
      <c r="J66" s="15">
        <v>46464</v>
      </c>
      <c r="K66" s="15">
        <v>47258</v>
      </c>
      <c r="L66" s="15">
        <v>46300</v>
      </c>
      <c r="M66" s="49">
        <v>51628</v>
      </c>
      <c r="N66" s="17">
        <f t="shared" si="0"/>
        <v>502734</v>
      </c>
    </row>
    <row r="67" spans="1:14" ht="12" customHeight="1" x14ac:dyDescent="0.2">
      <c r="A67" s="10" t="str">
        <f>'Pregnant Women Participating'!A67</f>
        <v>Osage Tribal Council, OK</v>
      </c>
      <c r="B67" s="17">
        <v>110560</v>
      </c>
      <c r="C67" s="15">
        <v>101724</v>
      </c>
      <c r="D67" s="15">
        <v>112033</v>
      </c>
      <c r="E67" s="15">
        <v>112077</v>
      </c>
      <c r="F67" s="15">
        <v>97821</v>
      </c>
      <c r="G67" s="15">
        <v>116058</v>
      </c>
      <c r="H67" s="15">
        <v>106134</v>
      </c>
      <c r="I67" s="15">
        <v>109503</v>
      </c>
      <c r="J67" s="15">
        <v>108393</v>
      </c>
      <c r="K67" s="15">
        <v>119051</v>
      </c>
      <c r="L67" s="15">
        <v>119012</v>
      </c>
      <c r="M67" s="49">
        <v>121442</v>
      </c>
      <c r="N67" s="17">
        <f t="shared" si="0"/>
        <v>1333808</v>
      </c>
    </row>
    <row r="68" spans="1:14" ht="12" customHeight="1" x14ac:dyDescent="0.2">
      <c r="A68" s="10" t="str">
        <f>'Pregnant Women Participating'!A68</f>
        <v>Otoe-Missouria Tribe, OK</v>
      </c>
      <c r="B68" s="17">
        <v>7671</v>
      </c>
      <c r="C68" s="15">
        <v>7752</v>
      </c>
      <c r="D68" s="15">
        <v>6923</v>
      </c>
      <c r="E68" s="15">
        <v>6693</v>
      </c>
      <c r="F68" s="15">
        <v>0</v>
      </c>
      <c r="G68" s="15">
        <v>12036</v>
      </c>
      <c r="H68" s="15">
        <v>0</v>
      </c>
      <c r="I68" s="15">
        <v>5157</v>
      </c>
      <c r="J68" s="15">
        <v>5693</v>
      </c>
      <c r="K68" s="15">
        <v>5842</v>
      </c>
      <c r="L68" s="15">
        <v>7806</v>
      </c>
      <c r="M68" s="49">
        <v>8496</v>
      </c>
      <c r="N68" s="17">
        <f t="shared" si="0"/>
        <v>74069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93657</v>
      </c>
      <c r="C69" s="15">
        <v>97840</v>
      </c>
      <c r="D69" s="15">
        <v>99733</v>
      </c>
      <c r="E69" s="15">
        <v>97226</v>
      </c>
      <c r="F69" s="15">
        <v>0</v>
      </c>
      <c r="G69" s="15">
        <v>96134</v>
      </c>
      <c r="H69" s="15">
        <v>93411</v>
      </c>
      <c r="I69" s="15">
        <v>100776</v>
      </c>
      <c r="J69" s="15">
        <v>95536</v>
      </c>
      <c r="K69" s="15">
        <v>96304</v>
      </c>
      <c r="L69" s="15">
        <v>97124</v>
      </c>
      <c r="M69" s="49">
        <v>97183</v>
      </c>
      <c r="N69" s="17">
        <f t="shared" si="0"/>
        <v>1064924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37725417</v>
      </c>
      <c r="C70" s="19">
        <v>21813754</v>
      </c>
      <c r="D70" s="19">
        <v>27295128</v>
      </c>
      <c r="E70" s="19">
        <v>38564108</v>
      </c>
      <c r="F70" s="19">
        <v>20527735</v>
      </c>
      <c r="G70" s="19">
        <v>30410704</v>
      </c>
      <c r="H70" s="19">
        <v>26628510</v>
      </c>
      <c r="I70" s="19">
        <v>27209209</v>
      </c>
      <c r="J70" s="19">
        <v>27700095</v>
      </c>
      <c r="K70" s="19">
        <v>28648071</v>
      </c>
      <c r="L70" s="19">
        <v>24840831</v>
      </c>
      <c r="M70" s="48">
        <v>23540430</v>
      </c>
      <c r="N70" s="20">
        <f t="shared" si="0"/>
        <v>334903992</v>
      </c>
    </row>
    <row r="71" spans="1:14" ht="12" customHeight="1" x14ac:dyDescent="0.2">
      <c r="A71" s="10" t="str">
        <f>'Pregnant Women Participating'!A71</f>
        <v>Colorado</v>
      </c>
      <c r="B71" s="17">
        <v>1638566</v>
      </c>
      <c r="C71" s="15">
        <v>1625752</v>
      </c>
      <c r="D71" s="15">
        <v>1645235</v>
      </c>
      <c r="E71" s="15">
        <v>1649788</v>
      </c>
      <c r="F71" s="15">
        <v>1654924</v>
      </c>
      <c r="G71" s="15">
        <v>1643772</v>
      </c>
      <c r="H71" s="15">
        <v>0</v>
      </c>
      <c r="I71" s="15">
        <v>3192877</v>
      </c>
      <c r="J71" s="15">
        <v>1566830</v>
      </c>
      <c r="K71" s="15">
        <v>1570804</v>
      </c>
      <c r="L71" s="15">
        <v>1549664</v>
      </c>
      <c r="M71" s="49">
        <v>1524523</v>
      </c>
      <c r="N71" s="17">
        <f t="shared" si="0"/>
        <v>19262735</v>
      </c>
    </row>
    <row r="72" spans="1:14" ht="12" customHeight="1" x14ac:dyDescent="0.2">
      <c r="A72" s="10" t="str">
        <f>'Pregnant Women Participating'!A72</f>
        <v>Kansas</v>
      </c>
      <c r="B72" s="17">
        <v>1220973</v>
      </c>
      <c r="C72" s="15">
        <v>1182179</v>
      </c>
      <c r="D72" s="15">
        <v>1231109</v>
      </c>
      <c r="E72" s="15">
        <v>1171442</v>
      </c>
      <c r="F72" s="15">
        <v>1222905</v>
      </c>
      <c r="G72" s="15">
        <v>1187846</v>
      </c>
      <c r="H72" s="15">
        <v>1064311</v>
      </c>
      <c r="I72" s="15">
        <v>1213343</v>
      </c>
      <c r="J72" s="15">
        <v>1110501</v>
      </c>
      <c r="K72" s="15">
        <v>1146915</v>
      </c>
      <c r="L72" s="15">
        <v>1099957</v>
      </c>
      <c r="M72" s="49">
        <v>1103842</v>
      </c>
      <c r="N72" s="17">
        <f t="shared" si="0"/>
        <v>13955323</v>
      </c>
    </row>
    <row r="73" spans="1:14" ht="12" customHeight="1" x14ac:dyDescent="0.2">
      <c r="A73" s="10" t="str">
        <f>'Pregnant Women Participating'!A73</f>
        <v>Missouri</v>
      </c>
      <c r="B73" s="17">
        <v>2400608</v>
      </c>
      <c r="C73" s="15">
        <v>4497526</v>
      </c>
      <c r="D73" s="15">
        <v>1849401</v>
      </c>
      <c r="E73" s="15">
        <v>1507445</v>
      </c>
      <c r="F73" s="15">
        <v>2325823</v>
      </c>
      <c r="G73" s="15">
        <v>1711097</v>
      </c>
      <c r="H73" s="15">
        <v>3312918</v>
      </c>
      <c r="I73" s="15">
        <v>4082576</v>
      </c>
      <c r="J73" s="15">
        <v>2735014</v>
      </c>
      <c r="K73" s="15">
        <v>2586315</v>
      </c>
      <c r="L73" s="15">
        <v>2535624</v>
      </c>
      <c r="M73" s="49">
        <v>0</v>
      </c>
      <c r="N73" s="17">
        <f t="shared" si="0"/>
        <v>29544347</v>
      </c>
    </row>
    <row r="74" spans="1:14" ht="12" customHeight="1" x14ac:dyDescent="0.2">
      <c r="A74" s="10" t="str">
        <f>'Pregnant Women Participating'!A74</f>
        <v>Montana</v>
      </c>
      <c r="B74" s="17">
        <v>0</v>
      </c>
      <c r="C74" s="15">
        <v>283678</v>
      </c>
      <c r="D74" s="15">
        <v>281257</v>
      </c>
      <c r="E74" s="15">
        <v>284363</v>
      </c>
      <c r="F74" s="15">
        <v>290804</v>
      </c>
      <c r="G74" s="15">
        <v>567274</v>
      </c>
      <c r="H74" s="15">
        <v>0</v>
      </c>
      <c r="I74" s="15">
        <v>265575</v>
      </c>
      <c r="J74" s="15">
        <v>528456</v>
      </c>
      <c r="K74" s="15">
        <v>265865</v>
      </c>
      <c r="L74" s="15">
        <v>266346</v>
      </c>
      <c r="M74" s="49">
        <v>256909</v>
      </c>
      <c r="N74" s="17">
        <f t="shared" si="0"/>
        <v>3290527</v>
      </c>
    </row>
    <row r="75" spans="1:14" ht="12" customHeight="1" x14ac:dyDescent="0.2">
      <c r="A75" s="10" t="str">
        <f>'Pregnant Women Participating'!A75</f>
        <v>Nebraska</v>
      </c>
      <c r="B75" s="17">
        <v>671031</v>
      </c>
      <c r="C75" s="15">
        <v>683568</v>
      </c>
      <c r="D75" s="15">
        <v>687501</v>
      </c>
      <c r="E75" s="15">
        <v>679326</v>
      </c>
      <c r="F75" s="15">
        <v>666564</v>
      </c>
      <c r="G75" s="15">
        <v>838173</v>
      </c>
      <c r="H75" s="15">
        <v>833245</v>
      </c>
      <c r="I75" s="15">
        <v>842534</v>
      </c>
      <c r="J75" s="15">
        <v>819287</v>
      </c>
      <c r="K75" s="15">
        <v>822984</v>
      </c>
      <c r="L75" s="15">
        <v>819013</v>
      </c>
      <c r="M75" s="49">
        <v>812479</v>
      </c>
      <c r="N75" s="17">
        <f t="shared" si="0"/>
        <v>9175705</v>
      </c>
    </row>
    <row r="76" spans="1:14" ht="12" customHeight="1" x14ac:dyDescent="0.2">
      <c r="A76" s="10" t="str">
        <f>'Pregnant Women Participating'!A76</f>
        <v>North Dakota</v>
      </c>
      <c r="B76" s="17">
        <v>160801</v>
      </c>
      <c r="C76" s="15">
        <v>171389</v>
      </c>
      <c r="D76" s="15">
        <v>177724</v>
      </c>
      <c r="E76" s="15">
        <v>178495</v>
      </c>
      <c r="F76" s="15">
        <v>186272</v>
      </c>
      <c r="G76" s="15">
        <v>181810</v>
      </c>
      <c r="H76" s="15">
        <v>179856</v>
      </c>
      <c r="I76" s="15">
        <v>179508</v>
      </c>
      <c r="J76" s="15">
        <v>176730</v>
      </c>
      <c r="K76" s="15">
        <v>173018</v>
      </c>
      <c r="L76" s="15">
        <v>0</v>
      </c>
      <c r="M76" s="49">
        <v>340486</v>
      </c>
      <c r="N76" s="17">
        <f t="shared" si="0"/>
        <v>2106089</v>
      </c>
    </row>
    <row r="77" spans="1:14" ht="12" customHeight="1" x14ac:dyDescent="0.2">
      <c r="A77" s="10" t="str">
        <f>'Pregnant Women Participating'!A77</f>
        <v>South Dakota</v>
      </c>
      <c r="B77" s="17">
        <v>264574</v>
      </c>
      <c r="C77" s="15">
        <v>254146</v>
      </c>
      <c r="D77" s="15">
        <v>264923</v>
      </c>
      <c r="E77" s="15">
        <v>260150</v>
      </c>
      <c r="F77" s="15">
        <v>261890</v>
      </c>
      <c r="G77" s="15">
        <v>249920</v>
      </c>
      <c r="H77" s="15">
        <v>295207</v>
      </c>
      <c r="I77" s="15">
        <v>336586</v>
      </c>
      <c r="J77" s="15">
        <v>317417</v>
      </c>
      <c r="K77" s="15">
        <v>330489</v>
      </c>
      <c r="L77" s="15">
        <v>321110</v>
      </c>
      <c r="M77" s="49">
        <v>329353</v>
      </c>
      <c r="N77" s="17">
        <f t="shared" si="0"/>
        <v>3485765</v>
      </c>
    </row>
    <row r="78" spans="1:14" ht="12" customHeight="1" x14ac:dyDescent="0.2">
      <c r="A78" s="10" t="str">
        <f>'Pregnant Women Participating'!A78</f>
        <v>Wyoming</v>
      </c>
      <c r="B78" s="17">
        <v>147005</v>
      </c>
      <c r="C78" s="15">
        <v>151641</v>
      </c>
      <c r="D78" s="15">
        <v>150246</v>
      </c>
      <c r="E78" s="15">
        <v>151879</v>
      </c>
      <c r="F78" s="15">
        <v>156260</v>
      </c>
      <c r="G78" s="15">
        <v>154267</v>
      </c>
      <c r="H78" s="15">
        <v>152906</v>
      </c>
      <c r="I78" s="15">
        <v>146923</v>
      </c>
      <c r="J78" s="15">
        <v>143273</v>
      </c>
      <c r="K78" s="15">
        <v>143284</v>
      </c>
      <c r="L78" s="15">
        <v>144226</v>
      </c>
      <c r="M78" s="49">
        <v>142791</v>
      </c>
      <c r="N78" s="17">
        <f t="shared" si="0"/>
        <v>1784701</v>
      </c>
    </row>
    <row r="79" spans="1:14" ht="12" customHeight="1" x14ac:dyDescent="0.2">
      <c r="A79" s="10" t="str">
        <f>'Pregnant Women Participating'!A79</f>
        <v>Ute Mountain Ute Tribe, CO</v>
      </c>
      <c r="B79" s="17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49"/>
      <c r="N79" s="17" t="str">
        <f t="shared" si="0"/>
        <v xml:space="preserve"> </v>
      </c>
    </row>
    <row r="80" spans="1:14" ht="12" customHeight="1" x14ac:dyDescent="0.2">
      <c r="A80" s="10" t="str">
        <f>'Pregnant Women Participating'!A80</f>
        <v>Omaha Sioux, NE</v>
      </c>
      <c r="B80" s="17">
        <v>0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49"/>
      <c r="N80" s="17" t="str">
        <f t="shared" si="0"/>
        <v xml:space="preserve"> </v>
      </c>
    </row>
    <row r="81" spans="1:14" ht="12" customHeight="1" x14ac:dyDescent="0.2">
      <c r="A81" s="10" t="str">
        <f>'Pregnant Women Participating'!A81</f>
        <v>Santee Sioux, NE</v>
      </c>
      <c r="B81" s="1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49"/>
      <c r="N81" s="17" t="str">
        <f t="shared" si="0"/>
        <v xml:space="preserve"> </v>
      </c>
    </row>
    <row r="82" spans="1:14" ht="12" customHeight="1" x14ac:dyDescent="0.2">
      <c r="A82" s="10" t="str">
        <f>'Pregnant Women Participating'!A82</f>
        <v>Winnebago Tribe, NE</v>
      </c>
      <c r="B82" s="17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49"/>
      <c r="N82" s="17" t="str">
        <f t="shared" si="0"/>
        <v xml:space="preserve"> </v>
      </c>
    </row>
    <row r="83" spans="1:14" ht="12" customHeight="1" x14ac:dyDescent="0.2">
      <c r="A83" s="10" t="str">
        <f>'Pregnant Women Participating'!A83</f>
        <v>Standing Rock Sioux Tribe, ND</v>
      </c>
      <c r="B83" s="17">
        <v>3287</v>
      </c>
      <c r="C83" s="15">
        <v>2866</v>
      </c>
      <c r="D83" s="15">
        <v>2866</v>
      </c>
      <c r="E83" s="15">
        <v>2700</v>
      </c>
      <c r="F83" s="15">
        <v>1946</v>
      </c>
      <c r="G83" s="15">
        <v>2753</v>
      </c>
      <c r="H83" s="15">
        <v>2471</v>
      </c>
      <c r="I83" s="15">
        <v>1913</v>
      </c>
      <c r="J83" s="15">
        <v>2058</v>
      </c>
      <c r="K83" s="15">
        <v>2405</v>
      </c>
      <c r="L83" s="15">
        <v>1825</v>
      </c>
      <c r="M83" s="49">
        <v>2537</v>
      </c>
      <c r="N83" s="17">
        <f t="shared" si="0"/>
        <v>29627</v>
      </c>
    </row>
    <row r="84" spans="1:14" ht="12" customHeight="1" x14ac:dyDescent="0.2">
      <c r="A84" s="10" t="str">
        <f>'Pregnant Women Participating'!A84</f>
        <v>Three Affiliated Tribes, ND</v>
      </c>
      <c r="B84" s="1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49"/>
      <c r="N84" s="17" t="str">
        <f t="shared" si="0"/>
        <v xml:space="preserve"> </v>
      </c>
    </row>
    <row r="85" spans="1:14" ht="12" customHeight="1" x14ac:dyDescent="0.2">
      <c r="A85" s="10" t="str">
        <f>'Pregnant Women Participating'!A85</f>
        <v>Cheyenne River Sioux, SD</v>
      </c>
      <c r="B85" s="17">
        <v>0</v>
      </c>
      <c r="C85" s="15">
        <v>19068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21653</v>
      </c>
      <c r="J85" s="15">
        <v>0</v>
      </c>
      <c r="K85" s="15">
        <v>0</v>
      </c>
      <c r="L85" s="15">
        <v>0</v>
      </c>
      <c r="M85" s="49">
        <v>0</v>
      </c>
      <c r="N85" s="17">
        <f t="shared" si="0"/>
        <v>40721</v>
      </c>
    </row>
    <row r="86" spans="1:14" ht="12" customHeight="1" x14ac:dyDescent="0.2">
      <c r="A86" s="10" t="str">
        <f>'Pregnant Women Participating'!A86</f>
        <v>Rosebud Sioux, SD</v>
      </c>
      <c r="B86" s="17">
        <v>28771</v>
      </c>
      <c r="C86" s="15">
        <v>0</v>
      </c>
      <c r="D86" s="15"/>
      <c r="E86" s="15"/>
      <c r="F86" s="15">
        <v>16641</v>
      </c>
      <c r="G86" s="15">
        <v>19060</v>
      </c>
      <c r="H86" s="15">
        <v>10338</v>
      </c>
      <c r="I86" s="15"/>
      <c r="J86" s="15">
        <v>8556</v>
      </c>
      <c r="K86" s="15"/>
      <c r="L86" s="15"/>
      <c r="M86" s="49"/>
      <c r="N86" s="17">
        <f t="shared" si="0"/>
        <v>83366</v>
      </c>
    </row>
    <row r="87" spans="1:14" ht="12" customHeight="1" x14ac:dyDescent="0.2">
      <c r="A87" s="10" t="str">
        <f>'Pregnant Women Participating'!A87</f>
        <v>Northern Arapahoe, WY</v>
      </c>
      <c r="B87" s="1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49"/>
      <c r="N87" s="17" t="str">
        <f t="shared" si="0"/>
        <v xml:space="preserve"> </v>
      </c>
    </row>
    <row r="88" spans="1:14" ht="12" customHeight="1" x14ac:dyDescent="0.2">
      <c r="A88" s="10" t="str">
        <f>'Pregnant Women Participating'!A88</f>
        <v>Shoshone Tribe, WY</v>
      </c>
      <c r="B88" s="17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49"/>
      <c r="N88" s="17" t="str">
        <f t="shared" si="0"/>
        <v xml:space="preserve"> 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6535616</v>
      </c>
      <c r="C89" s="19">
        <v>8871813</v>
      </c>
      <c r="D89" s="19">
        <v>6290262</v>
      </c>
      <c r="E89" s="19">
        <v>5885588</v>
      </c>
      <c r="F89" s="19">
        <v>6784029</v>
      </c>
      <c r="G89" s="19">
        <v>6555972</v>
      </c>
      <c r="H89" s="19">
        <v>5851252</v>
      </c>
      <c r="I89" s="19">
        <v>10283488</v>
      </c>
      <c r="J89" s="19">
        <v>7408122</v>
      </c>
      <c r="K89" s="19">
        <v>7042079</v>
      </c>
      <c r="L89" s="19">
        <v>6737765</v>
      </c>
      <c r="M89" s="48">
        <v>4512920</v>
      </c>
      <c r="N89" s="20">
        <f t="shared" si="0"/>
        <v>82758906</v>
      </c>
    </row>
    <row r="90" spans="1:14" ht="12" customHeight="1" x14ac:dyDescent="0.2">
      <c r="A90" s="11" t="str">
        <f>'Pregnant Women Participating'!A90</f>
        <v>Alaska</v>
      </c>
      <c r="B90" s="17">
        <v>0</v>
      </c>
      <c r="C90" s="15">
        <v>235026</v>
      </c>
      <c r="D90" s="15">
        <v>549501</v>
      </c>
      <c r="E90" s="15">
        <v>0</v>
      </c>
      <c r="F90" s="15">
        <v>221149</v>
      </c>
      <c r="G90" s="15">
        <v>484004</v>
      </c>
      <c r="H90" s="15">
        <v>216265</v>
      </c>
      <c r="I90" s="15">
        <v>0</v>
      </c>
      <c r="J90" s="15">
        <v>474285</v>
      </c>
      <c r="K90" s="15">
        <v>226244</v>
      </c>
      <c r="L90" s="15">
        <v>218818</v>
      </c>
      <c r="M90" s="49">
        <v>234508</v>
      </c>
      <c r="N90" s="17">
        <f t="shared" si="0"/>
        <v>2859800</v>
      </c>
    </row>
    <row r="91" spans="1:14" ht="12" customHeight="1" x14ac:dyDescent="0.2">
      <c r="A91" s="11" t="str">
        <f>'Pregnant Women Participating'!A91</f>
        <v>American Samoa</v>
      </c>
      <c r="B91" s="17">
        <v>77438</v>
      </c>
      <c r="C91" s="15">
        <v>74580</v>
      </c>
      <c r="D91" s="15">
        <v>76341</v>
      </c>
      <c r="E91" s="15">
        <v>73167</v>
      </c>
      <c r="F91" s="15">
        <v>72369</v>
      </c>
      <c r="G91" s="15">
        <v>70032</v>
      </c>
      <c r="H91" s="15">
        <v>62196</v>
      </c>
      <c r="I91" s="15">
        <v>62848</v>
      </c>
      <c r="J91" s="15">
        <v>71716</v>
      </c>
      <c r="K91" s="15">
        <v>65288</v>
      </c>
      <c r="L91" s="15">
        <v>67274</v>
      </c>
      <c r="M91" s="49">
        <v>69117</v>
      </c>
      <c r="N91" s="17">
        <f t="shared" si="0"/>
        <v>842366</v>
      </c>
    </row>
    <row r="92" spans="1:14" ht="12" customHeight="1" x14ac:dyDescent="0.2">
      <c r="A92" s="11" t="str">
        <f>'Pregnant Women Participating'!A92</f>
        <v>California</v>
      </c>
      <c r="B92" s="17">
        <v>16978746</v>
      </c>
      <c r="C92" s="15">
        <v>16680784</v>
      </c>
      <c r="D92" s="15">
        <v>17474925</v>
      </c>
      <c r="E92" s="15">
        <v>16419396</v>
      </c>
      <c r="F92" s="15">
        <v>17694281</v>
      </c>
      <c r="G92" s="15">
        <v>17097831</v>
      </c>
      <c r="H92" s="15">
        <v>15342970</v>
      </c>
      <c r="I92" s="15">
        <v>17620763</v>
      </c>
      <c r="J92" s="15">
        <v>16169495</v>
      </c>
      <c r="K92" s="15">
        <v>16347119</v>
      </c>
      <c r="L92" s="15">
        <v>16128394</v>
      </c>
      <c r="M92" s="49">
        <v>16402757</v>
      </c>
      <c r="N92" s="17">
        <f t="shared" si="0"/>
        <v>200357461</v>
      </c>
    </row>
    <row r="93" spans="1:14" ht="12" customHeight="1" x14ac:dyDescent="0.2">
      <c r="A93" s="11" t="str">
        <f>'Pregnant Women Participating'!A93</f>
        <v>Guam</v>
      </c>
      <c r="B93" s="17">
        <v>140139</v>
      </c>
      <c r="C93" s="15">
        <v>136164</v>
      </c>
      <c r="D93" s="15">
        <v>141150</v>
      </c>
      <c r="E93" s="15">
        <v>139449</v>
      </c>
      <c r="F93" s="15">
        <v>128263</v>
      </c>
      <c r="G93" s="15">
        <v>127493</v>
      </c>
      <c r="H93" s="15">
        <v>115092</v>
      </c>
      <c r="I93" s="15">
        <v>119146</v>
      </c>
      <c r="J93" s="15">
        <v>108934</v>
      </c>
      <c r="K93" s="15">
        <v>110454</v>
      </c>
      <c r="L93" s="15">
        <v>107659</v>
      </c>
      <c r="M93" s="49">
        <v>111130</v>
      </c>
      <c r="N93" s="17">
        <f t="shared" si="0"/>
        <v>1485073</v>
      </c>
    </row>
    <row r="94" spans="1:14" ht="12" customHeight="1" x14ac:dyDescent="0.2">
      <c r="A94" s="11" t="str">
        <f>'Pregnant Women Participating'!A94</f>
        <v>Hawaii</v>
      </c>
      <c r="B94" s="17">
        <v>534375</v>
      </c>
      <c r="C94" s="15">
        <v>503259</v>
      </c>
      <c r="D94" s="15">
        <v>510734</v>
      </c>
      <c r="E94" s="15">
        <v>486474</v>
      </c>
      <c r="F94" s="15">
        <v>517119</v>
      </c>
      <c r="G94" s="15">
        <v>502595</v>
      </c>
      <c r="H94" s="15">
        <v>447575</v>
      </c>
      <c r="I94" s="15">
        <v>507962</v>
      </c>
      <c r="J94" s="15">
        <v>450561</v>
      </c>
      <c r="K94" s="15">
        <v>463785</v>
      </c>
      <c r="L94" s="15">
        <v>440281</v>
      </c>
      <c r="M94" s="49">
        <v>445391</v>
      </c>
      <c r="N94" s="17">
        <f t="shared" si="0"/>
        <v>5810111</v>
      </c>
    </row>
    <row r="95" spans="1:14" ht="12" customHeight="1" x14ac:dyDescent="0.2">
      <c r="A95" s="11" t="str">
        <f>'Pregnant Women Participating'!A95</f>
        <v>Idaho</v>
      </c>
      <c r="B95" s="17">
        <v>610565</v>
      </c>
      <c r="C95" s="15">
        <v>591229</v>
      </c>
      <c r="D95" s="15">
        <v>606268</v>
      </c>
      <c r="E95" s="15">
        <v>608838</v>
      </c>
      <c r="F95" s="15">
        <v>606851</v>
      </c>
      <c r="G95" s="15">
        <v>602709</v>
      </c>
      <c r="H95" s="15">
        <v>589090</v>
      </c>
      <c r="I95" s="15">
        <v>579578</v>
      </c>
      <c r="J95" s="15">
        <v>560717</v>
      </c>
      <c r="K95" s="15">
        <v>553139</v>
      </c>
      <c r="L95" s="15">
        <v>552104</v>
      </c>
      <c r="M95" s="49">
        <v>552426</v>
      </c>
      <c r="N95" s="17">
        <f t="shared" si="0"/>
        <v>7013514</v>
      </c>
    </row>
    <row r="96" spans="1:14" ht="12" customHeight="1" x14ac:dyDescent="0.2">
      <c r="A96" s="11" t="str">
        <f>'Pregnant Women Participating'!A96</f>
        <v>Nevada</v>
      </c>
      <c r="B96" s="17">
        <v>1436776</v>
      </c>
      <c r="C96" s="15">
        <v>1410485</v>
      </c>
      <c r="D96" s="15">
        <v>1429517</v>
      </c>
      <c r="E96" s="15">
        <v>1421863</v>
      </c>
      <c r="F96" s="15">
        <v>1455568</v>
      </c>
      <c r="G96" s="15">
        <v>1402875</v>
      </c>
      <c r="H96" s="15">
        <v>1366850</v>
      </c>
      <c r="I96" s="15">
        <v>1373828</v>
      </c>
      <c r="J96" s="15">
        <v>1324618</v>
      </c>
      <c r="K96" s="15">
        <v>1317195</v>
      </c>
      <c r="L96" s="15">
        <v>1306095</v>
      </c>
      <c r="M96" s="49">
        <v>1312040</v>
      </c>
      <c r="N96" s="17">
        <f t="shared" si="0"/>
        <v>16557710</v>
      </c>
    </row>
    <row r="97" spans="1:14" ht="12" customHeight="1" x14ac:dyDescent="0.2">
      <c r="A97" s="11" t="str">
        <f>'Pregnant Women Participating'!A97</f>
        <v>Oregon</v>
      </c>
      <c r="B97" s="17">
        <v>1256652</v>
      </c>
      <c r="C97" s="15">
        <v>1880168</v>
      </c>
      <c r="D97" s="15">
        <v>1055505</v>
      </c>
      <c r="E97" s="15">
        <v>1242025</v>
      </c>
      <c r="F97" s="15">
        <v>1250869</v>
      </c>
      <c r="G97" s="15">
        <v>1250315</v>
      </c>
      <c r="H97" s="15">
        <v>1473883</v>
      </c>
      <c r="I97" s="15">
        <v>1296224</v>
      </c>
      <c r="J97" s="15">
        <v>1161845</v>
      </c>
      <c r="K97" s="15">
        <v>1157167</v>
      </c>
      <c r="L97" s="15">
        <v>1140308</v>
      </c>
      <c r="M97" s="49">
        <v>1130618</v>
      </c>
      <c r="N97" s="17">
        <f t="shared" si="0"/>
        <v>15295579</v>
      </c>
    </row>
    <row r="98" spans="1:14" ht="12" customHeight="1" x14ac:dyDescent="0.2">
      <c r="A98" s="11" t="str">
        <f>'Pregnant Women Participating'!A98</f>
        <v>Washington</v>
      </c>
      <c r="B98" s="17">
        <v>0</v>
      </c>
      <c r="C98" s="15">
        <v>0</v>
      </c>
      <c r="D98" s="15">
        <v>4633324</v>
      </c>
      <c r="E98" s="15">
        <v>4672822</v>
      </c>
      <c r="F98" s="15">
        <v>2418905</v>
      </c>
      <c r="G98" s="15">
        <v>2361385</v>
      </c>
      <c r="H98" s="15">
        <v>2161169</v>
      </c>
      <c r="I98" s="15">
        <v>2380261</v>
      </c>
      <c r="J98" s="15">
        <v>2202056</v>
      </c>
      <c r="K98" s="15">
        <v>4343839</v>
      </c>
      <c r="L98" s="15">
        <v>0</v>
      </c>
      <c r="M98" s="49">
        <v>2104830</v>
      </c>
      <c r="N98" s="17">
        <f t="shared" si="0"/>
        <v>27278591</v>
      </c>
    </row>
    <row r="99" spans="1:14" ht="12" customHeight="1" x14ac:dyDescent="0.2">
      <c r="A99" s="11" t="str">
        <f>'Pregnant Women Participating'!A99</f>
        <v>Northern Marianas</v>
      </c>
      <c r="B99" s="17">
        <v>51736</v>
      </c>
      <c r="C99" s="15">
        <v>0</v>
      </c>
      <c r="D99" s="15">
        <v>100509</v>
      </c>
      <c r="E99" s="15">
        <v>47345</v>
      </c>
      <c r="F99" s="15">
        <v>45396</v>
      </c>
      <c r="G99" s="15">
        <v>48881</v>
      </c>
      <c r="H99" s="15">
        <v>43413</v>
      </c>
      <c r="I99" s="15">
        <v>45978</v>
      </c>
      <c r="J99" s="15">
        <v>42481</v>
      </c>
      <c r="K99" s="15">
        <v>50518</v>
      </c>
      <c r="L99" s="15">
        <v>43856</v>
      </c>
      <c r="M99" s="49">
        <v>44871</v>
      </c>
      <c r="N99" s="17">
        <f t="shared" si="0"/>
        <v>564984</v>
      </c>
    </row>
    <row r="100" spans="1:14" ht="12" customHeight="1" x14ac:dyDescent="0.2">
      <c r="A100" s="11" t="str">
        <f>'Pregnant Women Participating'!A100</f>
        <v>Inter-Tribal Council, NV</v>
      </c>
      <c r="B100" s="17">
        <v>22521</v>
      </c>
      <c r="C100" s="15">
        <v>21803</v>
      </c>
      <c r="D100" s="15">
        <v>20049</v>
      </c>
      <c r="E100" s="15">
        <v>0</v>
      </c>
      <c r="F100" s="15">
        <v>18758</v>
      </c>
      <c r="G100" s="15">
        <v>17354</v>
      </c>
      <c r="H100" s="15">
        <v>17129</v>
      </c>
      <c r="I100" s="15">
        <v>14661</v>
      </c>
      <c r="J100" s="15">
        <v>26535</v>
      </c>
      <c r="K100" s="15">
        <v>0</v>
      </c>
      <c r="L100" s="15">
        <v>12481</v>
      </c>
      <c r="M100" s="49">
        <v>21387</v>
      </c>
      <c r="N100" s="17">
        <f t="shared" si="0"/>
        <v>192678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21108948</v>
      </c>
      <c r="C101" s="19">
        <v>21533498</v>
      </c>
      <c r="D101" s="19">
        <v>26597823</v>
      </c>
      <c r="E101" s="19">
        <v>25111379</v>
      </c>
      <c r="F101" s="19">
        <v>24429528</v>
      </c>
      <c r="G101" s="19">
        <v>23965474</v>
      </c>
      <c r="H101" s="19">
        <v>21835632</v>
      </c>
      <c r="I101" s="19">
        <v>24001249</v>
      </c>
      <c r="J101" s="19">
        <v>22593243</v>
      </c>
      <c r="K101" s="19">
        <v>24634748</v>
      </c>
      <c r="L101" s="19">
        <v>20017270</v>
      </c>
      <c r="M101" s="48">
        <v>22429075</v>
      </c>
      <c r="N101" s="20">
        <f t="shared" si="0"/>
        <v>278257867</v>
      </c>
    </row>
    <row r="102" spans="1:14" s="36" customFormat="1" ht="16.5" customHeight="1" thickBot="1" x14ac:dyDescent="0.3">
      <c r="A102" s="33" t="str">
        <f>'Pregnant Women Participating'!A102</f>
        <v>TOTAL</v>
      </c>
      <c r="B102" s="34">
        <v>139270113</v>
      </c>
      <c r="C102" s="35">
        <v>130221783</v>
      </c>
      <c r="D102" s="35">
        <v>137982749</v>
      </c>
      <c r="E102" s="35">
        <v>142807130</v>
      </c>
      <c r="F102" s="35">
        <v>132693777</v>
      </c>
      <c r="G102" s="35">
        <v>133875837</v>
      </c>
      <c r="H102" s="35">
        <v>132996345</v>
      </c>
      <c r="I102" s="35">
        <v>135796766</v>
      </c>
      <c r="J102" s="35">
        <v>132638013</v>
      </c>
      <c r="K102" s="35">
        <v>128425155</v>
      </c>
      <c r="L102" s="35">
        <v>120838925</v>
      </c>
      <c r="M102" s="51">
        <v>127341365</v>
      </c>
      <c r="N102" s="34">
        <f t="shared" si="0"/>
        <v>1594887958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2" width="19.6640625" style="3" customWidth="1"/>
    <col min="3" max="16384" width="9.109375" style="3"/>
  </cols>
  <sheetData>
    <row r="1" spans="1:2" ht="12" customHeight="1" x14ac:dyDescent="0.25">
      <c r="A1" s="13" t="s">
        <v>142</v>
      </c>
      <c r="B1" s="2"/>
    </row>
    <row r="2" spans="1:2" ht="12" customHeight="1" x14ac:dyDescent="0.25">
      <c r="A2" s="13" t="str">
        <f>'Pregnant Women Participating'!A2</f>
        <v>FISCAL YEAR 2021</v>
      </c>
      <c r="B2" s="2"/>
    </row>
    <row r="3" spans="1:2" ht="12" customHeight="1" x14ac:dyDescent="0.25">
      <c r="A3" s="1" t="str">
        <f>'Pregnant Women Participating'!A3</f>
        <v>Data as of February 04, 2022</v>
      </c>
      <c r="B3" s="4"/>
    </row>
    <row r="4" spans="1:2" ht="12" customHeight="1" x14ac:dyDescent="0.25">
      <c r="A4" s="4"/>
      <c r="B4" s="26"/>
    </row>
    <row r="5" spans="1:2" s="5" customFormat="1" ht="24" customHeight="1" x14ac:dyDescent="0.2">
      <c r="A5" s="9" t="s">
        <v>26</v>
      </c>
      <c r="B5" s="14" t="s">
        <v>143</v>
      </c>
    </row>
    <row r="6" spans="1:2" s="7" customFormat="1" ht="12" customHeight="1" x14ac:dyDescent="0.2">
      <c r="A6" s="10" t="str">
        <f>'Pregnant Women Participating'!A6</f>
        <v>Connecticut</v>
      </c>
      <c r="B6" s="15">
        <v>14385941</v>
      </c>
    </row>
    <row r="7" spans="1:2" s="7" customFormat="1" ht="12" customHeight="1" x14ac:dyDescent="0.2">
      <c r="A7" s="10" t="str">
        <f>'Pregnant Women Participating'!A7</f>
        <v>Maine</v>
      </c>
      <c r="B7" s="15">
        <v>6249216</v>
      </c>
    </row>
    <row r="8" spans="1:2" s="7" customFormat="1" ht="12" customHeight="1" x14ac:dyDescent="0.2">
      <c r="A8" s="10" t="str">
        <f>'Pregnant Women Participating'!A8</f>
        <v>Massachusetts</v>
      </c>
      <c r="B8" s="15">
        <v>25599140</v>
      </c>
    </row>
    <row r="9" spans="1:2" s="7" customFormat="1" ht="12" customHeight="1" x14ac:dyDescent="0.2">
      <c r="A9" s="10" t="str">
        <f>'Pregnant Women Participating'!A9</f>
        <v>New Hampshire</v>
      </c>
      <c r="B9" s="15">
        <v>4277036</v>
      </c>
    </row>
    <row r="10" spans="1:2" s="7" customFormat="1" ht="12" customHeight="1" x14ac:dyDescent="0.2">
      <c r="A10" s="10" t="str">
        <f>'Pregnant Women Participating'!A10</f>
        <v>New York</v>
      </c>
      <c r="B10" s="15">
        <v>122504434</v>
      </c>
    </row>
    <row r="11" spans="1:2" s="7" customFormat="1" ht="12" customHeight="1" x14ac:dyDescent="0.2">
      <c r="A11" s="10" t="str">
        <f>'Pregnant Women Participating'!A11</f>
        <v>Rhode Island</v>
      </c>
      <c r="B11" s="15">
        <v>6366203</v>
      </c>
    </row>
    <row r="12" spans="1:2" s="7" customFormat="1" ht="12" customHeight="1" x14ac:dyDescent="0.2">
      <c r="A12" s="10" t="str">
        <f>'Pregnant Women Participating'!A12</f>
        <v>Vermont</v>
      </c>
      <c r="B12" s="15">
        <v>5109639</v>
      </c>
    </row>
    <row r="13" spans="1:2" s="7" customFormat="1" ht="12" customHeight="1" x14ac:dyDescent="0.2">
      <c r="A13" s="10" t="str">
        <f>'Pregnant Women Participating'!A13</f>
        <v>Virgin Islands</v>
      </c>
      <c r="B13" s="15">
        <v>2559615</v>
      </c>
    </row>
    <row r="14" spans="1:2" s="7" customFormat="1" ht="12" customHeight="1" x14ac:dyDescent="0.2">
      <c r="A14" s="10" t="str">
        <f>'Pregnant Women Participating'!A14</f>
        <v>Indian Township, ME</v>
      </c>
      <c r="B14" s="15">
        <v>37469</v>
      </c>
    </row>
    <row r="15" spans="1:2" s="7" customFormat="1" ht="12" customHeight="1" x14ac:dyDescent="0.2">
      <c r="A15" s="10" t="str">
        <f>'Pregnant Women Participating'!A15</f>
        <v>Pleasant Point, ME</v>
      </c>
      <c r="B15" s="15">
        <v>44124</v>
      </c>
    </row>
    <row r="16" spans="1:2" s="21" customFormat="1" ht="24.75" customHeight="1" x14ac:dyDescent="0.25">
      <c r="A16" s="18" t="str">
        <f>'Pregnant Women Participating'!A16</f>
        <v>Northeast Region</v>
      </c>
      <c r="B16" s="19">
        <v>187132817</v>
      </c>
    </row>
    <row r="17" spans="1:2" ht="12" customHeight="1" x14ac:dyDescent="0.2">
      <c r="A17" s="10" t="str">
        <f>'Pregnant Women Participating'!A17</f>
        <v>Delaware</v>
      </c>
      <c r="B17" s="6">
        <v>5043062</v>
      </c>
    </row>
    <row r="18" spans="1:2" ht="12" customHeight="1" x14ac:dyDescent="0.2">
      <c r="A18" s="10" t="str">
        <f>'Pregnant Women Participating'!A18</f>
        <v>District of Columbia</v>
      </c>
      <c r="B18" s="6">
        <v>5683349</v>
      </c>
    </row>
    <row r="19" spans="1:2" ht="12" customHeight="1" x14ac:dyDescent="0.2">
      <c r="A19" s="10" t="str">
        <f>'Pregnant Women Participating'!A19</f>
        <v>Maryland</v>
      </c>
      <c r="B19" s="6">
        <v>37070426</v>
      </c>
    </row>
    <row r="20" spans="1:2" ht="12" customHeight="1" x14ac:dyDescent="0.2">
      <c r="A20" s="10" t="str">
        <f>'Pregnant Women Participating'!A20</f>
        <v>New Jersey</v>
      </c>
      <c r="B20" s="6">
        <v>40463559</v>
      </c>
    </row>
    <row r="21" spans="1:2" ht="12" customHeight="1" x14ac:dyDescent="0.2">
      <c r="A21" s="10" t="str">
        <f>'Pregnant Women Participating'!A21</f>
        <v>Pennsylvania</v>
      </c>
      <c r="B21" s="6">
        <v>57926708</v>
      </c>
    </row>
    <row r="22" spans="1:2" ht="12" customHeight="1" x14ac:dyDescent="0.2">
      <c r="A22" s="10" t="str">
        <f>'Pregnant Women Participating'!A22</f>
        <v>Puerto Rico</v>
      </c>
      <c r="B22" s="6">
        <v>32588189</v>
      </c>
    </row>
    <row r="23" spans="1:2" ht="12" customHeight="1" x14ac:dyDescent="0.2">
      <c r="A23" s="10" t="str">
        <f>'Pregnant Women Participating'!A23</f>
        <v>Virginia</v>
      </c>
      <c r="B23" s="6">
        <v>30443292</v>
      </c>
    </row>
    <row r="24" spans="1:2" ht="12" customHeight="1" x14ac:dyDescent="0.2">
      <c r="A24" s="10" t="str">
        <f>'Pregnant Women Participating'!A24</f>
        <v>West Virginia</v>
      </c>
      <c r="B24" s="6">
        <v>15018902</v>
      </c>
    </row>
    <row r="25" spans="1:2" s="22" customFormat="1" ht="24.75" customHeight="1" x14ac:dyDescent="0.25">
      <c r="A25" s="18" t="str">
        <f>'Pregnant Women Participating'!A25</f>
        <v>Mid-Atlantic Region</v>
      </c>
      <c r="B25" s="19">
        <v>224237487</v>
      </c>
    </row>
    <row r="26" spans="1:2" ht="12" customHeight="1" x14ac:dyDescent="0.2">
      <c r="A26" s="10" t="str">
        <f>'Pregnant Women Participating'!A26</f>
        <v>Alabama</v>
      </c>
      <c r="B26" s="6">
        <v>23774205</v>
      </c>
    </row>
    <row r="27" spans="1:2" ht="12" customHeight="1" x14ac:dyDescent="0.2">
      <c r="A27" s="10" t="str">
        <f>'Pregnant Women Participating'!A27</f>
        <v>Florida</v>
      </c>
      <c r="B27" s="6">
        <v>106162523</v>
      </c>
    </row>
    <row r="28" spans="1:2" ht="12" customHeight="1" x14ac:dyDescent="0.2">
      <c r="A28" s="10" t="str">
        <f>'Pregnant Women Participating'!A28</f>
        <v>Georgia</v>
      </c>
      <c r="B28" s="6">
        <v>62382416</v>
      </c>
    </row>
    <row r="29" spans="1:2" ht="12" customHeight="1" x14ac:dyDescent="0.2">
      <c r="A29" s="10" t="str">
        <f>'Pregnant Women Participating'!A29</f>
        <v>Kentucky</v>
      </c>
      <c r="B29" s="6">
        <v>28233126</v>
      </c>
    </row>
    <row r="30" spans="1:2" ht="12" customHeight="1" x14ac:dyDescent="0.2">
      <c r="A30" s="10" t="str">
        <f>'Pregnant Women Participating'!A30</f>
        <v>Mississippi</v>
      </c>
      <c r="B30" s="6">
        <v>16528714</v>
      </c>
    </row>
    <row r="31" spans="1:2" ht="12" customHeight="1" x14ac:dyDescent="0.2">
      <c r="A31" s="10" t="str">
        <f>'Pregnant Women Participating'!A31</f>
        <v>North Carolina</v>
      </c>
      <c r="B31" s="6">
        <v>53635280</v>
      </c>
    </row>
    <row r="32" spans="1:2" ht="12" customHeight="1" x14ac:dyDescent="0.2">
      <c r="A32" s="10" t="str">
        <f>'Pregnant Women Participating'!A32</f>
        <v>South Carolina</v>
      </c>
      <c r="B32" s="6">
        <v>25792985</v>
      </c>
    </row>
    <row r="33" spans="1:2" ht="12" customHeight="1" x14ac:dyDescent="0.2">
      <c r="A33" s="10" t="str">
        <f>'Pregnant Women Participating'!A33</f>
        <v>Tennessee</v>
      </c>
      <c r="B33" s="6">
        <v>41166578</v>
      </c>
    </row>
    <row r="34" spans="1:2" ht="12" customHeight="1" x14ac:dyDescent="0.2">
      <c r="A34" s="10" t="str">
        <f>'Pregnant Women Participating'!A34</f>
        <v>Choctaw Indians, MS</v>
      </c>
      <c r="B34" s="6">
        <v>338587</v>
      </c>
    </row>
    <row r="35" spans="1:2" ht="12" customHeight="1" x14ac:dyDescent="0.2">
      <c r="A35" s="10" t="str">
        <f>'Pregnant Women Participating'!A35</f>
        <v>Eastern Cherokee, NC</v>
      </c>
      <c r="B35" s="6">
        <v>343056</v>
      </c>
    </row>
    <row r="36" spans="1:2" s="22" customFormat="1" ht="24.75" customHeight="1" x14ac:dyDescent="0.25">
      <c r="A36" s="18" t="str">
        <f>'Pregnant Women Participating'!A36</f>
        <v>Southeast Region</v>
      </c>
      <c r="B36" s="19">
        <v>358357470</v>
      </c>
    </row>
    <row r="37" spans="1:2" ht="12" customHeight="1" x14ac:dyDescent="0.2">
      <c r="A37" s="10" t="str">
        <f>'Pregnant Women Participating'!A37</f>
        <v>Illinois</v>
      </c>
      <c r="B37" s="6">
        <v>47795653</v>
      </c>
    </row>
    <row r="38" spans="1:2" ht="12" customHeight="1" x14ac:dyDescent="0.2">
      <c r="A38" s="10" t="str">
        <f>'Pregnant Women Participating'!A38</f>
        <v>Indiana</v>
      </c>
      <c r="B38" s="6">
        <v>44515497</v>
      </c>
    </row>
    <row r="39" spans="1:2" ht="12" customHeight="1" x14ac:dyDescent="0.2">
      <c r="A39" s="10" t="str">
        <f>'Pregnant Women Participating'!A39</f>
        <v>Iowa</v>
      </c>
      <c r="B39" s="6">
        <v>16812820</v>
      </c>
    </row>
    <row r="40" spans="1:2" ht="12" customHeight="1" x14ac:dyDescent="0.2">
      <c r="A40" s="10" t="str">
        <f>'Pregnant Women Participating'!A40</f>
        <v>Michigan</v>
      </c>
      <c r="B40" s="6">
        <v>58867916</v>
      </c>
    </row>
    <row r="41" spans="1:2" ht="12" customHeight="1" x14ac:dyDescent="0.2">
      <c r="A41" s="10" t="str">
        <f>'Pregnant Women Participating'!A41</f>
        <v>Minnesota</v>
      </c>
      <c r="B41" s="6">
        <v>30117020</v>
      </c>
    </row>
    <row r="42" spans="1:2" ht="12" customHeight="1" x14ac:dyDescent="0.2">
      <c r="A42" s="10" t="str">
        <f>'Pregnant Women Participating'!A42</f>
        <v>Ohio</v>
      </c>
      <c r="B42" s="6">
        <v>49986662</v>
      </c>
    </row>
    <row r="43" spans="1:2" ht="12" customHeight="1" x14ac:dyDescent="0.2">
      <c r="A43" s="10" t="str">
        <f>'Pregnant Women Participating'!A43</f>
        <v>Wisconsin</v>
      </c>
      <c r="B43" s="6">
        <v>29076634</v>
      </c>
    </row>
    <row r="44" spans="1:2" s="22" customFormat="1" ht="24.75" customHeight="1" x14ac:dyDescent="0.25">
      <c r="A44" s="18" t="str">
        <f>'Pregnant Women Participating'!A44</f>
        <v>Midwest Region</v>
      </c>
      <c r="B44" s="19">
        <v>277172202</v>
      </c>
    </row>
    <row r="45" spans="1:2" ht="12" customHeight="1" x14ac:dyDescent="0.2">
      <c r="A45" s="10" t="str">
        <f>'Pregnant Women Participating'!A45</f>
        <v>Arizona</v>
      </c>
      <c r="B45" s="15">
        <v>39289265</v>
      </c>
    </row>
    <row r="46" spans="1:2" ht="12" customHeight="1" x14ac:dyDescent="0.2">
      <c r="A46" s="10" t="str">
        <f>'Pregnant Women Participating'!A46</f>
        <v>Arkansas</v>
      </c>
      <c r="B46" s="15">
        <v>21595974</v>
      </c>
    </row>
    <row r="47" spans="1:2" ht="12" customHeight="1" x14ac:dyDescent="0.2">
      <c r="A47" s="10" t="str">
        <f>'Pregnant Women Participating'!A47</f>
        <v>Louisiana</v>
      </c>
      <c r="B47" s="15">
        <v>31498683</v>
      </c>
    </row>
    <row r="48" spans="1:2" ht="12" customHeight="1" x14ac:dyDescent="0.2">
      <c r="A48" s="10" t="str">
        <f>'Pregnant Women Participating'!A48</f>
        <v>New Mexico</v>
      </c>
      <c r="B48" s="15">
        <v>17686785</v>
      </c>
    </row>
    <row r="49" spans="1:2" ht="12" customHeight="1" x14ac:dyDescent="0.2">
      <c r="A49" s="10" t="str">
        <f>'Pregnant Women Participating'!A49</f>
        <v>Oklahoma</v>
      </c>
      <c r="B49" s="15">
        <v>22063796</v>
      </c>
    </row>
    <row r="50" spans="1:2" ht="12" customHeight="1" x14ac:dyDescent="0.2">
      <c r="A50" s="10" t="str">
        <f>'Pregnant Women Participating'!A50</f>
        <v>Texas</v>
      </c>
      <c r="B50" s="15">
        <v>241759689</v>
      </c>
    </row>
    <row r="51" spans="1:2" ht="12" customHeight="1" x14ac:dyDescent="0.2">
      <c r="A51" s="10" t="str">
        <f>'Pregnant Women Participating'!A51</f>
        <v>Utah</v>
      </c>
      <c r="B51" s="15">
        <v>14565819</v>
      </c>
    </row>
    <row r="52" spans="1:2" ht="12" customHeight="1" x14ac:dyDescent="0.2">
      <c r="A52" s="10" t="str">
        <f>'Pregnant Women Participating'!A52</f>
        <v>Inter-Tribal Council, AZ</v>
      </c>
      <c r="B52" s="15">
        <v>3635150</v>
      </c>
    </row>
    <row r="53" spans="1:2" ht="12" customHeight="1" x14ac:dyDescent="0.2">
      <c r="A53" s="10" t="str">
        <f>'Pregnant Women Participating'!A53</f>
        <v>Navajo Nation, AZ</v>
      </c>
      <c r="B53" s="15">
        <v>2960425</v>
      </c>
    </row>
    <row r="54" spans="1:2" ht="12" customHeight="1" x14ac:dyDescent="0.2">
      <c r="A54" s="10" t="str">
        <f>'Pregnant Women Participating'!A54</f>
        <v>Acoma, Canoncito &amp; Laguna, NM</v>
      </c>
      <c r="B54" s="15">
        <v>234120</v>
      </c>
    </row>
    <row r="55" spans="1:2" ht="12" customHeight="1" x14ac:dyDescent="0.2">
      <c r="A55" s="10" t="str">
        <f>'Pregnant Women Participating'!A55</f>
        <v>Eight Northern Pueblos, NM</v>
      </c>
      <c r="B55" s="15">
        <v>215780</v>
      </c>
    </row>
    <row r="56" spans="1:2" ht="12" customHeight="1" x14ac:dyDescent="0.2">
      <c r="A56" s="10" t="str">
        <f>'Pregnant Women Participating'!A56</f>
        <v>Five Sandoval Pueblos, NM</v>
      </c>
      <c r="B56" s="15">
        <v>690565</v>
      </c>
    </row>
    <row r="57" spans="1:2" ht="12" customHeight="1" x14ac:dyDescent="0.2">
      <c r="A57" s="10" t="str">
        <f>'Pregnant Women Participating'!A57</f>
        <v>Isleta Pueblo, NM</v>
      </c>
      <c r="B57" s="15">
        <v>486922</v>
      </c>
    </row>
    <row r="58" spans="1:2" ht="12" customHeight="1" x14ac:dyDescent="0.2">
      <c r="A58" s="10" t="str">
        <f>'Pregnant Women Participating'!A58</f>
        <v>San Felipe Pueblo, NM</v>
      </c>
      <c r="B58" s="15">
        <v>238157</v>
      </c>
    </row>
    <row r="59" spans="1:2" ht="12" customHeight="1" x14ac:dyDescent="0.2">
      <c r="A59" s="10" t="str">
        <f>'Pregnant Women Participating'!A59</f>
        <v>Santo Domingo Tribe, NM</v>
      </c>
      <c r="B59" s="15">
        <v>266373</v>
      </c>
    </row>
    <row r="60" spans="1:2" ht="12" customHeight="1" x14ac:dyDescent="0.2">
      <c r="A60" s="10" t="str">
        <f>'Pregnant Women Participating'!A60</f>
        <v>Zuni Pueblo, NM</v>
      </c>
      <c r="B60" s="15">
        <v>461381</v>
      </c>
    </row>
    <row r="61" spans="1:2" ht="12" customHeight="1" x14ac:dyDescent="0.2">
      <c r="A61" s="10" t="str">
        <f>'Pregnant Women Participating'!A61</f>
        <v>Cherokee Nation, OK</v>
      </c>
      <c r="B61" s="15">
        <v>2953759</v>
      </c>
    </row>
    <row r="62" spans="1:2" ht="12" customHeight="1" x14ac:dyDescent="0.2">
      <c r="A62" s="10" t="str">
        <f>'Pregnant Women Participating'!A62</f>
        <v>Chickasaw Nation, OK</v>
      </c>
      <c r="B62" s="15">
        <v>3651211</v>
      </c>
    </row>
    <row r="63" spans="1:2" ht="12" customHeight="1" x14ac:dyDescent="0.2">
      <c r="A63" s="10" t="str">
        <f>'Pregnant Women Participating'!A63</f>
        <v>Choctaw Nation, OK</v>
      </c>
      <c r="B63" s="15">
        <v>1628350</v>
      </c>
    </row>
    <row r="64" spans="1:2" ht="12" customHeight="1" x14ac:dyDescent="0.2">
      <c r="A64" s="10" t="str">
        <f>'Pregnant Women Participating'!A64</f>
        <v>Citizen Potawatomi Nation, OK</v>
      </c>
      <c r="B64" s="15">
        <v>2092421</v>
      </c>
    </row>
    <row r="65" spans="1:2" ht="12" customHeight="1" x14ac:dyDescent="0.2">
      <c r="A65" s="10" t="str">
        <f>'Pregnant Women Participating'!A65</f>
        <v>Inter-Tribal Council, OK</v>
      </c>
      <c r="B65" s="15">
        <v>322286</v>
      </c>
    </row>
    <row r="66" spans="1:2" ht="12" customHeight="1" x14ac:dyDescent="0.2">
      <c r="A66" s="10" t="str">
        <f>'Pregnant Women Participating'!A66</f>
        <v>Muscogee Creek Nation, OK</v>
      </c>
      <c r="B66" s="15">
        <v>855706</v>
      </c>
    </row>
    <row r="67" spans="1:2" ht="12" customHeight="1" x14ac:dyDescent="0.2">
      <c r="A67" s="10" t="str">
        <f>'Pregnant Women Participating'!A67</f>
        <v>Osage Tribal Council, OK</v>
      </c>
      <c r="B67" s="15">
        <v>1721630</v>
      </c>
    </row>
    <row r="68" spans="1:2" ht="12" customHeight="1" x14ac:dyDescent="0.2">
      <c r="A68" s="10" t="str">
        <f>'Pregnant Women Participating'!A68</f>
        <v>Otoe-Missouria Tribe, OK</v>
      </c>
      <c r="B68" s="15">
        <v>324652</v>
      </c>
    </row>
    <row r="69" spans="1:2" ht="12" customHeight="1" x14ac:dyDescent="0.2">
      <c r="A69" s="10" t="str">
        <f>'Pregnant Women Participating'!A69</f>
        <v>Wichita, Caddo &amp; Delaware (WCD), OK</v>
      </c>
      <c r="B69" s="15">
        <v>2353615</v>
      </c>
    </row>
    <row r="70" spans="1:2" s="22" customFormat="1" ht="24.75" customHeight="1" x14ac:dyDescent="0.25">
      <c r="A70" s="18" t="str">
        <f>'Pregnant Women Participating'!A70</f>
        <v>Southwest Region</v>
      </c>
      <c r="B70" s="19">
        <v>413552514</v>
      </c>
    </row>
    <row r="71" spans="1:2" ht="12" customHeight="1" x14ac:dyDescent="0.2">
      <c r="A71" s="10" t="str">
        <f>'Pregnant Women Participating'!A71</f>
        <v>Colorado</v>
      </c>
      <c r="B71" s="17">
        <v>25973331</v>
      </c>
    </row>
    <row r="72" spans="1:2" ht="12" customHeight="1" x14ac:dyDescent="0.2">
      <c r="A72" s="10" t="str">
        <f>'Pregnant Women Participating'!A72</f>
        <v>Kansas</v>
      </c>
      <c r="B72" s="17">
        <v>16326782</v>
      </c>
    </row>
    <row r="73" spans="1:2" ht="12" customHeight="1" x14ac:dyDescent="0.2">
      <c r="A73" s="10" t="str">
        <f>'Pregnant Women Participating'!A73</f>
        <v>Missouri</v>
      </c>
      <c r="B73" s="17">
        <v>28493778</v>
      </c>
    </row>
    <row r="74" spans="1:2" ht="12" customHeight="1" x14ac:dyDescent="0.2">
      <c r="A74" s="10" t="str">
        <f>'Pregnant Women Participating'!A74</f>
        <v>Montana</v>
      </c>
      <c r="B74" s="17">
        <v>6151334</v>
      </c>
    </row>
    <row r="75" spans="1:2" ht="12" customHeight="1" x14ac:dyDescent="0.2">
      <c r="A75" s="10" t="str">
        <f>'Pregnant Women Participating'!A75</f>
        <v>Nebraska</v>
      </c>
      <c r="B75" s="17">
        <v>10842981</v>
      </c>
    </row>
    <row r="76" spans="1:2" ht="12" customHeight="1" x14ac:dyDescent="0.2">
      <c r="A76" s="10" t="str">
        <f>'Pregnant Women Participating'!A76</f>
        <v>North Dakota</v>
      </c>
      <c r="B76" s="17">
        <v>4129907</v>
      </c>
    </row>
    <row r="77" spans="1:2" ht="12" customHeight="1" x14ac:dyDescent="0.2">
      <c r="A77" s="10" t="str">
        <f>'Pregnant Women Participating'!A77</f>
        <v>South Dakota</v>
      </c>
      <c r="B77" s="17">
        <v>8321285</v>
      </c>
    </row>
    <row r="78" spans="1:2" ht="12" customHeight="1" x14ac:dyDescent="0.2">
      <c r="A78" s="10" t="str">
        <f>'Pregnant Women Participating'!A78</f>
        <v>Wyoming</v>
      </c>
      <c r="B78" s="17">
        <v>4172789</v>
      </c>
    </row>
    <row r="79" spans="1:2" ht="12" customHeight="1" x14ac:dyDescent="0.2">
      <c r="A79" s="10" t="str">
        <f>'Pregnant Women Participating'!A79</f>
        <v>Ute Mountain Ute Tribe, CO</v>
      </c>
      <c r="B79" s="17">
        <v>193341</v>
      </c>
    </row>
    <row r="80" spans="1:2" ht="12" customHeight="1" x14ac:dyDescent="0.2">
      <c r="A80" s="10" t="str">
        <f>'Pregnant Women Participating'!A80</f>
        <v>Omaha Sioux, NE</v>
      </c>
      <c r="B80" s="17">
        <v>285245</v>
      </c>
    </row>
    <row r="81" spans="1:2" ht="12" customHeight="1" x14ac:dyDescent="0.2">
      <c r="A81" s="10" t="str">
        <f>'Pregnant Women Participating'!A81</f>
        <v>Santee Sioux, NE</v>
      </c>
      <c r="B81" s="17">
        <v>91639.2</v>
      </c>
    </row>
    <row r="82" spans="1:2" ht="12" customHeight="1" x14ac:dyDescent="0.2">
      <c r="A82" s="10" t="str">
        <f>'Pregnant Women Participating'!A82</f>
        <v>Winnebago Tribe, NE</v>
      </c>
      <c r="B82" s="17">
        <v>218973</v>
      </c>
    </row>
    <row r="83" spans="1:2" ht="12" customHeight="1" x14ac:dyDescent="0.2">
      <c r="A83" s="10" t="str">
        <f>'Pregnant Women Participating'!A83</f>
        <v>Standing Rock Sioux Tribe, ND</v>
      </c>
      <c r="B83" s="17">
        <v>1525979</v>
      </c>
    </row>
    <row r="84" spans="1:2" ht="12" customHeight="1" x14ac:dyDescent="0.2">
      <c r="A84" s="10" t="str">
        <f>'Pregnant Women Participating'!A84</f>
        <v>Three Affiliated Tribes, ND</v>
      </c>
      <c r="B84" s="17">
        <v>405264</v>
      </c>
    </row>
    <row r="85" spans="1:2" ht="12" customHeight="1" x14ac:dyDescent="0.2">
      <c r="A85" s="10" t="str">
        <f>'Pregnant Women Participating'!A85</f>
        <v>Cheyenne River Sioux, SD</v>
      </c>
      <c r="B85" s="17">
        <v>450192</v>
      </c>
    </row>
    <row r="86" spans="1:2" ht="12" customHeight="1" x14ac:dyDescent="0.2">
      <c r="A86" s="10" t="str">
        <f>'Pregnant Women Participating'!A86</f>
        <v>Rosebud Sioux, SD</v>
      </c>
      <c r="B86" s="17">
        <v>756682</v>
      </c>
    </row>
    <row r="87" spans="1:2" ht="12" customHeight="1" x14ac:dyDescent="0.2">
      <c r="A87" s="10" t="str">
        <f>'Pregnant Women Participating'!A87</f>
        <v>Northern Arapahoe, WY</v>
      </c>
      <c r="B87" s="17">
        <v>390770</v>
      </c>
    </row>
    <row r="88" spans="1:2" ht="12" customHeight="1" x14ac:dyDescent="0.2">
      <c r="A88" s="10" t="str">
        <f>'Pregnant Women Participating'!A88</f>
        <v>Shoshone Tribe, WY</v>
      </c>
      <c r="B88" s="17">
        <v>185424</v>
      </c>
    </row>
    <row r="89" spans="1:2" s="22" customFormat="1" ht="24.75" customHeight="1" x14ac:dyDescent="0.25">
      <c r="A89" s="18" t="str">
        <f>'Pregnant Women Participating'!A89</f>
        <v>Mountain Plains</v>
      </c>
      <c r="B89" s="19">
        <v>108915696.2</v>
      </c>
    </row>
    <row r="90" spans="1:2" ht="12" customHeight="1" x14ac:dyDescent="0.2">
      <c r="A90" s="11" t="str">
        <f>'Pregnant Women Participating'!A90</f>
        <v>Alaska</v>
      </c>
      <c r="B90" s="17">
        <v>7160287</v>
      </c>
    </row>
    <row r="91" spans="1:2" ht="12" customHeight="1" x14ac:dyDescent="0.2">
      <c r="A91" s="11" t="str">
        <f>'Pregnant Women Participating'!A91</f>
        <v>American Samoa</v>
      </c>
      <c r="B91" s="17">
        <v>1435856</v>
      </c>
    </row>
    <row r="92" spans="1:2" ht="12" customHeight="1" x14ac:dyDescent="0.2">
      <c r="A92" s="11" t="str">
        <f>'Pregnant Women Participating'!A92</f>
        <v>California</v>
      </c>
      <c r="B92" s="17">
        <v>325717267</v>
      </c>
    </row>
    <row r="93" spans="1:2" ht="12" customHeight="1" x14ac:dyDescent="0.2">
      <c r="A93" s="11" t="str">
        <f>'Pregnant Women Participating'!A93</f>
        <v>Guam</v>
      </c>
      <c r="B93" s="17">
        <v>2630587</v>
      </c>
    </row>
    <row r="94" spans="1:2" ht="12" customHeight="1" x14ac:dyDescent="0.2">
      <c r="A94" s="11" t="str">
        <f>'Pregnant Women Participating'!A94</f>
        <v>Hawaii</v>
      </c>
      <c r="B94" s="17">
        <v>9334919</v>
      </c>
    </row>
    <row r="95" spans="1:2" ht="12" customHeight="1" x14ac:dyDescent="0.2">
      <c r="A95" s="11" t="str">
        <f>'Pregnant Women Participating'!A95</f>
        <v>Idaho</v>
      </c>
      <c r="B95" s="17">
        <v>8402677</v>
      </c>
    </row>
    <row r="96" spans="1:2" ht="12" customHeight="1" x14ac:dyDescent="0.2">
      <c r="A96" s="11" t="str">
        <f>'Pregnant Women Participating'!A96</f>
        <v>Nevada</v>
      </c>
      <c r="B96" s="17">
        <v>15276415</v>
      </c>
    </row>
    <row r="97" spans="1:2" ht="12" customHeight="1" x14ac:dyDescent="0.2">
      <c r="A97" s="11" t="str">
        <f>'Pregnant Women Participating'!A97</f>
        <v>Oregon</v>
      </c>
      <c r="B97" s="17">
        <v>25467606</v>
      </c>
    </row>
    <row r="98" spans="1:2" ht="12" customHeight="1" x14ac:dyDescent="0.2">
      <c r="A98" s="11" t="str">
        <f>'Pregnant Women Participating'!A98</f>
        <v>Washington</v>
      </c>
      <c r="B98" s="17">
        <v>42291269</v>
      </c>
    </row>
    <row r="99" spans="1:2" ht="12" customHeight="1" x14ac:dyDescent="0.2">
      <c r="A99" s="11" t="str">
        <f>'Pregnant Women Participating'!A99</f>
        <v>Northern Marianas</v>
      </c>
      <c r="B99" s="17">
        <v>1164263</v>
      </c>
    </row>
    <row r="100" spans="1:2" ht="12" customHeight="1" x14ac:dyDescent="0.2">
      <c r="A100" s="11" t="str">
        <f>'Pregnant Women Participating'!A100</f>
        <v>Inter-Tribal Council, NV</v>
      </c>
      <c r="B100" s="17">
        <v>660763</v>
      </c>
    </row>
    <row r="101" spans="1:2" s="22" customFormat="1" ht="24.75" customHeight="1" x14ac:dyDescent="0.25">
      <c r="A101" s="18" t="str">
        <f>'Pregnant Women Participating'!A101</f>
        <v>Western Region</v>
      </c>
      <c r="B101" s="19">
        <v>439541909</v>
      </c>
    </row>
    <row r="102" spans="1:2" s="30" customFormat="1" ht="16.5" customHeight="1" thickBot="1" x14ac:dyDescent="0.3">
      <c r="A102" s="27" t="str">
        <f>'Pregnant Women Participating'!A102</f>
        <v>TOTAL</v>
      </c>
      <c r="B102" s="28">
        <v>2008910095.2</v>
      </c>
    </row>
    <row r="103" spans="1:2" s="7" customFormat="1" ht="12.75" customHeight="1" thickTop="1" x14ac:dyDescent="0.25">
      <c r="A103" s="12"/>
    </row>
    <row r="104" spans="1:2" ht="12" x14ac:dyDescent="0.25">
      <c r="A104" s="12"/>
    </row>
    <row r="105" spans="1:2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25">
      <c r="A2" s="13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">
        <v>28</v>
      </c>
      <c r="B6" s="17">
        <v>3885</v>
      </c>
      <c r="C6" s="15">
        <v>3835</v>
      </c>
      <c r="D6" s="15">
        <v>3734</v>
      </c>
      <c r="E6" s="15">
        <v>3806</v>
      </c>
      <c r="F6" s="15">
        <v>3788</v>
      </c>
      <c r="G6" s="15">
        <v>4128</v>
      </c>
      <c r="H6" s="15">
        <v>4139</v>
      </c>
      <c r="I6" s="15">
        <v>4130</v>
      </c>
      <c r="J6" s="15">
        <v>4239</v>
      </c>
      <c r="K6" s="15">
        <v>4313</v>
      </c>
      <c r="L6" s="15">
        <v>4330</v>
      </c>
      <c r="M6" s="15">
        <v>4226</v>
      </c>
      <c r="N6" s="17">
        <f t="shared" ref="N6:N15" si="0">IF(SUM(B6:M6)&gt;0,AVERAGE(B6:M6)," ")</f>
        <v>4046.0833333333335</v>
      </c>
    </row>
    <row r="7" spans="1:14" s="7" customFormat="1" ht="12" customHeight="1" x14ac:dyDescent="0.2">
      <c r="A7" s="10" t="s">
        <v>29</v>
      </c>
      <c r="B7" s="17">
        <v>1173</v>
      </c>
      <c r="C7" s="15">
        <v>1202</v>
      </c>
      <c r="D7" s="15">
        <v>1233</v>
      </c>
      <c r="E7" s="15">
        <v>1234</v>
      </c>
      <c r="F7" s="15">
        <v>1221</v>
      </c>
      <c r="G7" s="15">
        <v>1304</v>
      </c>
      <c r="H7" s="15">
        <v>1278</v>
      </c>
      <c r="I7" s="15">
        <v>1280</v>
      </c>
      <c r="J7" s="15">
        <v>1274</v>
      </c>
      <c r="K7" s="15">
        <v>1266</v>
      </c>
      <c r="L7" s="15">
        <v>1252</v>
      </c>
      <c r="M7" s="15">
        <v>1202</v>
      </c>
      <c r="N7" s="17">
        <f t="shared" si="0"/>
        <v>1243.25</v>
      </c>
    </row>
    <row r="8" spans="1:14" s="7" customFormat="1" ht="12" customHeight="1" x14ac:dyDescent="0.2">
      <c r="A8" s="10" t="s">
        <v>30</v>
      </c>
      <c r="B8" s="17">
        <v>7959</v>
      </c>
      <c r="C8" s="15">
        <v>8069</v>
      </c>
      <c r="D8" s="15">
        <v>7918</v>
      </c>
      <c r="E8" s="15">
        <v>8096</v>
      </c>
      <c r="F8" s="15">
        <v>8277</v>
      </c>
      <c r="G8" s="15">
        <v>8552</v>
      </c>
      <c r="H8" s="15">
        <v>8437</v>
      </c>
      <c r="I8" s="15">
        <v>8346</v>
      </c>
      <c r="J8" s="15">
        <v>8066</v>
      </c>
      <c r="K8" s="15">
        <v>8070</v>
      </c>
      <c r="L8" s="15">
        <v>8104</v>
      </c>
      <c r="M8" s="15">
        <v>8200</v>
      </c>
      <c r="N8" s="17">
        <f t="shared" si="0"/>
        <v>8174.5</v>
      </c>
    </row>
    <row r="9" spans="1:14" s="7" customFormat="1" ht="12" customHeight="1" x14ac:dyDescent="0.2">
      <c r="A9" s="10" t="s">
        <v>31</v>
      </c>
      <c r="B9" s="17">
        <v>867</v>
      </c>
      <c r="C9" s="15">
        <v>915</v>
      </c>
      <c r="D9" s="15">
        <v>859</v>
      </c>
      <c r="E9" s="15">
        <v>954</v>
      </c>
      <c r="F9" s="15">
        <v>987</v>
      </c>
      <c r="G9" s="15">
        <v>1031</v>
      </c>
      <c r="H9" s="15">
        <v>1075</v>
      </c>
      <c r="I9" s="15">
        <v>1011</v>
      </c>
      <c r="J9" s="15">
        <v>1002</v>
      </c>
      <c r="K9" s="15">
        <v>1016</v>
      </c>
      <c r="L9" s="15">
        <v>985</v>
      </c>
      <c r="M9" s="15">
        <v>967</v>
      </c>
      <c r="N9" s="17">
        <f t="shared" si="0"/>
        <v>972.41666666666663</v>
      </c>
    </row>
    <row r="10" spans="1:14" s="7" customFormat="1" ht="12" customHeight="1" x14ac:dyDescent="0.2">
      <c r="A10" s="10" t="s">
        <v>32</v>
      </c>
      <c r="B10" s="17">
        <v>25472</v>
      </c>
      <c r="C10" s="15">
        <v>24797</v>
      </c>
      <c r="D10" s="15">
        <v>24857</v>
      </c>
      <c r="E10" s="15">
        <v>25344</v>
      </c>
      <c r="F10" s="15">
        <v>25486</v>
      </c>
      <c r="G10" s="15">
        <v>26931</v>
      </c>
      <c r="H10" s="15">
        <v>26811</v>
      </c>
      <c r="I10" s="15">
        <v>26233</v>
      </c>
      <c r="J10" s="15">
        <v>26668</v>
      </c>
      <c r="K10" s="15">
        <v>26563</v>
      </c>
      <c r="L10" s="15">
        <v>26480</v>
      </c>
      <c r="M10" s="15">
        <v>26337</v>
      </c>
      <c r="N10" s="17">
        <f t="shared" si="0"/>
        <v>25998.25</v>
      </c>
    </row>
    <row r="11" spans="1:14" s="7" customFormat="1" ht="12" customHeight="1" x14ac:dyDescent="0.2">
      <c r="A11" s="10" t="s">
        <v>33</v>
      </c>
      <c r="B11" s="17">
        <v>1258</v>
      </c>
      <c r="C11" s="15">
        <v>1189</v>
      </c>
      <c r="D11" s="15">
        <v>1204</v>
      </c>
      <c r="E11" s="15">
        <v>1265</v>
      </c>
      <c r="F11" s="15">
        <v>1296</v>
      </c>
      <c r="G11" s="15">
        <v>1327</v>
      </c>
      <c r="H11" s="15">
        <v>1301</v>
      </c>
      <c r="I11" s="15">
        <v>1284</v>
      </c>
      <c r="J11" s="15">
        <v>1327</v>
      </c>
      <c r="K11" s="15">
        <v>1251</v>
      </c>
      <c r="L11" s="15">
        <v>1215</v>
      </c>
      <c r="M11" s="15">
        <v>1196</v>
      </c>
      <c r="N11" s="17">
        <f t="shared" si="0"/>
        <v>1259.4166666666667</v>
      </c>
    </row>
    <row r="12" spans="1:14" s="7" customFormat="1" ht="12" customHeight="1" x14ac:dyDescent="0.2">
      <c r="A12" s="10" t="s">
        <v>34</v>
      </c>
      <c r="B12" s="17">
        <v>786</v>
      </c>
      <c r="C12" s="15">
        <v>781</v>
      </c>
      <c r="D12" s="15">
        <v>775</v>
      </c>
      <c r="E12" s="15">
        <v>789</v>
      </c>
      <c r="F12" s="15">
        <v>791</v>
      </c>
      <c r="G12" s="15">
        <v>792</v>
      </c>
      <c r="H12" s="15">
        <v>792</v>
      </c>
      <c r="I12" s="15">
        <v>778</v>
      </c>
      <c r="J12" s="15">
        <v>795</v>
      </c>
      <c r="K12" s="15">
        <v>746</v>
      </c>
      <c r="L12" s="15">
        <v>705</v>
      </c>
      <c r="M12" s="15">
        <v>700</v>
      </c>
      <c r="N12" s="17">
        <f t="shared" si="0"/>
        <v>769.16666666666663</v>
      </c>
    </row>
    <row r="13" spans="1:14" s="7" customFormat="1" ht="12" customHeight="1" x14ac:dyDescent="0.2">
      <c r="A13" s="10" t="s">
        <v>35</v>
      </c>
      <c r="B13" s="17">
        <v>202</v>
      </c>
      <c r="C13" s="15">
        <v>192</v>
      </c>
      <c r="D13" s="15">
        <v>193</v>
      </c>
      <c r="E13" s="15">
        <v>184</v>
      </c>
      <c r="F13" s="15">
        <v>173</v>
      </c>
      <c r="G13" s="15">
        <v>171</v>
      </c>
      <c r="H13" s="15">
        <v>182</v>
      </c>
      <c r="I13" s="15">
        <v>189</v>
      </c>
      <c r="J13" s="15">
        <v>202</v>
      </c>
      <c r="K13" s="15">
        <v>214</v>
      </c>
      <c r="L13" s="15">
        <v>214</v>
      </c>
      <c r="M13" s="15">
        <v>212</v>
      </c>
      <c r="N13" s="17">
        <f t="shared" si="0"/>
        <v>194</v>
      </c>
    </row>
    <row r="14" spans="1:14" s="7" customFormat="1" ht="12" customHeight="1" x14ac:dyDescent="0.2">
      <c r="A14" s="10" t="s">
        <v>36</v>
      </c>
      <c r="B14" s="17">
        <v>7</v>
      </c>
      <c r="C14" s="15">
        <v>7</v>
      </c>
      <c r="D14" s="15">
        <v>8</v>
      </c>
      <c r="E14" s="15">
        <v>6</v>
      </c>
      <c r="F14" s="15">
        <v>6</v>
      </c>
      <c r="G14" s="15">
        <v>8</v>
      </c>
      <c r="H14" s="15">
        <v>8</v>
      </c>
      <c r="I14" s="15">
        <v>10</v>
      </c>
      <c r="J14" s="15">
        <v>11</v>
      </c>
      <c r="K14" s="15">
        <v>10</v>
      </c>
      <c r="L14" s="15">
        <v>9</v>
      </c>
      <c r="M14" s="15">
        <v>8</v>
      </c>
      <c r="N14" s="17">
        <f t="shared" si="0"/>
        <v>8.1666666666666661</v>
      </c>
    </row>
    <row r="15" spans="1:14" s="7" customFormat="1" ht="12" customHeight="1" x14ac:dyDescent="0.2">
      <c r="A15" s="10" t="s">
        <v>37</v>
      </c>
      <c r="B15" s="17">
        <v>4</v>
      </c>
      <c r="C15" s="15">
        <v>4</v>
      </c>
      <c r="D15" s="15">
        <v>5</v>
      </c>
      <c r="E15" s="15">
        <v>4</v>
      </c>
      <c r="F15" s="15">
        <v>5</v>
      </c>
      <c r="G15" s="15">
        <v>4</v>
      </c>
      <c r="H15" s="15">
        <v>4</v>
      </c>
      <c r="I15" s="15">
        <v>1</v>
      </c>
      <c r="J15" s="15">
        <v>1</v>
      </c>
      <c r="K15" s="15">
        <v>0</v>
      </c>
      <c r="L15" s="15">
        <v>1</v>
      </c>
      <c r="M15" s="15">
        <v>2</v>
      </c>
      <c r="N15" s="17">
        <f t="shared" si="0"/>
        <v>2.9166666666666665</v>
      </c>
    </row>
    <row r="16" spans="1:14" s="21" customFormat="1" ht="24.75" customHeight="1" x14ac:dyDescent="0.25">
      <c r="A16" s="18" t="s">
        <v>38</v>
      </c>
      <c r="B16" s="20">
        <v>41613</v>
      </c>
      <c r="C16" s="19">
        <v>40991</v>
      </c>
      <c r="D16" s="19">
        <v>40786</v>
      </c>
      <c r="E16" s="19">
        <v>41682</v>
      </c>
      <c r="F16" s="19">
        <v>42030</v>
      </c>
      <c r="G16" s="19">
        <v>44248</v>
      </c>
      <c r="H16" s="19">
        <v>44027</v>
      </c>
      <c r="I16" s="19">
        <v>43262</v>
      </c>
      <c r="J16" s="19">
        <v>43585</v>
      </c>
      <c r="K16" s="19">
        <v>43449</v>
      </c>
      <c r="L16" s="19">
        <v>43295</v>
      </c>
      <c r="M16" s="19">
        <v>43050</v>
      </c>
      <c r="N16" s="20">
        <f t="shared" ref="N16:N102" si="1">IF(SUM(B16:M16)&gt;0,AVERAGE(B16:M16)," ")</f>
        <v>42668.166666666664</v>
      </c>
    </row>
    <row r="17" spans="1:14" ht="12" customHeight="1" x14ac:dyDescent="0.2">
      <c r="A17" s="10" t="s">
        <v>39</v>
      </c>
      <c r="B17" s="17">
        <v>1345</v>
      </c>
      <c r="C17" s="15">
        <v>1269</v>
      </c>
      <c r="D17" s="15">
        <v>1298</v>
      </c>
      <c r="E17" s="15">
        <v>1304</v>
      </c>
      <c r="F17" s="15">
        <v>1311</v>
      </c>
      <c r="G17" s="15">
        <v>1384</v>
      </c>
      <c r="H17" s="15">
        <v>1366</v>
      </c>
      <c r="I17" s="15">
        <v>1366</v>
      </c>
      <c r="J17" s="15">
        <v>1385</v>
      </c>
      <c r="K17" s="15">
        <v>1405</v>
      </c>
      <c r="L17" s="15">
        <v>1444</v>
      </c>
      <c r="M17" s="15">
        <v>1434</v>
      </c>
      <c r="N17" s="17">
        <f t="shared" si="1"/>
        <v>1359.25</v>
      </c>
    </row>
    <row r="18" spans="1:14" ht="12" customHeight="1" x14ac:dyDescent="0.2">
      <c r="A18" s="10" t="s">
        <v>40</v>
      </c>
      <c r="B18" s="17">
        <v>984</v>
      </c>
      <c r="C18" s="15">
        <v>961</v>
      </c>
      <c r="D18" s="15">
        <v>915</v>
      </c>
      <c r="E18" s="15">
        <v>899</v>
      </c>
      <c r="F18" s="15">
        <v>920</v>
      </c>
      <c r="G18" s="15">
        <v>971</v>
      </c>
      <c r="H18" s="15">
        <v>951</v>
      </c>
      <c r="I18" s="15">
        <v>942</v>
      </c>
      <c r="J18" s="15">
        <v>897</v>
      </c>
      <c r="K18" s="15">
        <v>903</v>
      </c>
      <c r="L18" s="15">
        <v>914</v>
      </c>
      <c r="M18" s="15">
        <v>854</v>
      </c>
      <c r="N18" s="17">
        <f t="shared" si="1"/>
        <v>925.91666666666663</v>
      </c>
    </row>
    <row r="19" spans="1:14" ht="12" customHeight="1" x14ac:dyDescent="0.2">
      <c r="A19" s="10" t="s">
        <v>41</v>
      </c>
      <c r="B19" s="17">
        <v>9487</v>
      </c>
      <c r="C19" s="15">
        <v>9239</v>
      </c>
      <c r="D19" s="15">
        <v>9457</v>
      </c>
      <c r="E19" s="15">
        <v>9414</v>
      </c>
      <c r="F19" s="15">
        <v>9405</v>
      </c>
      <c r="G19" s="15">
        <v>10010</v>
      </c>
      <c r="H19" s="15">
        <v>9836</v>
      </c>
      <c r="I19" s="15">
        <v>9887</v>
      </c>
      <c r="J19" s="15">
        <v>10091</v>
      </c>
      <c r="K19" s="15">
        <v>10121</v>
      </c>
      <c r="L19" s="15">
        <v>10086</v>
      </c>
      <c r="M19" s="15">
        <v>10095</v>
      </c>
      <c r="N19" s="17">
        <f t="shared" si="1"/>
        <v>9760.6666666666661</v>
      </c>
    </row>
    <row r="20" spans="1:14" ht="12" customHeight="1" x14ac:dyDescent="0.2">
      <c r="A20" s="10" t="s">
        <v>42</v>
      </c>
      <c r="B20" s="17">
        <v>9013</v>
      </c>
      <c r="C20" s="15">
        <v>8940</v>
      </c>
      <c r="D20" s="15">
        <v>8776</v>
      </c>
      <c r="E20" s="15">
        <v>9117</v>
      </c>
      <c r="F20" s="15">
        <v>9191</v>
      </c>
      <c r="G20" s="15">
        <v>9710</v>
      </c>
      <c r="H20" s="15">
        <v>9657</v>
      </c>
      <c r="I20" s="15">
        <v>9550</v>
      </c>
      <c r="J20" s="15">
        <v>9532</v>
      </c>
      <c r="K20" s="15">
        <v>9573</v>
      </c>
      <c r="L20" s="15">
        <v>9680</v>
      </c>
      <c r="M20" s="15">
        <v>9556</v>
      </c>
      <c r="N20" s="17">
        <f t="shared" si="1"/>
        <v>9357.9166666666661</v>
      </c>
    </row>
    <row r="21" spans="1:14" ht="12" customHeight="1" x14ac:dyDescent="0.2">
      <c r="A21" s="10" t="s">
        <v>43</v>
      </c>
      <c r="B21" s="17">
        <v>12454</v>
      </c>
      <c r="C21" s="15">
        <v>12398</v>
      </c>
      <c r="D21" s="15">
        <v>11959</v>
      </c>
      <c r="E21" s="15">
        <v>12311</v>
      </c>
      <c r="F21" s="15">
        <v>12524</v>
      </c>
      <c r="G21" s="15">
        <v>12961</v>
      </c>
      <c r="H21" s="15">
        <v>12887</v>
      </c>
      <c r="I21" s="15">
        <v>12814</v>
      </c>
      <c r="J21" s="15">
        <v>12430</v>
      </c>
      <c r="K21" s="15">
        <v>11962</v>
      </c>
      <c r="L21" s="15">
        <v>11653</v>
      </c>
      <c r="M21" s="15">
        <v>11120</v>
      </c>
      <c r="N21" s="17">
        <f t="shared" si="1"/>
        <v>12289.416666666666</v>
      </c>
    </row>
    <row r="22" spans="1:14" ht="12" customHeight="1" x14ac:dyDescent="0.2">
      <c r="A22" s="10" t="s">
        <v>44</v>
      </c>
      <c r="B22" s="17">
        <v>8734</v>
      </c>
      <c r="C22" s="15">
        <v>8539</v>
      </c>
      <c r="D22" s="15">
        <v>8420</v>
      </c>
      <c r="E22" s="15">
        <v>8675</v>
      </c>
      <c r="F22" s="15">
        <v>8977</v>
      </c>
      <c r="G22" s="15">
        <v>9256</v>
      </c>
      <c r="H22" s="15">
        <v>9399</v>
      </c>
      <c r="I22" s="15">
        <v>9361</v>
      </c>
      <c r="J22" s="15">
        <v>9365</v>
      </c>
      <c r="K22" s="15">
        <v>9324</v>
      </c>
      <c r="L22" s="15">
        <v>9531</v>
      </c>
      <c r="M22" s="15">
        <v>9463</v>
      </c>
      <c r="N22" s="17">
        <f t="shared" si="1"/>
        <v>9087</v>
      </c>
    </row>
    <row r="23" spans="1:14" ht="12" customHeight="1" x14ac:dyDescent="0.2">
      <c r="A23" s="10" t="s">
        <v>45</v>
      </c>
      <c r="B23" s="17">
        <v>10097</v>
      </c>
      <c r="C23" s="15">
        <v>9545</v>
      </c>
      <c r="D23" s="15">
        <v>9614</v>
      </c>
      <c r="E23" s="15">
        <v>9604</v>
      </c>
      <c r="F23" s="15">
        <v>9525</v>
      </c>
      <c r="G23" s="15">
        <v>9891</v>
      </c>
      <c r="H23" s="15">
        <v>9808</v>
      </c>
      <c r="I23" s="15">
        <v>9643</v>
      </c>
      <c r="J23" s="15">
        <v>9702</v>
      </c>
      <c r="K23" s="15">
        <v>9863</v>
      </c>
      <c r="L23" s="15">
        <v>9870</v>
      </c>
      <c r="M23" s="15">
        <v>9729</v>
      </c>
      <c r="N23" s="17">
        <f t="shared" si="1"/>
        <v>9740.9166666666661</v>
      </c>
    </row>
    <row r="24" spans="1:14" ht="12" customHeight="1" x14ac:dyDescent="0.2">
      <c r="A24" s="10" t="s">
        <v>46</v>
      </c>
      <c r="B24" s="17">
        <v>2739</v>
      </c>
      <c r="C24" s="15">
        <v>2586</v>
      </c>
      <c r="D24" s="15">
        <v>2559</v>
      </c>
      <c r="E24" s="15">
        <v>2662</v>
      </c>
      <c r="F24" s="15">
        <v>2631</v>
      </c>
      <c r="G24" s="15">
        <v>2738</v>
      </c>
      <c r="H24" s="15">
        <v>2634</v>
      </c>
      <c r="I24" s="15">
        <v>2603</v>
      </c>
      <c r="J24" s="15">
        <v>2538</v>
      </c>
      <c r="K24" s="15">
        <v>2549</v>
      </c>
      <c r="L24" s="15">
        <v>2484</v>
      </c>
      <c r="M24" s="15">
        <v>2454</v>
      </c>
      <c r="N24" s="17">
        <f t="shared" si="1"/>
        <v>2598.0833333333335</v>
      </c>
    </row>
    <row r="25" spans="1:14" s="22" customFormat="1" ht="24.75" customHeight="1" x14ac:dyDescent="0.25">
      <c r="A25" s="18" t="s">
        <v>47</v>
      </c>
      <c r="B25" s="20">
        <v>54853</v>
      </c>
      <c r="C25" s="19">
        <v>53477</v>
      </c>
      <c r="D25" s="19">
        <v>52998</v>
      </c>
      <c r="E25" s="19">
        <v>53986</v>
      </c>
      <c r="F25" s="19">
        <v>54484</v>
      </c>
      <c r="G25" s="19">
        <v>56921</v>
      </c>
      <c r="H25" s="19">
        <v>56538</v>
      </c>
      <c r="I25" s="19">
        <v>56166</v>
      </c>
      <c r="J25" s="19">
        <v>55940</v>
      </c>
      <c r="K25" s="19">
        <v>55700</v>
      </c>
      <c r="L25" s="19">
        <v>55662</v>
      </c>
      <c r="M25" s="19">
        <v>54705</v>
      </c>
      <c r="N25" s="20">
        <f t="shared" si="1"/>
        <v>55119.166666666664</v>
      </c>
    </row>
    <row r="26" spans="1:14" ht="12" customHeight="1" x14ac:dyDescent="0.2">
      <c r="A26" s="10" t="s">
        <v>48</v>
      </c>
      <c r="B26" s="17">
        <v>11322</v>
      </c>
      <c r="C26" s="15">
        <v>10822</v>
      </c>
      <c r="D26" s="15">
        <v>10622</v>
      </c>
      <c r="E26" s="15">
        <v>10562</v>
      </c>
      <c r="F26" s="15">
        <v>10357</v>
      </c>
      <c r="G26" s="15">
        <v>10586</v>
      </c>
      <c r="H26" s="15">
        <v>10548</v>
      </c>
      <c r="I26" s="15">
        <v>10606</v>
      </c>
      <c r="J26" s="15">
        <v>11000</v>
      </c>
      <c r="K26" s="15">
        <v>11356</v>
      </c>
      <c r="L26" s="15">
        <v>11427</v>
      </c>
      <c r="M26" s="15">
        <v>11353</v>
      </c>
      <c r="N26" s="17">
        <f t="shared" si="1"/>
        <v>10880.083333333334</v>
      </c>
    </row>
    <row r="27" spans="1:14" ht="12" customHeight="1" x14ac:dyDescent="0.2">
      <c r="A27" s="10" t="s">
        <v>49</v>
      </c>
      <c r="B27" s="17">
        <v>33672</v>
      </c>
      <c r="C27" s="15">
        <v>31772</v>
      </c>
      <c r="D27" s="15">
        <v>30742</v>
      </c>
      <c r="E27" s="15">
        <v>30538</v>
      </c>
      <c r="F27" s="15">
        <v>30945</v>
      </c>
      <c r="G27" s="15">
        <v>32116</v>
      </c>
      <c r="H27" s="15">
        <v>32419</v>
      </c>
      <c r="I27" s="15">
        <v>32529</v>
      </c>
      <c r="J27" s="15">
        <v>33184</v>
      </c>
      <c r="K27" s="15">
        <v>33699</v>
      </c>
      <c r="L27" s="15">
        <v>34014</v>
      </c>
      <c r="M27" s="15">
        <v>33966</v>
      </c>
      <c r="N27" s="17">
        <f t="shared" si="1"/>
        <v>32466.333333333332</v>
      </c>
    </row>
    <row r="28" spans="1:14" ht="12" customHeight="1" x14ac:dyDescent="0.2">
      <c r="A28" s="10" t="s">
        <v>50</v>
      </c>
      <c r="B28" s="17">
        <v>16320</v>
      </c>
      <c r="C28" s="15">
        <v>15609</v>
      </c>
      <c r="D28" s="15">
        <v>15176</v>
      </c>
      <c r="E28" s="15">
        <v>14942</v>
      </c>
      <c r="F28" s="15">
        <v>15475</v>
      </c>
      <c r="G28" s="15">
        <v>16164</v>
      </c>
      <c r="H28" s="15">
        <v>16018</v>
      </c>
      <c r="I28" s="15">
        <v>15852</v>
      </c>
      <c r="J28" s="15">
        <v>16146</v>
      </c>
      <c r="K28" s="15">
        <v>15892</v>
      </c>
      <c r="L28" s="15">
        <v>16523</v>
      </c>
      <c r="M28" s="15">
        <v>15965</v>
      </c>
      <c r="N28" s="17">
        <f t="shared" si="1"/>
        <v>15840.166666666666</v>
      </c>
    </row>
    <row r="29" spans="1:14" ht="12" customHeight="1" x14ac:dyDescent="0.2">
      <c r="A29" s="10" t="s">
        <v>51</v>
      </c>
      <c r="B29" s="17">
        <v>9718</v>
      </c>
      <c r="C29" s="15">
        <v>9369</v>
      </c>
      <c r="D29" s="15">
        <v>9177</v>
      </c>
      <c r="E29" s="15">
        <v>9011</v>
      </c>
      <c r="F29" s="15">
        <v>8683</v>
      </c>
      <c r="G29" s="15">
        <v>8919</v>
      </c>
      <c r="H29" s="15">
        <v>8774</v>
      </c>
      <c r="I29" s="15">
        <v>8823</v>
      </c>
      <c r="J29" s="15">
        <v>9082</v>
      </c>
      <c r="K29" s="15">
        <v>9263</v>
      </c>
      <c r="L29" s="15">
        <v>9297</v>
      </c>
      <c r="M29" s="15">
        <v>9068</v>
      </c>
      <c r="N29" s="17">
        <f t="shared" si="1"/>
        <v>9098.6666666666661</v>
      </c>
    </row>
    <row r="30" spans="1:14" ht="12" customHeight="1" x14ac:dyDescent="0.2">
      <c r="A30" s="10" t="s">
        <v>52</v>
      </c>
      <c r="B30" s="17">
        <v>5924</v>
      </c>
      <c r="C30" s="15">
        <v>5452</v>
      </c>
      <c r="D30" s="15">
        <v>5318</v>
      </c>
      <c r="E30" s="15">
        <v>5187</v>
      </c>
      <c r="F30" s="15">
        <v>4864</v>
      </c>
      <c r="G30" s="15">
        <v>5183</v>
      </c>
      <c r="H30" s="15">
        <v>5122</v>
      </c>
      <c r="I30" s="15">
        <v>5016</v>
      </c>
      <c r="J30" s="15">
        <v>4944</v>
      </c>
      <c r="K30" s="15">
        <v>4868</v>
      </c>
      <c r="L30" s="15">
        <v>4978</v>
      </c>
      <c r="M30" s="15">
        <v>5120</v>
      </c>
      <c r="N30" s="17">
        <f t="shared" si="1"/>
        <v>5164.666666666667</v>
      </c>
    </row>
    <row r="31" spans="1:14" ht="12" customHeight="1" x14ac:dyDescent="0.2">
      <c r="A31" s="10" t="s">
        <v>53</v>
      </c>
      <c r="B31" s="17">
        <v>20908</v>
      </c>
      <c r="C31" s="15">
        <v>20240</v>
      </c>
      <c r="D31" s="15">
        <v>20246</v>
      </c>
      <c r="E31" s="15">
        <v>20258</v>
      </c>
      <c r="F31" s="15">
        <v>20087</v>
      </c>
      <c r="G31" s="15">
        <v>20728</v>
      </c>
      <c r="H31" s="15">
        <v>20836</v>
      </c>
      <c r="I31" s="15">
        <v>21039</v>
      </c>
      <c r="J31" s="15">
        <v>21522</v>
      </c>
      <c r="K31" s="15">
        <v>21702</v>
      </c>
      <c r="L31" s="15">
        <v>21829</v>
      </c>
      <c r="M31" s="15">
        <v>21520</v>
      </c>
      <c r="N31" s="17">
        <f t="shared" si="1"/>
        <v>20909.583333333332</v>
      </c>
    </row>
    <row r="32" spans="1:14" ht="12" customHeight="1" x14ac:dyDescent="0.2">
      <c r="A32" s="10" t="s">
        <v>54</v>
      </c>
      <c r="B32" s="17">
        <v>7396</v>
      </c>
      <c r="C32" s="15">
        <v>7061</v>
      </c>
      <c r="D32" s="15">
        <v>6803</v>
      </c>
      <c r="E32" s="15">
        <v>6681</v>
      </c>
      <c r="F32" s="15">
        <v>6597</v>
      </c>
      <c r="G32" s="15">
        <v>6969</v>
      </c>
      <c r="H32" s="15">
        <v>7024</v>
      </c>
      <c r="I32" s="15">
        <v>7018</v>
      </c>
      <c r="J32" s="15">
        <v>7186</v>
      </c>
      <c r="K32" s="15">
        <v>7210</v>
      </c>
      <c r="L32" s="15">
        <v>7252</v>
      </c>
      <c r="M32" s="15">
        <v>7092</v>
      </c>
      <c r="N32" s="17">
        <f t="shared" si="1"/>
        <v>7024.083333333333</v>
      </c>
    </row>
    <row r="33" spans="1:14" ht="12" customHeight="1" x14ac:dyDescent="0.2">
      <c r="A33" s="10" t="s">
        <v>55</v>
      </c>
      <c r="B33" s="17">
        <v>10908</v>
      </c>
      <c r="C33" s="15">
        <v>10253</v>
      </c>
      <c r="D33" s="15">
        <v>9966</v>
      </c>
      <c r="E33" s="15">
        <v>10063</v>
      </c>
      <c r="F33" s="15">
        <v>9870</v>
      </c>
      <c r="G33" s="15">
        <v>10704</v>
      </c>
      <c r="H33" s="15">
        <v>10431</v>
      </c>
      <c r="I33" s="15">
        <v>10478</v>
      </c>
      <c r="J33" s="15">
        <v>10539</v>
      </c>
      <c r="K33" s="15">
        <v>10722</v>
      </c>
      <c r="L33" s="15">
        <v>10768</v>
      </c>
      <c r="M33" s="15">
        <v>10379</v>
      </c>
      <c r="N33" s="17">
        <f t="shared" si="1"/>
        <v>10423.416666666666</v>
      </c>
    </row>
    <row r="34" spans="1:14" ht="12" customHeight="1" x14ac:dyDescent="0.2">
      <c r="A34" s="10" t="s">
        <v>56</v>
      </c>
      <c r="B34" s="17">
        <v>63</v>
      </c>
      <c r="C34" s="15">
        <v>54</v>
      </c>
      <c r="D34" s="15">
        <v>44</v>
      </c>
      <c r="E34" s="15">
        <v>50</v>
      </c>
      <c r="F34" s="15">
        <v>49</v>
      </c>
      <c r="G34" s="15">
        <v>61</v>
      </c>
      <c r="H34" s="15">
        <v>66</v>
      </c>
      <c r="I34" s="15">
        <v>74</v>
      </c>
      <c r="J34" s="15">
        <v>73</v>
      </c>
      <c r="K34" s="15">
        <v>69</v>
      </c>
      <c r="L34" s="15">
        <v>80</v>
      </c>
      <c r="M34" s="15">
        <v>91</v>
      </c>
      <c r="N34" s="17">
        <f t="shared" si="1"/>
        <v>64.5</v>
      </c>
    </row>
    <row r="35" spans="1:14" ht="12" customHeight="1" x14ac:dyDescent="0.2">
      <c r="A35" s="10" t="s">
        <v>57</v>
      </c>
      <c r="B35" s="17">
        <v>44</v>
      </c>
      <c r="C35" s="15">
        <v>48</v>
      </c>
      <c r="D35" s="15">
        <v>49</v>
      </c>
      <c r="E35" s="15">
        <v>53</v>
      </c>
      <c r="F35" s="15">
        <v>46</v>
      </c>
      <c r="G35" s="15">
        <v>58</v>
      </c>
      <c r="H35" s="15">
        <v>58</v>
      </c>
      <c r="I35" s="15">
        <v>62</v>
      </c>
      <c r="J35" s="15">
        <v>63</v>
      </c>
      <c r="K35" s="15">
        <v>71</v>
      </c>
      <c r="L35" s="15">
        <v>67</v>
      </c>
      <c r="M35" s="15">
        <v>58</v>
      </c>
      <c r="N35" s="17">
        <f t="shared" si="1"/>
        <v>56.416666666666664</v>
      </c>
    </row>
    <row r="36" spans="1:14" s="22" customFormat="1" ht="24.75" customHeight="1" x14ac:dyDescent="0.25">
      <c r="A36" s="18" t="s">
        <v>58</v>
      </c>
      <c r="B36" s="20">
        <v>116275</v>
      </c>
      <c r="C36" s="19">
        <v>110680</v>
      </c>
      <c r="D36" s="19">
        <v>108143</v>
      </c>
      <c r="E36" s="19">
        <v>107345</v>
      </c>
      <c r="F36" s="19">
        <v>106973</v>
      </c>
      <c r="G36" s="19">
        <v>111488</v>
      </c>
      <c r="H36" s="19">
        <v>111296</v>
      </c>
      <c r="I36" s="19">
        <v>111497</v>
      </c>
      <c r="J36" s="19">
        <v>113739</v>
      </c>
      <c r="K36" s="19">
        <v>114852</v>
      </c>
      <c r="L36" s="19">
        <v>116235</v>
      </c>
      <c r="M36" s="19">
        <v>114612</v>
      </c>
      <c r="N36" s="20">
        <f t="shared" si="1"/>
        <v>111927.91666666667</v>
      </c>
    </row>
    <row r="37" spans="1:14" ht="12" customHeight="1" x14ac:dyDescent="0.2">
      <c r="A37" s="10" t="s">
        <v>59</v>
      </c>
      <c r="B37" s="17">
        <v>14066</v>
      </c>
      <c r="C37" s="15">
        <v>13391</v>
      </c>
      <c r="D37" s="15">
        <v>13457</v>
      </c>
      <c r="E37" s="15">
        <v>13529</v>
      </c>
      <c r="F37" s="15">
        <v>13217</v>
      </c>
      <c r="G37" s="15">
        <v>13952</v>
      </c>
      <c r="H37" s="15">
        <v>13490</v>
      </c>
      <c r="I37" s="15">
        <v>13431</v>
      </c>
      <c r="J37" s="15">
        <v>13467</v>
      </c>
      <c r="K37" s="15">
        <v>13345</v>
      </c>
      <c r="L37" s="15">
        <v>13563</v>
      </c>
      <c r="M37" s="15">
        <v>13334</v>
      </c>
      <c r="N37" s="17">
        <f t="shared" si="1"/>
        <v>13520.166666666666</v>
      </c>
    </row>
    <row r="38" spans="1:14" ht="12" customHeight="1" x14ac:dyDescent="0.2">
      <c r="A38" s="10" t="s">
        <v>60</v>
      </c>
      <c r="B38" s="17">
        <v>10730</v>
      </c>
      <c r="C38" s="15">
        <v>10263</v>
      </c>
      <c r="D38" s="15">
        <v>10408</v>
      </c>
      <c r="E38" s="15">
        <v>10722</v>
      </c>
      <c r="F38" s="15">
        <v>10699</v>
      </c>
      <c r="G38" s="15">
        <v>11172</v>
      </c>
      <c r="H38" s="15">
        <v>10983</v>
      </c>
      <c r="I38" s="15">
        <v>10935</v>
      </c>
      <c r="J38" s="15">
        <v>11217</v>
      </c>
      <c r="K38" s="15">
        <v>11084</v>
      </c>
      <c r="L38" s="15">
        <v>11012</v>
      </c>
      <c r="M38" s="15">
        <v>10878</v>
      </c>
      <c r="N38" s="17">
        <f t="shared" si="1"/>
        <v>10841.916666666666</v>
      </c>
    </row>
    <row r="39" spans="1:14" ht="12" customHeight="1" x14ac:dyDescent="0.2">
      <c r="A39" s="10" t="s">
        <v>61</v>
      </c>
      <c r="B39" s="17">
        <v>3955</v>
      </c>
      <c r="C39" s="15">
        <v>3917</v>
      </c>
      <c r="D39" s="15">
        <v>3870</v>
      </c>
      <c r="E39" s="15">
        <v>3984</v>
      </c>
      <c r="F39" s="15">
        <v>4073</v>
      </c>
      <c r="G39" s="15">
        <v>4220</v>
      </c>
      <c r="H39" s="15">
        <v>4195</v>
      </c>
      <c r="I39" s="15">
        <v>4252</v>
      </c>
      <c r="J39" s="15">
        <v>4300</v>
      </c>
      <c r="K39" s="15">
        <v>4241</v>
      </c>
      <c r="L39" s="15">
        <v>4207</v>
      </c>
      <c r="M39" s="15">
        <v>4090</v>
      </c>
      <c r="N39" s="17">
        <f t="shared" si="1"/>
        <v>4108.666666666667</v>
      </c>
    </row>
    <row r="40" spans="1:14" ht="12" customHeight="1" x14ac:dyDescent="0.2">
      <c r="A40" s="10" t="s">
        <v>62</v>
      </c>
      <c r="B40" s="17">
        <v>17412</v>
      </c>
      <c r="C40" s="15">
        <v>17237</v>
      </c>
      <c r="D40" s="15">
        <v>17356</v>
      </c>
      <c r="E40" s="15">
        <v>17983</v>
      </c>
      <c r="F40" s="15">
        <v>18151</v>
      </c>
      <c r="G40" s="15">
        <v>18537</v>
      </c>
      <c r="H40" s="15">
        <v>17898</v>
      </c>
      <c r="I40" s="15">
        <v>17672</v>
      </c>
      <c r="J40" s="15">
        <v>17012</v>
      </c>
      <c r="K40" s="15">
        <v>16591</v>
      </c>
      <c r="L40" s="15">
        <v>16800</v>
      </c>
      <c r="M40" s="15">
        <v>16489</v>
      </c>
      <c r="N40" s="17">
        <f t="shared" si="1"/>
        <v>17428.166666666668</v>
      </c>
    </row>
    <row r="41" spans="1:14" ht="12" customHeight="1" x14ac:dyDescent="0.2">
      <c r="A41" s="10" t="s">
        <v>63</v>
      </c>
      <c r="B41" s="17">
        <v>7100</v>
      </c>
      <c r="C41" s="15">
        <v>6999</v>
      </c>
      <c r="D41" s="15">
        <v>7117</v>
      </c>
      <c r="E41" s="15">
        <v>7119</v>
      </c>
      <c r="F41" s="15">
        <v>7079</v>
      </c>
      <c r="G41" s="15">
        <v>7247</v>
      </c>
      <c r="H41" s="15">
        <v>7123</v>
      </c>
      <c r="I41" s="15">
        <v>7079</v>
      </c>
      <c r="J41" s="15">
        <v>7188</v>
      </c>
      <c r="K41" s="15">
        <v>7147</v>
      </c>
      <c r="L41" s="15">
        <v>7133</v>
      </c>
      <c r="M41" s="15">
        <v>7062</v>
      </c>
      <c r="N41" s="17">
        <f t="shared" si="1"/>
        <v>7116.083333333333</v>
      </c>
    </row>
    <row r="42" spans="1:14" ht="12" customHeight="1" x14ac:dyDescent="0.2">
      <c r="A42" s="10" t="s">
        <v>64</v>
      </c>
      <c r="B42" s="17">
        <v>16549</v>
      </c>
      <c r="C42" s="15">
        <v>16024</v>
      </c>
      <c r="D42" s="15">
        <v>15491</v>
      </c>
      <c r="E42" s="15">
        <v>15153</v>
      </c>
      <c r="F42" s="15">
        <v>15032</v>
      </c>
      <c r="G42" s="15">
        <v>15383</v>
      </c>
      <c r="H42" s="15">
        <v>15617</v>
      </c>
      <c r="I42" s="15">
        <v>15309</v>
      </c>
      <c r="J42" s="15">
        <v>15594</v>
      </c>
      <c r="K42" s="15">
        <v>15470</v>
      </c>
      <c r="L42" s="15">
        <v>15008</v>
      </c>
      <c r="M42" s="15">
        <v>14838</v>
      </c>
      <c r="N42" s="17">
        <f t="shared" si="1"/>
        <v>15455.666666666666</v>
      </c>
    </row>
    <row r="43" spans="1:14" ht="12" customHeight="1" x14ac:dyDescent="0.2">
      <c r="A43" s="10" t="s">
        <v>65</v>
      </c>
      <c r="B43" s="17">
        <v>6209</v>
      </c>
      <c r="C43" s="15">
        <v>6093</v>
      </c>
      <c r="D43" s="15">
        <v>6013</v>
      </c>
      <c r="E43" s="15">
        <v>6112</v>
      </c>
      <c r="F43" s="15">
        <v>6175</v>
      </c>
      <c r="G43" s="15">
        <v>6318</v>
      </c>
      <c r="H43" s="15">
        <v>6133</v>
      </c>
      <c r="I43" s="15">
        <v>6058</v>
      </c>
      <c r="J43" s="15">
        <v>6123</v>
      </c>
      <c r="K43" s="15">
        <v>6101</v>
      </c>
      <c r="L43" s="15">
        <v>6073</v>
      </c>
      <c r="M43" s="15">
        <v>5913</v>
      </c>
      <c r="N43" s="17">
        <f t="shared" si="1"/>
        <v>6110.083333333333</v>
      </c>
    </row>
    <row r="44" spans="1:14" s="22" customFormat="1" ht="24.75" customHeight="1" x14ac:dyDescent="0.25">
      <c r="A44" s="18" t="s">
        <v>66</v>
      </c>
      <c r="B44" s="20">
        <v>76021</v>
      </c>
      <c r="C44" s="19">
        <v>73924</v>
      </c>
      <c r="D44" s="19">
        <v>73712</v>
      </c>
      <c r="E44" s="19">
        <v>74602</v>
      </c>
      <c r="F44" s="19">
        <v>74426</v>
      </c>
      <c r="G44" s="19">
        <v>76829</v>
      </c>
      <c r="H44" s="19">
        <v>75439</v>
      </c>
      <c r="I44" s="19">
        <v>74736</v>
      </c>
      <c r="J44" s="19">
        <v>74901</v>
      </c>
      <c r="K44" s="19">
        <v>73979</v>
      </c>
      <c r="L44" s="19">
        <v>73796</v>
      </c>
      <c r="M44" s="19">
        <v>72604</v>
      </c>
      <c r="N44" s="20">
        <f t="shared" si="1"/>
        <v>74580.75</v>
      </c>
    </row>
    <row r="45" spans="1:14" ht="12" customHeight="1" x14ac:dyDescent="0.2">
      <c r="A45" s="10" t="s">
        <v>67</v>
      </c>
      <c r="B45" s="17">
        <v>8660</v>
      </c>
      <c r="C45" s="15">
        <v>8273</v>
      </c>
      <c r="D45" s="15">
        <v>7950</v>
      </c>
      <c r="E45" s="15">
        <v>7886</v>
      </c>
      <c r="F45" s="15">
        <v>8155</v>
      </c>
      <c r="G45" s="15">
        <v>8349</v>
      </c>
      <c r="H45" s="15">
        <v>8449</v>
      </c>
      <c r="I45" s="15">
        <v>8630</v>
      </c>
      <c r="J45" s="15">
        <v>8704</v>
      </c>
      <c r="K45" s="15">
        <v>8861</v>
      </c>
      <c r="L45" s="15">
        <v>9094</v>
      </c>
      <c r="M45" s="15">
        <v>8827</v>
      </c>
      <c r="N45" s="17">
        <f t="shared" si="1"/>
        <v>8486.5</v>
      </c>
    </row>
    <row r="46" spans="1:14" ht="12" customHeight="1" x14ac:dyDescent="0.2">
      <c r="A46" s="10" t="s">
        <v>68</v>
      </c>
      <c r="B46" s="17">
        <v>5281</v>
      </c>
      <c r="C46" s="15">
        <v>5166</v>
      </c>
      <c r="D46" s="15">
        <v>5117</v>
      </c>
      <c r="E46" s="15">
        <v>5059</v>
      </c>
      <c r="F46" s="15">
        <v>4824</v>
      </c>
      <c r="G46" s="15">
        <v>5153</v>
      </c>
      <c r="H46" s="15">
        <v>5157</v>
      </c>
      <c r="I46" s="15">
        <v>5280</v>
      </c>
      <c r="J46" s="15">
        <v>5202</v>
      </c>
      <c r="K46" s="15">
        <v>5651</v>
      </c>
      <c r="L46" s="15">
        <v>5786</v>
      </c>
      <c r="M46" s="15">
        <v>5448</v>
      </c>
      <c r="N46" s="17">
        <f t="shared" si="1"/>
        <v>5260.333333333333</v>
      </c>
    </row>
    <row r="47" spans="1:14" ht="12" customHeight="1" x14ac:dyDescent="0.2">
      <c r="A47" s="10" t="s">
        <v>69</v>
      </c>
      <c r="B47" s="17">
        <v>8087</v>
      </c>
      <c r="C47" s="15">
        <v>7752</v>
      </c>
      <c r="D47" s="15">
        <v>7710</v>
      </c>
      <c r="E47" s="15">
        <v>7962</v>
      </c>
      <c r="F47" s="15">
        <v>7794</v>
      </c>
      <c r="G47" s="15">
        <v>7997</v>
      </c>
      <c r="H47" s="15">
        <v>7914</v>
      </c>
      <c r="I47" s="15">
        <v>7960</v>
      </c>
      <c r="J47" s="15">
        <v>8417</v>
      </c>
      <c r="K47" s="15">
        <v>8577</v>
      </c>
      <c r="L47" s="15">
        <v>8468</v>
      </c>
      <c r="M47" s="15">
        <v>7859</v>
      </c>
      <c r="N47" s="17">
        <f t="shared" si="1"/>
        <v>8041.416666666667</v>
      </c>
    </row>
    <row r="48" spans="1:14" ht="12" customHeight="1" x14ac:dyDescent="0.2">
      <c r="A48" s="10" t="s">
        <v>70</v>
      </c>
      <c r="B48" s="17">
        <v>2871</v>
      </c>
      <c r="C48" s="15">
        <v>2816</v>
      </c>
      <c r="D48" s="15">
        <v>2774</v>
      </c>
      <c r="E48" s="15">
        <v>2765</v>
      </c>
      <c r="F48" s="15">
        <v>2778</v>
      </c>
      <c r="G48" s="15">
        <v>2772</v>
      </c>
      <c r="H48" s="15">
        <v>2722</v>
      </c>
      <c r="I48" s="15">
        <v>2583</v>
      </c>
      <c r="J48" s="15">
        <v>2605</v>
      </c>
      <c r="K48" s="15">
        <v>2635</v>
      </c>
      <c r="L48" s="15">
        <v>2680</v>
      </c>
      <c r="M48" s="15">
        <v>2519</v>
      </c>
      <c r="N48" s="17">
        <f t="shared" si="1"/>
        <v>2710</v>
      </c>
    </row>
    <row r="49" spans="1:14" ht="12" customHeight="1" x14ac:dyDescent="0.2">
      <c r="A49" s="10" t="s">
        <v>71</v>
      </c>
      <c r="B49" s="17">
        <v>6981</v>
      </c>
      <c r="C49" s="15">
        <v>7227</v>
      </c>
      <c r="D49" s="15">
        <v>6434</v>
      </c>
      <c r="E49" s="15">
        <v>6434</v>
      </c>
      <c r="F49" s="15">
        <v>6181</v>
      </c>
      <c r="G49" s="15">
        <v>6856</v>
      </c>
      <c r="H49" s="15">
        <v>6267</v>
      </c>
      <c r="I49" s="15">
        <v>6476</v>
      </c>
      <c r="J49" s="15">
        <v>6805</v>
      </c>
      <c r="K49" s="15">
        <v>7049</v>
      </c>
      <c r="L49" s="15">
        <v>7222</v>
      </c>
      <c r="M49" s="15">
        <v>7051</v>
      </c>
      <c r="N49" s="17">
        <f t="shared" si="1"/>
        <v>6748.583333333333</v>
      </c>
    </row>
    <row r="50" spans="1:14" ht="12" customHeight="1" x14ac:dyDescent="0.2">
      <c r="A50" s="10" t="s">
        <v>72</v>
      </c>
      <c r="B50" s="17">
        <v>56218</v>
      </c>
      <c r="C50" s="15">
        <v>54562</v>
      </c>
      <c r="D50" s="15">
        <v>52927</v>
      </c>
      <c r="E50" s="15">
        <v>53343</v>
      </c>
      <c r="F50" s="15">
        <v>51964</v>
      </c>
      <c r="G50" s="15">
        <v>53969</v>
      </c>
      <c r="H50" s="15">
        <v>55127</v>
      </c>
      <c r="I50" s="15">
        <v>56216</v>
      </c>
      <c r="J50" s="15">
        <v>58018</v>
      </c>
      <c r="K50" s="15">
        <v>58070</v>
      </c>
      <c r="L50" s="15">
        <v>58764</v>
      </c>
      <c r="M50" s="15">
        <v>58297</v>
      </c>
      <c r="N50" s="17">
        <f t="shared" si="1"/>
        <v>55622.916666666664</v>
      </c>
    </row>
    <row r="51" spans="1:14" ht="12" customHeight="1" x14ac:dyDescent="0.2">
      <c r="A51" s="10" t="s">
        <v>73</v>
      </c>
      <c r="B51" s="17">
        <v>2866</v>
      </c>
      <c r="C51" s="15">
        <v>3041</v>
      </c>
      <c r="D51" s="15">
        <v>2886</v>
      </c>
      <c r="E51" s="15">
        <v>2749</v>
      </c>
      <c r="F51" s="15">
        <v>2710</v>
      </c>
      <c r="G51" s="15">
        <v>2728</v>
      </c>
      <c r="H51" s="15">
        <v>2677</v>
      </c>
      <c r="I51" s="15">
        <v>2618</v>
      </c>
      <c r="J51" s="15">
        <v>2661</v>
      </c>
      <c r="K51" s="15">
        <v>2676</v>
      </c>
      <c r="L51" s="15">
        <v>2688</v>
      </c>
      <c r="M51" s="15">
        <v>2636</v>
      </c>
      <c r="N51" s="17">
        <f t="shared" si="1"/>
        <v>2744.6666666666665</v>
      </c>
    </row>
    <row r="52" spans="1:14" ht="12" customHeight="1" x14ac:dyDescent="0.2">
      <c r="A52" s="10" t="s">
        <v>74</v>
      </c>
      <c r="B52" s="17">
        <v>391</v>
      </c>
      <c r="C52" s="15">
        <v>380</v>
      </c>
      <c r="D52" s="15">
        <v>374</v>
      </c>
      <c r="E52" s="15">
        <v>367</v>
      </c>
      <c r="F52" s="15">
        <v>363</v>
      </c>
      <c r="G52" s="15">
        <v>380</v>
      </c>
      <c r="H52" s="15">
        <v>386</v>
      </c>
      <c r="I52" s="15">
        <v>384</v>
      </c>
      <c r="J52" s="15">
        <v>386</v>
      </c>
      <c r="K52" s="15">
        <v>413</v>
      </c>
      <c r="L52" s="15">
        <v>427</v>
      </c>
      <c r="M52" s="15">
        <v>409</v>
      </c>
      <c r="N52" s="17">
        <f t="shared" si="1"/>
        <v>388.33333333333331</v>
      </c>
    </row>
    <row r="53" spans="1:14" ht="12" customHeight="1" x14ac:dyDescent="0.2">
      <c r="A53" s="10" t="s">
        <v>75</v>
      </c>
      <c r="B53" s="17">
        <v>303</v>
      </c>
      <c r="C53" s="15">
        <v>279</v>
      </c>
      <c r="D53" s="15">
        <v>287</v>
      </c>
      <c r="E53" s="15">
        <v>268</v>
      </c>
      <c r="F53" s="15">
        <v>267</v>
      </c>
      <c r="G53" s="15">
        <v>261</v>
      </c>
      <c r="H53" s="15">
        <v>255</v>
      </c>
      <c r="I53" s="15">
        <v>251</v>
      </c>
      <c r="J53" s="15">
        <v>246</v>
      </c>
      <c r="K53" s="15">
        <v>259</v>
      </c>
      <c r="L53" s="15">
        <v>272</v>
      </c>
      <c r="M53" s="15">
        <v>270</v>
      </c>
      <c r="N53" s="17">
        <f t="shared" si="1"/>
        <v>268.16666666666669</v>
      </c>
    </row>
    <row r="54" spans="1:14" ht="12" customHeight="1" x14ac:dyDescent="0.2">
      <c r="A54" s="10" t="s">
        <v>76</v>
      </c>
      <c r="B54" s="17">
        <v>14</v>
      </c>
      <c r="C54" s="15">
        <v>18</v>
      </c>
      <c r="D54" s="15">
        <v>15</v>
      </c>
      <c r="E54" s="15">
        <v>13</v>
      </c>
      <c r="F54" s="15">
        <v>13</v>
      </c>
      <c r="G54" s="15">
        <v>22</v>
      </c>
      <c r="H54" s="15">
        <v>21</v>
      </c>
      <c r="I54" s="15">
        <v>18</v>
      </c>
      <c r="J54" s="15">
        <v>20</v>
      </c>
      <c r="K54" s="15">
        <v>17</v>
      </c>
      <c r="L54" s="15">
        <v>13</v>
      </c>
      <c r="M54" s="15">
        <v>18</v>
      </c>
      <c r="N54" s="17">
        <f t="shared" si="1"/>
        <v>16.833333333333332</v>
      </c>
    </row>
    <row r="55" spans="1:14" ht="12" customHeight="1" x14ac:dyDescent="0.2">
      <c r="A55" s="10" t="s">
        <v>77</v>
      </c>
      <c r="B55" s="17">
        <v>9</v>
      </c>
      <c r="C55" s="15">
        <v>9</v>
      </c>
      <c r="D55" s="15">
        <v>8</v>
      </c>
      <c r="E55" s="15">
        <v>7</v>
      </c>
      <c r="F55" s="15">
        <v>9</v>
      </c>
      <c r="G55" s="15">
        <v>11</v>
      </c>
      <c r="H55" s="15">
        <v>12</v>
      </c>
      <c r="I55" s="15">
        <v>11</v>
      </c>
      <c r="J55" s="15">
        <v>12</v>
      </c>
      <c r="K55" s="15">
        <v>13</v>
      </c>
      <c r="L55" s="15">
        <v>14</v>
      </c>
      <c r="M55" s="15">
        <v>12</v>
      </c>
      <c r="N55" s="17">
        <f t="shared" si="1"/>
        <v>10.583333333333334</v>
      </c>
    </row>
    <row r="56" spans="1:14" ht="12" customHeight="1" x14ac:dyDescent="0.2">
      <c r="A56" s="10" t="s">
        <v>78</v>
      </c>
      <c r="B56" s="17">
        <v>11</v>
      </c>
      <c r="C56" s="15">
        <v>8</v>
      </c>
      <c r="D56" s="15">
        <v>6</v>
      </c>
      <c r="E56" s="15">
        <v>6</v>
      </c>
      <c r="F56" s="15">
        <v>4</v>
      </c>
      <c r="G56" s="15">
        <v>7</v>
      </c>
      <c r="H56" s="15">
        <v>8</v>
      </c>
      <c r="I56" s="15">
        <v>6</v>
      </c>
      <c r="J56" s="15">
        <v>6</v>
      </c>
      <c r="K56" s="15">
        <v>8</v>
      </c>
      <c r="L56" s="15">
        <v>7</v>
      </c>
      <c r="M56" s="15">
        <v>8</v>
      </c>
      <c r="N56" s="17">
        <f t="shared" si="1"/>
        <v>7.083333333333333</v>
      </c>
    </row>
    <row r="57" spans="1:14" ht="12" customHeight="1" x14ac:dyDescent="0.2">
      <c r="A57" s="10" t="s">
        <v>79</v>
      </c>
      <c r="B57" s="17">
        <v>59</v>
      </c>
      <c r="C57" s="15">
        <v>58</v>
      </c>
      <c r="D57" s="15">
        <v>57</v>
      </c>
      <c r="E57" s="15">
        <v>52</v>
      </c>
      <c r="F57" s="15">
        <v>64</v>
      </c>
      <c r="G57" s="15">
        <v>56</v>
      </c>
      <c r="H57" s="15">
        <v>59</v>
      </c>
      <c r="I57" s="15">
        <v>52</v>
      </c>
      <c r="J57" s="15">
        <v>54</v>
      </c>
      <c r="K57" s="15">
        <v>50</v>
      </c>
      <c r="L57" s="15">
        <v>45</v>
      </c>
      <c r="M57" s="15">
        <v>49</v>
      </c>
      <c r="N57" s="17">
        <f t="shared" si="1"/>
        <v>54.583333333333336</v>
      </c>
    </row>
    <row r="58" spans="1:14" ht="12" customHeight="1" x14ac:dyDescent="0.2">
      <c r="A58" s="10" t="s">
        <v>80</v>
      </c>
      <c r="B58" s="17">
        <v>12</v>
      </c>
      <c r="C58" s="15">
        <v>9</v>
      </c>
      <c r="D58" s="15">
        <v>6</v>
      </c>
      <c r="E58" s="15">
        <v>11</v>
      </c>
      <c r="F58" s="15">
        <v>11</v>
      </c>
      <c r="G58" s="15">
        <v>11</v>
      </c>
      <c r="H58" s="15">
        <v>5</v>
      </c>
      <c r="I58" s="15">
        <v>7</v>
      </c>
      <c r="J58" s="15">
        <v>6</v>
      </c>
      <c r="K58" s="15">
        <v>5</v>
      </c>
      <c r="L58" s="15">
        <v>5</v>
      </c>
      <c r="M58" s="15">
        <v>6</v>
      </c>
      <c r="N58" s="17">
        <f t="shared" si="1"/>
        <v>7.833333333333333</v>
      </c>
    </row>
    <row r="59" spans="1:14" ht="12" customHeight="1" x14ac:dyDescent="0.2">
      <c r="A59" s="10" t="s">
        <v>81</v>
      </c>
      <c r="B59" s="17">
        <v>12</v>
      </c>
      <c r="C59" s="15">
        <v>9</v>
      </c>
      <c r="D59" s="15">
        <v>8</v>
      </c>
      <c r="E59" s="15">
        <v>8</v>
      </c>
      <c r="F59" s="15">
        <v>8</v>
      </c>
      <c r="G59" s="15">
        <v>8</v>
      </c>
      <c r="H59" s="15">
        <v>7</v>
      </c>
      <c r="I59" s="15">
        <v>6</v>
      </c>
      <c r="J59" s="15">
        <v>3</v>
      </c>
      <c r="K59" s="15">
        <v>2</v>
      </c>
      <c r="L59" s="15">
        <v>2</v>
      </c>
      <c r="M59" s="15">
        <v>7</v>
      </c>
      <c r="N59" s="17">
        <f t="shared" si="1"/>
        <v>6.666666666666667</v>
      </c>
    </row>
    <row r="60" spans="1:14" ht="12" customHeight="1" x14ac:dyDescent="0.2">
      <c r="A60" s="10" t="s">
        <v>82</v>
      </c>
      <c r="B60" s="17">
        <v>27</v>
      </c>
      <c r="C60" s="15">
        <v>33</v>
      </c>
      <c r="D60" s="15">
        <v>35</v>
      </c>
      <c r="E60" s="15">
        <v>29</v>
      </c>
      <c r="F60" s="15">
        <v>30</v>
      </c>
      <c r="G60" s="15">
        <v>36</v>
      </c>
      <c r="H60" s="15">
        <v>46</v>
      </c>
      <c r="I60" s="15">
        <v>42</v>
      </c>
      <c r="J60" s="15">
        <v>40</v>
      </c>
      <c r="K60" s="15">
        <v>34</v>
      </c>
      <c r="L60" s="15">
        <v>35</v>
      </c>
      <c r="M60" s="15">
        <v>38</v>
      </c>
      <c r="N60" s="17">
        <f t="shared" si="1"/>
        <v>35.416666666666664</v>
      </c>
    </row>
    <row r="61" spans="1:14" ht="12" customHeight="1" x14ac:dyDescent="0.2">
      <c r="A61" s="10" t="s">
        <v>83</v>
      </c>
      <c r="B61" s="17">
        <v>546</v>
      </c>
      <c r="C61" s="15">
        <v>506</v>
      </c>
      <c r="D61" s="15">
        <v>485</v>
      </c>
      <c r="E61" s="15">
        <v>473</v>
      </c>
      <c r="F61" s="15">
        <v>456</v>
      </c>
      <c r="G61" s="15">
        <v>477</v>
      </c>
      <c r="H61" s="15">
        <v>469</v>
      </c>
      <c r="I61" s="15">
        <v>479</v>
      </c>
      <c r="J61" s="15">
        <v>493</v>
      </c>
      <c r="K61" s="15">
        <v>466</v>
      </c>
      <c r="L61" s="15">
        <v>462</v>
      </c>
      <c r="M61" s="15">
        <v>452</v>
      </c>
      <c r="N61" s="17">
        <f t="shared" si="1"/>
        <v>480.33333333333331</v>
      </c>
    </row>
    <row r="62" spans="1:14" ht="12" customHeight="1" x14ac:dyDescent="0.2">
      <c r="A62" s="10" t="s">
        <v>84</v>
      </c>
      <c r="B62" s="17">
        <v>263</v>
      </c>
      <c r="C62" s="15">
        <v>240</v>
      </c>
      <c r="D62" s="15">
        <v>258</v>
      </c>
      <c r="E62" s="15">
        <v>252</v>
      </c>
      <c r="F62" s="15">
        <v>250</v>
      </c>
      <c r="G62" s="15">
        <v>270</v>
      </c>
      <c r="H62" s="15">
        <v>262</v>
      </c>
      <c r="I62" s="15">
        <v>267</v>
      </c>
      <c r="J62" s="15">
        <v>273</v>
      </c>
      <c r="K62" s="15">
        <v>260</v>
      </c>
      <c r="L62" s="15">
        <v>278</v>
      </c>
      <c r="M62" s="15">
        <v>276</v>
      </c>
      <c r="N62" s="17">
        <f t="shared" si="1"/>
        <v>262.41666666666669</v>
      </c>
    </row>
    <row r="63" spans="1:14" ht="12" customHeight="1" x14ac:dyDescent="0.2">
      <c r="A63" s="10" t="s">
        <v>85</v>
      </c>
      <c r="B63" s="17">
        <v>358</v>
      </c>
      <c r="C63" s="15">
        <v>340</v>
      </c>
      <c r="D63" s="15">
        <v>336</v>
      </c>
      <c r="E63" s="15">
        <v>353</v>
      </c>
      <c r="F63" s="15">
        <v>357</v>
      </c>
      <c r="G63" s="15">
        <v>373</v>
      </c>
      <c r="H63" s="15">
        <v>370</v>
      </c>
      <c r="I63" s="15">
        <v>372</v>
      </c>
      <c r="J63" s="15">
        <v>379</v>
      </c>
      <c r="K63" s="15">
        <v>395</v>
      </c>
      <c r="L63" s="15">
        <v>397</v>
      </c>
      <c r="M63" s="15">
        <v>393</v>
      </c>
      <c r="N63" s="17">
        <f t="shared" si="1"/>
        <v>368.58333333333331</v>
      </c>
    </row>
    <row r="64" spans="1:14" ht="12" customHeight="1" x14ac:dyDescent="0.2">
      <c r="A64" s="10" t="s">
        <v>86</v>
      </c>
      <c r="B64" s="17">
        <v>109</v>
      </c>
      <c r="C64" s="15">
        <v>104</v>
      </c>
      <c r="D64" s="15">
        <v>98</v>
      </c>
      <c r="E64" s="15">
        <v>103</v>
      </c>
      <c r="F64" s="15">
        <v>99</v>
      </c>
      <c r="G64" s="15">
        <v>97</v>
      </c>
      <c r="H64" s="15">
        <v>97</v>
      </c>
      <c r="I64" s="15">
        <v>101</v>
      </c>
      <c r="J64" s="15">
        <v>118</v>
      </c>
      <c r="K64" s="15">
        <v>130</v>
      </c>
      <c r="L64" s="15">
        <v>127</v>
      </c>
      <c r="M64" s="15">
        <v>113</v>
      </c>
      <c r="N64" s="17">
        <f t="shared" si="1"/>
        <v>108</v>
      </c>
    </row>
    <row r="65" spans="1:14" ht="12" customHeight="1" x14ac:dyDescent="0.2">
      <c r="A65" s="10" t="s">
        <v>87</v>
      </c>
      <c r="B65" s="17">
        <v>31</v>
      </c>
      <c r="C65" s="15">
        <v>37</v>
      </c>
      <c r="D65" s="15">
        <v>37</v>
      </c>
      <c r="E65" s="15">
        <v>37</v>
      </c>
      <c r="F65" s="15">
        <v>34</v>
      </c>
      <c r="G65" s="15">
        <v>35</v>
      </c>
      <c r="H65" s="15">
        <v>42</v>
      </c>
      <c r="I65" s="15">
        <v>42</v>
      </c>
      <c r="J65" s="15">
        <v>37</v>
      </c>
      <c r="K65" s="15">
        <v>37</v>
      </c>
      <c r="L65" s="15">
        <v>43</v>
      </c>
      <c r="M65" s="15">
        <v>39</v>
      </c>
      <c r="N65" s="17">
        <f t="shared" si="1"/>
        <v>37.583333333333336</v>
      </c>
    </row>
    <row r="66" spans="1:14" ht="12" customHeight="1" x14ac:dyDescent="0.2">
      <c r="A66" s="10" t="s">
        <v>88</v>
      </c>
      <c r="B66" s="17">
        <v>167</v>
      </c>
      <c r="C66" s="15">
        <v>160</v>
      </c>
      <c r="D66" s="15">
        <v>159</v>
      </c>
      <c r="E66" s="15">
        <v>160</v>
      </c>
      <c r="F66" s="15">
        <v>141</v>
      </c>
      <c r="G66" s="15">
        <v>163</v>
      </c>
      <c r="H66" s="15">
        <v>171</v>
      </c>
      <c r="I66" s="15">
        <v>176</v>
      </c>
      <c r="J66" s="15">
        <v>177</v>
      </c>
      <c r="K66" s="15">
        <v>171</v>
      </c>
      <c r="L66" s="15">
        <v>181</v>
      </c>
      <c r="M66" s="15">
        <v>172</v>
      </c>
      <c r="N66" s="17">
        <f t="shared" si="1"/>
        <v>166.5</v>
      </c>
    </row>
    <row r="67" spans="1:14" ht="12" customHeight="1" x14ac:dyDescent="0.2">
      <c r="A67" s="10" t="s">
        <v>89</v>
      </c>
      <c r="B67" s="17">
        <v>204</v>
      </c>
      <c r="C67" s="15">
        <v>211</v>
      </c>
      <c r="D67" s="15">
        <v>226</v>
      </c>
      <c r="E67" s="15">
        <v>226</v>
      </c>
      <c r="F67" s="15">
        <v>225</v>
      </c>
      <c r="G67" s="15">
        <v>234</v>
      </c>
      <c r="H67" s="15">
        <v>233</v>
      </c>
      <c r="I67" s="15">
        <v>251</v>
      </c>
      <c r="J67" s="15">
        <v>251</v>
      </c>
      <c r="K67" s="15">
        <v>239</v>
      </c>
      <c r="L67" s="15">
        <v>247</v>
      </c>
      <c r="M67" s="15">
        <v>231</v>
      </c>
      <c r="N67" s="17">
        <f t="shared" si="1"/>
        <v>231.5</v>
      </c>
    </row>
    <row r="68" spans="1:14" ht="12" customHeight="1" x14ac:dyDescent="0.2">
      <c r="A68" s="10" t="s">
        <v>90</v>
      </c>
      <c r="B68" s="17">
        <v>15</v>
      </c>
      <c r="C68" s="15">
        <v>16</v>
      </c>
      <c r="D68" s="15">
        <v>19</v>
      </c>
      <c r="E68" s="15">
        <v>25</v>
      </c>
      <c r="F68" s="15">
        <v>24</v>
      </c>
      <c r="G68" s="15">
        <v>26</v>
      </c>
      <c r="H68" s="15">
        <v>19</v>
      </c>
      <c r="I68" s="15">
        <v>18</v>
      </c>
      <c r="J68" s="15">
        <v>17</v>
      </c>
      <c r="K68" s="15">
        <v>19</v>
      </c>
      <c r="L68" s="15">
        <v>23</v>
      </c>
      <c r="M68" s="15">
        <v>20</v>
      </c>
      <c r="N68" s="17">
        <f t="shared" si="1"/>
        <v>20.083333333333332</v>
      </c>
    </row>
    <row r="69" spans="1:14" ht="12" customHeight="1" x14ac:dyDescent="0.2">
      <c r="A69" s="10" t="s">
        <v>91</v>
      </c>
      <c r="B69" s="17">
        <v>275</v>
      </c>
      <c r="C69" s="15">
        <v>296</v>
      </c>
      <c r="D69" s="15">
        <v>289</v>
      </c>
      <c r="E69" s="15">
        <v>302</v>
      </c>
      <c r="F69" s="15">
        <v>308</v>
      </c>
      <c r="G69" s="15">
        <v>326</v>
      </c>
      <c r="H69" s="15">
        <v>332</v>
      </c>
      <c r="I69" s="15">
        <v>327</v>
      </c>
      <c r="J69" s="15">
        <v>297</v>
      </c>
      <c r="K69" s="15">
        <v>288</v>
      </c>
      <c r="L69" s="15">
        <v>286</v>
      </c>
      <c r="M69" s="15">
        <v>290</v>
      </c>
      <c r="N69" s="17">
        <f t="shared" si="1"/>
        <v>301.33333333333331</v>
      </c>
    </row>
    <row r="70" spans="1:14" s="22" customFormat="1" ht="24.75" customHeight="1" x14ac:dyDescent="0.25">
      <c r="A70" s="18" t="s">
        <v>92</v>
      </c>
      <c r="B70" s="20">
        <v>93770</v>
      </c>
      <c r="C70" s="19">
        <v>91550</v>
      </c>
      <c r="D70" s="19">
        <v>88501</v>
      </c>
      <c r="E70" s="19">
        <v>88890</v>
      </c>
      <c r="F70" s="19">
        <v>87069</v>
      </c>
      <c r="G70" s="19">
        <v>90617</v>
      </c>
      <c r="H70" s="19">
        <v>91107</v>
      </c>
      <c r="I70" s="19">
        <v>92573</v>
      </c>
      <c r="J70" s="19">
        <v>95227</v>
      </c>
      <c r="K70" s="19">
        <v>96325</v>
      </c>
      <c r="L70" s="19">
        <v>97566</v>
      </c>
      <c r="M70" s="19">
        <v>95440</v>
      </c>
      <c r="N70" s="20">
        <f t="shared" si="1"/>
        <v>92386.25</v>
      </c>
    </row>
    <row r="71" spans="1:14" ht="12" customHeight="1" x14ac:dyDescent="0.2">
      <c r="A71" s="10" t="s">
        <v>93</v>
      </c>
      <c r="B71" s="17">
        <v>5926</v>
      </c>
      <c r="C71" s="15">
        <v>5825</v>
      </c>
      <c r="D71" s="15">
        <v>5871</v>
      </c>
      <c r="E71" s="15">
        <v>6035</v>
      </c>
      <c r="F71" s="15">
        <v>6170</v>
      </c>
      <c r="G71" s="15">
        <v>6262</v>
      </c>
      <c r="H71" s="15">
        <v>6342</v>
      </c>
      <c r="I71" s="15">
        <v>6269</v>
      </c>
      <c r="J71" s="15">
        <v>6122</v>
      </c>
      <c r="K71" s="15">
        <v>5942</v>
      </c>
      <c r="L71" s="15">
        <v>5980</v>
      </c>
      <c r="M71" s="15">
        <v>5961</v>
      </c>
      <c r="N71" s="17">
        <f t="shared" si="1"/>
        <v>6058.75</v>
      </c>
    </row>
    <row r="72" spans="1:14" ht="12" customHeight="1" x14ac:dyDescent="0.2">
      <c r="A72" s="10" t="s">
        <v>94</v>
      </c>
      <c r="B72" s="17">
        <v>3748</v>
      </c>
      <c r="C72" s="15">
        <v>3666</v>
      </c>
      <c r="D72" s="15">
        <v>3684</v>
      </c>
      <c r="E72" s="15">
        <v>3578</v>
      </c>
      <c r="F72" s="15">
        <v>3543</v>
      </c>
      <c r="G72" s="15">
        <v>3676</v>
      </c>
      <c r="H72" s="15">
        <v>3607</v>
      </c>
      <c r="I72" s="15">
        <v>3569</v>
      </c>
      <c r="J72" s="15">
        <v>3649</v>
      </c>
      <c r="K72" s="15">
        <v>3751</v>
      </c>
      <c r="L72" s="15">
        <v>3788</v>
      </c>
      <c r="M72" s="15">
        <v>3732</v>
      </c>
      <c r="N72" s="17">
        <f t="shared" si="1"/>
        <v>3665.9166666666665</v>
      </c>
    </row>
    <row r="73" spans="1:14" ht="12" customHeight="1" x14ac:dyDescent="0.2">
      <c r="A73" s="10" t="s">
        <v>95</v>
      </c>
      <c r="B73" s="17">
        <v>8455</v>
      </c>
      <c r="C73" s="15">
        <v>8124</v>
      </c>
      <c r="D73" s="15">
        <v>8079</v>
      </c>
      <c r="E73" s="15">
        <v>7989</v>
      </c>
      <c r="F73" s="15">
        <v>7807</v>
      </c>
      <c r="G73" s="15">
        <v>8087</v>
      </c>
      <c r="H73" s="15">
        <v>8038</v>
      </c>
      <c r="I73" s="15">
        <v>7922</v>
      </c>
      <c r="J73" s="15">
        <v>8121</v>
      </c>
      <c r="K73" s="15">
        <v>8136</v>
      </c>
      <c r="L73" s="15">
        <v>8040</v>
      </c>
      <c r="M73" s="15">
        <v>7901</v>
      </c>
      <c r="N73" s="17">
        <f t="shared" si="1"/>
        <v>8058.25</v>
      </c>
    </row>
    <row r="74" spans="1:14" ht="12" customHeight="1" x14ac:dyDescent="0.2">
      <c r="A74" s="10" t="s">
        <v>96</v>
      </c>
      <c r="B74" s="17">
        <v>1042</v>
      </c>
      <c r="C74" s="15">
        <v>1042</v>
      </c>
      <c r="D74" s="15">
        <v>1082</v>
      </c>
      <c r="E74" s="15">
        <v>1075</v>
      </c>
      <c r="F74" s="15">
        <v>1101</v>
      </c>
      <c r="G74" s="15">
        <v>1172</v>
      </c>
      <c r="H74" s="15">
        <v>1096</v>
      </c>
      <c r="I74" s="15">
        <v>1034</v>
      </c>
      <c r="J74" s="15">
        <v>1077</v>
      </c>
      <c r="K74" s="15">
        <v>1066</v>
      </c>
      <c r="L74" s="15">
        <v>1072</v>
      </c>
      <c r="M74" s="15">
        <v>993</v>
      </c>
      <c r="N74" s="17">
        <f t="shared" si="1"/>
        <v>1071</v>
      </c>
    </row>
    <row r="75" spans="1:14" ht="12" customHeight="1" x14ac:dyDescent="0.2">
      <c r="A75" s="10" t="s">
        <v>97</v>
      </c>
      <c r="B75" s="17">
        <v>2275</v>
      </c>
      <c r="C75" s="15">
        <v>2293</v>
      </c>
      <c r="D75" s="15">
        <v>2318</v>
      </c>
      <c r="E75" s="15">
        <v>2315</v>
      </c>
      <c r="F75" s="15">
        <v>2296</v>
      </c>
      <c r="G75" s="15">
        <v>2330</v>
      </c>
      <c r="H75" s="15">
        <v>2271</v>
      </c>
      <c r="I75" s="15">
        <v>2217</v>
      </c>
      <c r="J75" s="15">
        <v>2235</v>
      </c>
      <c r="K75" s="15">
        <v>2198</v>
      </c>
      <c r="L75" s="15">
        <v>2292</v>
      </c>
      <c r="M75" s="15">
        <v>2229</v>
      </c>
      <c r="N75" s="17">
        <f t="shared" si="1"/>
        <v>2272.4166666666665</v>
      </c>
    </row>
    <row r="76" spans="1:14" ht="12" customHeight="1" x14ac:dyDescent="0.2">
      <c r="A76" s="10" t="s">
        <v>98</v>
      </c>
      <c r="B76" s="17">
        <v>736</v>
      </c>
      <c r="C76" s="15">
        <v>712</v>
      </c>
      <c r="D76" s="15">
        <v>679</v>
      </c>
      <c r="E76" s="15">
        <v>685</v>
      </c>
      <c r="F76" s="15">
        <v>693</v>
      </c>
      <c r="G76" s="15">
        <v>661</v>
      </c>
      <c r="H76" s="15">
        <v>659</v>
      </c>
      <c r="I76" s="15">
        <v>653</v>
      </c>
      <c r="J76" s="15">
        <v>648</v>
      </c>
      <c r="K76" s="15">
        <v>638</v>
      </c>
      <c r="L76" s="15">
        <v>661</v>
      </c>
      <c r="M76" s="15">
        <v>642</v>
      </c>
      <c r="N76" s="17">
        <f t="shared" si="1"/>
        <v>672.25</v>
      </c>
    </row>
    <row r="77" spans="1:14" ht="12" customHeight="1" x14ac:dyDescent="0.2">
      <c r="A77" s="10" t="s">
        <v>99</v>
      </c>
      <c r="B77" s="17">
        <v>1072</v>
      </c>
      <c r="C77" s="15">
        <v>1090</v>
      </c>
      <c r="D77" s="15">
        <v>1081</v>
      </c>
      <c r="E77" s="15">
        <v>1151</v>
      </c>
      <c r="F77" s="15">
        <v>1166</v>
      </c>
      <c r="G77" s="15">
        <v>1209</v>
      </c>
      <c r="H77" s="15">
        <v>1151</v>
      </c>
      <c r="I77" s="15">
        <v>1127</v>
      </c>
      <c r="J77" s="15">
        <v>1114</v>
      </c>
      <c r="K77" s="15">
        <v>1073</v>
      </c>
      <c r="L77" s="15">
        <v>1063</v>
      </c>
      <c r="M77" s="15">
        <v>1028</v>
      </c>
      <c r="N77" s="17">
        <f t="shared" si="1"/>
        <v>1110.4166666666667</v>
      </c>
    </row>
    <row r="78" spans="1:14" ht="12" customHeight="1" x14ac:dyDescent="0.2">
      <c r="A78" s="10" t="s">
        <v>100</v>
      </c>
      <c r="B78" s="17">
        <v>549</v>
      </c>
      <c r="C78" s="15">
        <v>532</v>
      </c>
      <c r="D78" s="15">
        <v>535</v>
      </c>
      <c r="E78" s="15">
        <v>586</v>
      </c>
      <c r="F78" s="15">
        <v>570</v>
      </c>
      <c r="G78" s="15">
        <v>544</v>
      </c>
      <c r="H78" s="15">
        <v>543</v>
      </c>
      <c r="I78" s="15">
        <v>525</v>
      </c>
      <c r="J78" s="15">
        <v>531</v>
      </c>
      <c r="K78" s="15">
        <v>505</v>
      </c>
      <c r="L78" s="15">
        <v>497</v>
      </c>
      <c r="M78" s="15">
        <v>487</v>
      </c>
      <c r="N78" s="17">
        <f t="shared" si="1"/>
        <v>533.66666666666663</v>
      </c>
    </row>
    <row r="79" spans="1:14" ht="12" customHeight="1" x14ac:dyDescent="0.2">
      <c r="A79" s="10" t="s">
        <v>101</v>
      </c>
      <c r="B79" s="17">
        <v>13</v>
      </c>
      <c r="C79" s="15">
        <v>11</v>
      </c>
      <c r="D79" s="15">
        <v>13</v>
      </c>
      <c r="E79" s="15">
        <v>12</v>
      </c>
      <c r="F79" s="15">
        <v>12</v>
      </c>
      <c r="G79" s="15">
        <v>9</v>
      </c>
      <c r="H79" s="15">
        <v>8</v>
      </c>
      <c r="I79" s="15">
        <v>13</v>
      </c>
      <c r="J79" s="15">
        <v>16</v>
      </c>
      <c r="K79" s="15">
        <v>14</v>
      </c>
      <c r="L79" s="15">
        <v>14</v>
      </c>
      <c r="M79" s="15">
        <v>10</v>
      </c>
      <c r="N79" s="17">
        <f t="shared" si="1"/>
        <v>12.083333333333334</v>
      </c>
    </row>
    <row r="80" spans="1:14" ht="12" customHeight="1" x14ac:dyDescent="0.2">
      <c r="A80" s="10" t="s">
        <v>102</v>
      </c>
      <c r="B80" s="17">
        <v>24</v>
      </c>
      <c r="C80" s="15">
        <v>20</v>
      </c>
      <c r="D80" s="15">
        <v>22</v>
      </c>
      <c r="E80" s="15">
        <v>24</v>
      </c>
      <c r="F80" s="15">
        <v>22</v>
      </c>
      <c r="G80" s="15">
        <v>21</v>
      </c>
      <c r="H80" s="15">
        <v>18</v>
      </c>
      <c r="I80" s="15">
        <v>15</v>
      </c>
      <c r="J80" s="15">
        <v>18</v>
      </c>
      <c r="K80" s="15">
        <v>15</v>
      </c>
      <c r="L80" s="15">
        <v>17</v>
      </c>
      <c r="M80" s="15">
        <v>17</v>
      </c>
      <c r="N80" s="17">
        <f t="shared" si="1"/>
        <v>19.416666666666668</v>
      </c>
    </row>
    <row r="81" spans="1:14" ht="12" customHeight="1" x14ac:dyDescent="0.2">
      <c r="A81" s="10" t="s">
        <v>103</v>
      </c>
      <c r="B81" s="17">
        <v>11</v>
      </c>
      <c r="C81" s="15">
        <v>11</v>
      </c>
      <c r="D81" s="15">
        <v>8</v>
      </c>
      <c r="E81" s="15">
        <v>0</v>
      </c>
      <c r="F81" s="15">
        <v>0</v>
      </c>
      <c r="G81" s="15">
        <v>0</v>
      </c>
      <c r="H81" s="15">
        <v>1</v>
      </c>
      <c r="I81" s="15">
        <v>2</v>
      </c>
      <c r="J81" s="15">
        <v>4</v>
      </c>
      <c r="K81" s="15">
        <v>7</v>
      </c>
      <c r="L81" s="15">
        <v>5</v>
      </c>
      <c r="M81" s="15">
        <v>5</v>
      </c>
      <c r="N81" s="17">
        <f t="shared" si="1"/>
        <v>4.5</v>
      </c>
    </row>
    <row r="82" spans="1:14" ht="12" customHeight="1" x14ac:dyDescent="0.2">
      <c r="A82" s="10" t="s">
        <v>104</v>
      </c>
      <c r="B82" s="17">
        <v>8</v>
      </c>
      <c r="C82" s="15">
        <v>12</v>
      </c>
      <c r="D82" s="15">
        <v>11</v>
      </c>
      <c r="E82" s="15">
        <v>10</v>
      </c>
      <c r="F82" s="15">
        <v>8</v>
      </c>
      <c r="G82" s="15">
        <v>9</v>
      </c>
      <c r="H82" s="15">
        <v>11</v>
      </c>
      <c r="I82" s="15">
        <v>12</v>
      </c>
      <c r="J82" s="15">
        <v>13</v>
      </c>
      <c r="K82" s="15">
        <v>9</v>
      </c>
      <c r="L82" s="15">
        <v>11</v>
      </c>
      <c r="M82" s="15">
        <v>7</v>
      </c>
      <c r="N82" s="17">
        <f t="shared" si="1"/>
        <v>10.083333333333334</v>
      </c>
    </row>
    <row r="83" spans="1:14" ht="12" customHeight="1" x14ac:dyDescent="0.2">
      <c r="A83" s="10" t="s">
        <v>105</v>
      </c>
      <c r="B83" s="17">
        <v>28</v>
      </c>
      <c r="C83" s="15">
        <v>24</v>
      </c>
      <c r="D83" s="15">
        <v>22</v>
      </c>
      <c r="E83" s="15">
        <v>20</v>
      </c>
      <c r="F83" s="15">
        <v>18</v>
      </c>
      <c r="G83" s="15">
        <v>19</v>
      </c>
      <c r="H83" s="15">
        <v>20</v>
      </c>
      <c r="I83" s="15">
        <v>20</v>
      </c>
      <c r="J83" s="15">
        <v>20</v>
      </c>
      <c r="K83" s="15">
        <v>22</v>
      </c>
      <c r="L83" s="15">
        <v>22</v>
      </c>
      <c r="M83" s="15">
        <v>17</v>
      </c>
      <c r="N83" s="17">
        <f t="shared" si="1"/>
        <v>21</v>
      </c>
    </row>
    <row r="84" spans="1:14" ht="12" customHeight="1" x14ac:dyDescent="0.2">
      <c r="A84" s="10" t="s">
        <v>106</v>
      </c>
      <c r="B84" s="17">
        <v>20</v>
      </c>
      <c r="C84" s="15">
        <v>25</v>
      </c>
      <c r="D84" s="15">
        <v>22</v>
      </c>
      <c r="E84" s="15">
        <v>22</v>
      </c>
      <c r="F84" s="15">
        <v>19</v>
      </c>
      <c r="G84" s="15">
        <v>16</v>
      </c>
      <c r="H84" s="15">
        <v>15</v>
      </c>
      <c r="I84" s="15">
        <v>12</v>
      </c>
      <c r="J84" s="15">
        <v>13</v>
      </c>
      <c r="K84" s="15">
        <v>9</v>
      </c>
      <c r="L84" s="15">
        <v>12</v>
      </c>
      <c r="M84" s="15">
        <v>11</v>
      </c>
      <c r="N84" s="17">
        <f t="shared" si="1"/>
        <v>16.333333333333332</v>
      </c>
    </row>
    <row r="85" spans="1:14" ht="12" customHeight="1" x14ac:dyDescent="0.2">
      <c r="A85" s="10" t="s">
        <v>107</v>
      </c>
      <c r="B85" s="17">
        <v>36</v>
      </c>
      <c r="C85" s="15">
        <v>30</v>
      </c>
      <c r="D85" s="15">
        <v>31</v>
      </c>
      <c r="E85" s="15">
        <v>30</v>
      </c>
      <c r="F85" s="15">
        <v>30</v>
      </c>
      <c r="G85" s="15">
        <v>28</v>
      </c>
      <c r="H85" s="15">
        <v>23</v>
      </c>
      <c r="I85" s="15">
        <v>19</v>
      </c>
      <c r="J85" s="15">
        <v>27</v>
      </c>
      <c r="K85" s="15">
        <v>25</v>
      </c>
      <c r="L85" s="15">
        <v>27</v>
      </c>
      <c r="M85" s="15">
        <v>27</v>
      </c>
      <c r="N85" s="17">
        <f t="shared" si="1"/>
        <v>27.75</v>
      </c>
    </row>
    <row r="86" spans="1:14" ht="12" customHeight="1" x14ac:dyDescent="0.2">
      <c r="A86" s="10" t="s">
        <v>108</v>
      </c>
      <c r="B86" s="17">
        <v>61</v>
      </c>
      <c r="C86" s="15">
        <v>63</v>
      </c>
      <c r="D86" s="15">
        <v>55</v>
      </c>
      <c r="E86" s="15">
        <v>50</v>
      </c>
      <c r="F86" s="15">
        <v>50</v>
      </c>
      <c r="G86" s="15">
        <v>49</v>
      </c>
      <c r="H86" s="15">
        <v>56</v>
      </c>
      <c r="I86" s="15">
        <v>60</v>
      </c>
      <c r="J86" s="15">
        <v>58</v>
      </c>
      <c r="K86" s="15">
        <v>62</v>
      </c>
      <c r="L86" s="15">
        <v>67</v>
      </c>
      <c r="M86" s="15">
        <v>68</v>
      </c>
      <c r="N86" s="17">
        <f t="shared" si="1"/>
        <v>58.25</v>
      </c>
    </row>
    <row r="87" spans="1:14" ht="12" customHeight="1" x14ac:dyDescent="0.2">
      <c r="A87" s="10" t="s">
        <v>109</v>
      </c>
      <c r="B87" s="17">
        <v>11</v>
      </c>
      <c r="C87" s="15">
        <v>12</v>
      </c>
      <c r="D87" s="15">
        <v>11</v>
      </c>
      <c r="E87" s="15">
        <v>16</v>
      </c>
      <c r="F87" s="15">
        <v>16</v>
      </c>
      <c r="G87" s="15">
        <v>22</v>
      </c>
      <c r="H87" s="15">
        <v>23</v>
      </c>
      <c r="I87" s="15">
        <v>20</v>
      </c>
      <c r="J87" s="15">
        <v>15</v>
      </c>
      <c r="K87" s="15">
        <v>17</v>
      </c>
      <c r="L87" s="15">
        <v>11</v>
      </c>
      <c r="M87" s="15">
        <v>10</v>
      </c>
      <c r="N87" s="17">
        <f t="shared" si="1"/>
        <v>15.333333333333334</v>
      </c>
    </row>
    <row r="88" spans="1:14" ht="12" customHeight="1" x14ac:dyDescent="0.2">
      <c r="A88" s="10" t="s">
        <v>110</v>
      </c>
      <c r="B88" s="17">
        <v>11</v>
      </c>
      <c r="C88" s="15">
        <v>10</v>
      </c>
      <c r="D88" s="15">
        <v>10</v>
      </c>
      <c r="E88" s="15">
        <v>11</v>
      </c>
      <c r="F88" s="15">
        <v>12</v>
      </c>
      <c r="G88" s="15">
        <v>10</v>
      </c>
      <c r="H88" s="15">
        <v>9</v>
      </c>
      <c r="I88" s="15">
        <v>8</v>
      </c>
      <c r="J88" s="15">
        <v>9</v>
      </c>
      <c r="K88" s="15">
        <v>7</v>
      </c>
      <c r="L88" s="15">
        <v>8</v>
      </c>
      <c r="M88" s="15">
        <v>8</v>
      </c>
      <c r="N88" s="17">
        <f t="shared" si="1"/>
        <v>9.4166666666666661</v>
      </c>
    </row>
    <row r="89" spans="1:14" s="22" customFormat="1" ht="24.75" customHeight="1" x14ac:dyDescent="0.25">
      <c r="A89" s="18" t="s">
        <v>111</v>
      </c>
      <c r="B89" s="20">
        <v>24026</v>
      </c>
      <c r="C89" s="19">
        <v>23502</v>
      </c>
      <c r="D89" s="19">
        <v>23534</v>
      </c>
      <c r="E89" s="19">
        <v>23609</v>
      </c>
      <c r="F89" s="19">
        <v>23533</v>
      </c>
      <c r="G89" s="19">
        <v>24124</v>
      </c>
      <c r="H89" s="19">
        <v>23891</v>
      </c>
      <c r="I89" s="19">
        <v>23497</v>
      </c>
      <c r="J89" s="19">
        <v>23690</v>
      </c>
      <c r="K89" s="19">
        <v>23496</v>
      </c>
      <c r="L89" s="19">
        <v>23587</v>
      </c>
      <c r="M89" s="19">
        <v>23153</v>
      </c>
      <c r="N89" s="20">
        <f t="shared" si="1"/>
        <v>23636.833333333332</v>
      </c>
    </row>
    <row r="90" spans="1:14" ht="12" customHeight="1" x14ac:dyDescent="0.2">
      <c r="A90" s="11" t="s">
        <v>112</v>
      </c>
      <c r="B90" s="17">
        <v>1157</v>
      </c>
      <c r="C90" s="15">
        <v>1159</v>
      </c>
      <c r="D90" s="15">
        <v>1147</v>
      </c>
      <c r="E90" s="15">
        <v>1181</v>
      </c>
      <c r="F90" s="15">
        <v>1193</v>
      </c>
      <c r="G90" s="15">
        <v>1197</v>
      </c>
      <c r="H90" s="15">
        <v>1175</v>
      </c>
      <c r="I90" s="15">
        <v>1167</v>
      </c>
      <c r="J90" s="15">
        <v>1148</v>
      </c>
      <c r="K90" s="15">
        <v>1176</v>
      </c>
      <c r="L90" s="15">
        <v>1161</v>
      </c>
      <c r="M90" s="15">
        <v>1152</v>
      </c>
      <c r="N90" s="17">
        <f t="shared" si="1"/>
        <v>1167.75</v>
      </c>
    </row>
    <row r="91" spans="1:14" ht="12" customHeight="1" x14ac:dyDescent="0.2">
      <c r="A91" s="11" t="s">
        <v>113</v>
      </c>
      <c r="B91" s="17">
        <v>278</v>
      </c>
      <c r="C91" s="15">
        <v>277</v>
      </c>
      <c r="D91" s="15">
        <v>280</v>
      </c>
      <c r="E91" s="15">
        <v>274</v>
      </c>
      <c r="F91" s="15">
        <v>277</v>
      </c>
      <c r="G91" s="15">
        <v>287</v>
      </c>
      <c r="H91" s="15">
        <v>289</v>
      </c>
      <c r="I91" s="15">
        <v>274</v>
      </c>
      <c r="J91" s="15">
        <v>268</v>
      </c>
      <c r="K91" s="15">
        <v>283</v>
      </c>
      <c r="L91" s="15">
        <v>280</v>
      </c>
      <c r="M91" s="15">
        <v>272</v>
      </c>
      <c r="N91" s="17">
        <f t="shared" si="1"/>
        <v>278.25</v>
      </c>
    </row>
    <row r="92" spans="1:14" ht="12" customHeight="1" x14ac:dyDescent="0.2">
      <c r="A92" s="11" t="s">
        <v>114</v>
      </c>
      <c r="B92" s="17">
        <v>69473</v>
      </c>
      <c r="C92" s="15">
        <v>66275</v>
      </c>
      <c r="D92" s="15">
        <v>65673</v>
      </c>
      <c r="E92" s="15">
        <v>66513</v>
      </c>
      <c r="F92" s="15">
        <v>67380</v>
      </c>
      <c r="G92" s="15">
        <v>70945</v>
      </c>
      <c r="H92" s="15">
        <v>71437</v>
      </c>
      <c r="I92" s="15">
        <v>70310</v>
      </c>
      <c r="J92" s="15">
        <v>72198</v>
      </c>
      <c r="K92" s="15">
        <v>73366</v>
      </c>
      <c r="L92" s="15">
        <v>73826</v>
      </c>
      <c r="M92" s="15">
        <v>72392</v>
      </c>
      <c r="N92" s="17">
        <f t="shared" si="1"/>
        <v>69982.333333333328</v>
      </c>
    </row>
    <row r="93" spans="1:14" ht="12" customHeight="1" x14ac:dyDescent="0.2">
      <c r="A93" s="11" t="s">
        <v>115</v>
      </c>
      <c r="B93" s="17">
        <v>292</v>
      </c>
      <c r="C93" s="15">
        <v>261</v>
      </c>
      <c r="D93" s="15">
        <v>218</v>
      </c>
      <c r="E93" s="15">
        <v>222</v>
      </c>
      <c r="F93" s="15">
        <v>226</v>
      </c>
      <c r="G93" s="15">
        <v>217</v>
      </c>
      <c r="H93" s="15">
        <v>227</v>
      </c>
      <c r="I93" s="15">
        <v>228</v>
      </c>
      <c r="J93" s="15">
        <v>284</v>
      </c>
      <c r="K93" s="15">
        <v>337</v>
      </c>
      <c r="L93" s="15">
        <v>350</v>
      </c>
      <c r="M93" s="15">
        <v>361</v>
      </c>
      <c r="N93" s="17">
        <f t="shared" si="1"/>
        <v>268.58333333333331</v>
      </c>
    </row>
    <row r="94" spans="1:14" ht="12" customHeight="1" x14ac:dyDescent="0.2">
      <c r="A94" s="11" t="s">
        <v>116</v>
      </c>
      <c r="B94" s="17">
        <v>2131</v>
      </c>
      <c r="C94" s="15">
        <v>2032</v>
      </c>
      <c r="D94" s="15">
        <v>1933</v>
      </c>
      <c r="E94" s="15">
        <v>1900</v>
      </c>
      <c r="F94" s="15">
        <v>1857</v>
      </c>
      <c r="G94" s="15">
        <v>1970</v>
      </c>
      <c r="H94" s="15">
        <v>1903</v>
      </c>
      <c r="I94" s="15">
        <v>1817</v>
      </c>
      <c r="J94" s="15">
        <v>1780</v>
      </c>
      <c r="K94" s="15">
        <v>1854</v>
      </c>
      <c r="L94" s="15">
        <v>1892</v>
      </c>
      <c r="M94" s="15">
        <v>1918</v>
      </c>
      <c r="N94" s="17">
        <f t="shared" si="1"/>
        <v>1915.5833333333333</v>
      </c>
    </row>
    <row r="95" spans="1:14" ht="12" customHeight="1" x14ac:dyDescent="0.2">
      <c r="A95" s="11" t="s">
        <v>117</v>
      </c>
      <c r="B95" s="17">
        <v>1991</v>
      </c>
      <c r="C95" s="15">
        <v>2023</v>
      </c>
      <c r="D95" s="15">
        <v>2081</v>
      </c>
      <c r="E95" s="15">
        <v>2123</v>
      </c>
      <c r="F95" s="15">
        <v>2146</v>
      </c>
      <c r="G95" s="15">
        <v>2188</v>
      </c>
      <c r="H95" s="15">
        <v>2159</v>
      </c>
      <c r="I95" s="15">
        <v>2042</v>
      </c>
      <c r="J95" s="15">
        <v>1993</v>
      </c>
      <c r="K95" s="15">
        <v>1980</v>
      </c>
      <c r="L95" s="15">
        <v>2000</v>
      </c>
      <c r="M95" s="15">
        <v>1912</v>
      </c>
      <c r="N95" s="17">
        <f t="shared" si="1"/>
        <v>2053.1666666666665</v>
      </c>
    </row>
    <row r="96" spans="1:14" ht="12" customHeight="1" x14ac:dyDescent="0.2">
      <c r="A96" s="11" t="s">
        <v>118</v>
      </c>
      <c r="B96" s="17">
        <v>3726</v>
      </c>
      <c r="C96" s="15">
        <v>3546</v>
      </c>
      <c r="D96" s="15">
        <v>3513</v>
      </c>
      <c r="E96" s="15">
        <v>3513</v>
      </c>
      <c r="F96" s="15">
        <v>3593</v>
      </c>
      <c r="G96" s="15">
        <v>3739</v>
      </c>
      <c r="H96" s="15">
        <v>3676</v>
      </c>
      <c r="I96" s="15">
        <v>3820</v>
      </c>
      <c r="J96" s="15">
        <v>3918</v>
      </c>
      <c r="K96" s="15">
        <v>3886</v>
      </c>
      <c r="L96" s="15">
        <v>3838</v>
      </c>
      <c r="M96" s="15">
        <v>3668</v>
      </c>
      <c r="N96" s="17">
        <f t="shared" si="1"/>
        <v>3703</v>
      </c>
    </row>
    <row r="97" spans="1:14" ht="12" customHeight="1" x14ac:dyDescent="0.2">
      <c r="A97" s="11" t="s">
        <v>119</v>
      </c>
      <c r="B97" s="17">
        <v>5398</v>
      </c>
      <c r="C97" s="15">
        <v>5436</v>
      </c>
      <c r="D97" s="15">
        <v>5446</v>
      </c>
      <c r="E97" s="15">
        <v>5464</v>
      </c>
      <c r="F97" s="15">
        <v>5518</v>
      </c>
      <c r="G97" s="15">
        <v>5548</v>
      </c>
      <c r="H97" s="15">
        <v>5426</v>
      </c>
      <c r="I97" s="15">
        <v>5357</v>
      </c>
      <c r="J97" s="15">
        <v>5330</v>
      </c>
      <c r="K97" s="15">
        <v>5298</v>
      </c>
      <c r="L97" s="15">
        <v>5283</v>
      </c>
      <c r="M97" s="15">
        <v>5094</v>
      </c>
      <c r="N97" s="17">
        <f t="shared" si="1"/>
        <v>5383.166666666667</v>
      </c>
    </row>
    <row r="98" spans="1:14" ht="12" customHeight="1" x14ac:dyDescent="0.2">
      <c r="A98" s="11" t="s">
        <v>120</v>
      </c>
      <c r="B98" s="17">
        <v>9729</v>
      </c>
      <c r="C98" s="15">
        <v>9545</v>
      </c>
      <c r="D98" s="15">
        <v>9755</v>
      </c>
      <c r="E98" s="15">
        <v>9813</v>
      </c>
      <c r="F98" s="15">
        <v>9769</v>
      </c>
      <c r="G98" s="15">
        <v>10018</v>
      </c>
      <c r="H98" s="15">
        <v>9726</v>
      </c>
      <c r="I98" s="15">
        <v>9386</v>
      </c>
      <c r="J98" s="15">
        <v>9430</v>
      </c>
      <c r="K98" s="15">
        <v>9521</v>
      </c>
      <c r="L98" s="15">
        <v>9480</v>
      </c>
      <c r="M98" s="15">
        <v>9323</v>
      </c>
      <c r="N98" s="17">
        <f t="shared" si="1"/>
        <v>9624.5833333333339</v>
      </c>
    </row>
    <row r="99" spans="1:14" ht="12" customHeight="1" x14ac:dyDescent="0.2">
      <c r="A99" s="11" t="s">
        <v>121</v>
      </c>
      <c r="B99" s="17">
        <v>196</v>
      </c>
      <c r="C99" s="15">
        <v>189</v>
      </c>
      <c r="D99" s="15">
        <v>193</v>
      </c>
      <c r="E99" s="15">
        <v>199</v>
      </c>
      <c r="F99" s="15">
        <v>211</v>
      </c>
      <c r="G99" s="15">
        <v>222</v>
      </c>
      <c r="H99" s="15">
        <v>217</v>
      </c>
      <c r="I99" s="15">
        <v>231</v>
      </c>
      <c r="J99" s="15">
        <v>223</v>
      </c>
      <c r="K99" s="15">
        <v>225</v>
      </c>
      <c r="L99" s="15">
        <v>210</v>
      </c>
      <c r="M99" s="15">
        <v>202</v>
      </c>
      <c r="N99" s="17">
        <f t="shared" si="1"/>
        <v>209.83333333333334</v>
      </c>
    </row>
    <row r="100" spans="1:14" ht="12" customHeight="1" x14ac:dyDescent="0.2">
      <c r="A100" s="11" t="s">
        <v>122</v>
      </c>
      <c r="B100" s="17">
        <v>40</v>
      </c>
      <c r="C100" s="15">
        <v>31</v>
      </c>
      <c r="D100" s="15">
        <v>33</v>
      </c>
      <c r="E100" s="15">
        <v>31</v>
      </c>
      <c r="F100" s="15">
        <v>29</v>
      </c>
      <c r="G100" s="15">
        <v>30</v>
      </c>
      <c r="H100" s="15">
        <v>33</v>
      </c>
      <c r="I100" s="15">
        <v>31</v>
      </c>
      <c r="J100" s="15">
        <v>36</v>
      </c>
      <c r="K100" s="15">
        <v>38</v>
      </c>
      <c r="L100" s="15">
        <v>36</v>
      </c>
      <c r="M100" s="15">
        <v>30</v>
      </c>
      <c r="N100" s="17">
        <f t="shared" si="1"/>
        <v>33.166666666666664</v>
      </c>
    </row>
    <row r="101" spans="1:14" s="22" customFormat="1" ht="24.75" customHeight="1" x14ac:dyDescent="0.25">
      <c r="A101" s="18" t="s">
        <v>123</v>
      </c>
      <c r="B101" s="20">
        <v>94411</v>
      </c>
      <c r="C101" s="19">
        <v>90774</v>
      </c>
      <c r="D101" s="19">
        <v>90272</v>
      </c>
      <c r="E101" s="19">
        <v>91233</v>
      </c>
      <c r="F101" s="19">
        <v>92199</v>
      </c>
      <c r="G101" s="19">
        <v>96361</v>
      </c>
      <c r="H101" s="19">
        <v>96268</v>
      </c>
      <c r="I101" s="19">
        <v>94663</v>
      </c>
      <c r="J101" s="19">
        <v>96608</v>
      </c>
      <c r="K101" s="19">
        <v>97964</v>
      </c>
      <c r="L101" s="19">
        <v>98356</v>
      </c>
      <c r="M101" s="19">
        <v>96324</v>
      </c>
      <c r="N101" s="20">
        <f t="shared" si="1"/>
        <v>94619.416666666672</v>
      </c>
    </row>
    <row r="102" spans="1:14" s="30" customFormat="1" ht="16.5" customHeight="1" thickBot="1" x14ac:dyDescent="0.3">
      <c r="A102" s="27" t="s">
        <v>124</v>
      </c>
      <c r="B102" s="28">
        <v>500969</v>
      </c>
      <c r="C102" s="29">
        <v>484898</v>
      </c>
      <c r="D102" s="29">
        <v>477946</v>
      </c>
      <c r="E102" s="29">
        <v>481347</v>
      </c>
      <c r="F102" s="29">
        <v>480714</v>
      </c>
      <c r="G102" s="29">
        <v>500588</v>
      </c>
      <c r="H102" s="29">
        <v>498566</v>
      </c>
      <c r="I102" s="29">
        <v>496394</v>
      </c>
      <c r="J102" s="29">
        <v>503690</v>
      </c>
      <c r="K102" s="29">
        <v>505765</v>
      </c>
      <c r="L102" s="29">
        <v>508497</v>
      </c>
      <c r="M102" s="29">
        <v>499888</v>
      </c>
      <c r="N102" s="28">
        <f t="shared" si="1"/>
        <v>494938.5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s="32" customFormat="1" ht="13.2" x14ac:dyDescent="0.25">
      <c r="A105" s="31" t="s">
        <v>125</v>
      </c>
    </row>
    <row r="106" spans="1:14" x14ac:dyDescent="0.2">
      <c r="B106" s="25"/>
    </row>
    <row r="113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09375" defaultRowHeight="11.4" x14ac:dyDescent="0.2"/>
  <cols>
    <col min="1" max="1" width="34.6640625" style="90" customWidth="1"/>
    <col min="2" max="13" width="11.6640625" style="63" customWidth="1"/>
    <col min="14" max="14" width="13.6640625" style="63" customWidth="1"/>
    <col min="15" max="16384" width="9.109375" style="63"/>
  </cols>
  <sheetData>
    <row r="1" spans="1:14" ht="12" customHeight="1" x14ac:dyDescent="0.25">
      <c r="A1" s="61" t="s">
        <v>126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90"/>
    </row>
    <row r="2" spans="1:14" ht="12" customHeight="1" x14ac:dyDescent="0.25">
      <c r="A2" s="61" t="str">
        <f>'Pregnant Women Participating'!A2</f>
        <v>FISCAL YEAR 2021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0"/>
    </row>
    <row r="3" spans="1:14" ht="12" customHeight="1" x14ac:dyDescent="0.25">
      <c r="A3" s="64" t="str">
        <f>'Pregnant Women Participating'!A3</f>
        <v>Data as of February 04, 2022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90"/>
    </row>
    <row r="4" spans="1:14" ht="12" customHeigh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90"/>
    </row>
    <row r="5" spans="1:14" s="70" customFormat="1" ht="24" customHeight="1" x14ac:dyDescent="0.2">
      <c r="A5" s="66" t="s">
        <v>26</v>
      </c>
      <c r="B5" s="67">
        <f>DATE(RIGHT(A2,4)-1,10,1)</f>
        <v>44105</v>
      </c>
      <c r="C5" s="68">
        <f>DATE(RIGHT(A2,4)-1,11,1)</f>
        <v>44136</v>
      </c>
      <c r="D5" s="68">
        <f>DATE(RIGHT(A2,4)-1,12,1)</f>
        <v>44166</v>
      </c>
      <c r="E5" s="68">
        <f>DATE(RIGHT(A2,4),1,1)</f>
        <v>44197</v>
      </c>
      <c r="F5" s="68">
        <f>DATE(RIGHT(A2,4),2,1)</f>
        <v>44228</v>
      </c>
      <c r="G5" s="68">
        <f>DATE(RIGHT(A2,4),3,1)</f>
        <v>44256</v>
      </c>
      <c r="H5" s="68">
        <f>DATE(RIGHT(A2,4),4,1)</f>
        <v>44287</v>
      </c>
      <c r="I5" s="68">
        <f>DATE(RIGHT(A2,4),5,1)</f>
        <v>44317</v>
      </c>
      <c r="J5" s="68">
        <f>DATE(RIGHT(A2,4),6,1)</f>
        <v>44348</v>
      </c>
      <c r="K5" s="68">
        <f>DATE(RIGHT(A2,4),7,1)</f>
        <v>44378</v>
      </c>
      <c r="L5" s="68">
        <f>DATE(RIGHT(A2,4),8,1)</f>
        <v>44409</v>
      </c>
      <c r="M5" s="68">
        <f>DATE(RIGHT(A2,4),9,1)</f>
        <v>44440</v>
      </c>
      <c r="N5" s="16" t="s">
        <v>27</v>
      </c>
    </row>
    <row r="6" spans="1:14" s="75" customFormat="1" ht="12" customHeight="1" x14ac:dyDescent="0.2">
      <c r="A6" s="71" t="str">
        <f>'Pregnant Women Participating'!A6</f>
        <v>Connecticut</v>
      </c>
      <c r="B6" s="72">
        <v>882</v>
      </c>
      <c r="C6" s="73">
        <v>879</v>
      </c>
      <c r="D6" s="73">
        <v>868</v>
      </c>
      <c r="E6" s="73">
        <v>837</v>
      </c>
      <c r="F6" s="73">
        <v>839</v>
      </c>
      <c r="G6" s="73">
        <v>833</v>
      </c>
      <c r="H6" s="73">
        <v>812</v>
      </c>
      <c r="I6" s="73">
        <v>818</v>
      </c>
      <c r="J6" s="73">
        <v>790</v>
      </c>
      <c r="K6" s="73">
        <v>779</v>
      </c>
      <c r="L6" s="73">
        <v>786</v>
      </c>
      <c r="M6" s="74">
        <v>810</v>
      </c>
      <c r="N6" s="72">
        <f t="shared" ref="N6:N102" si="0">IF(SUM(B6:M6)&gt;0,AVERAGE(B6:M6),"0")</f>
        <v>827.75</v>
      </c>
    </row>
    <row r="7" spans="1:14" s="75" customFormat="1" ht="12" customHeight="1" x14ac:dyDescent="0.2">
      <c r="A7" s="71" t="str">
        <f>'Pregnant Women Participating'!A7</f>
        <v>Maine</v>
      </c>
      <c r="B7" s="72">
        <v>583</v>
      </c>
      <c r="C7" s="73">
        <v>604</v>
      </c>
      <c r="D7" s="73">
        <v>600</v>
      </c>
      <c r="E7" s="73">
        <v>603</v>
      </c>
      <c r="F7" s="73">
        <v>610</v>
      </c>
      <c r="G7" s="73">
        <v>610</v>
      </c>
      <c r="H7" s="73">
        <v>590</v>
      </c>
      <c r="I7" s="73">
        <v>593</v>
      </c>
      <c r="J7" s="73">
        <v>591</v>
      </c>
      <c r="K7" s="73">
        <v>584</v>
      </c>
      <c r="L7" s="73">
        <v>620</v>
      </c>
      <c r="M7" s="74">
        <v>613</v>
      </c>
      <c r="N7" s="72">
        <f t="shared" si="0"/>
        <v>600.08333333333337</v>
      </c>
    </row>
    <row r="8" spans="1:14" s="75" customFormat="1" ht="12" customHeight="1" x14ac:dyDescent="0.2">
      <c r="A8" s="71" t="str">
        <f>'Pregnant Women Participating'!A8</f>
        <v>Massachusetts</v>
      </c>
      <c r="B8" s="72">
        <v>3058</v>
      </c>
      <c r="C8" s="73">
        <v>3020</v>
      </c>
      <c r="D8" s="73">
        <v>3033</v>
      </c>
      <c r="E8" s="73">
        <v>2976</v>
      </c>
      <c r="F8" s="73">
        <v>2901</v>
      </c>
      <c r="G8" s="73">
        <v>2920</v>
      </c>
      <c r="H8" s="73">
        <v>2877</v>
      </c>
      <c r="I8" s="73">
        <v>2834</v>
      </c>
      <c r="J8" s="73">
        <v>2756</v>
      </c>
      <c r="K8" s="73">
        <v>2790</v>
      </c>
      <c r="L8" s="73">
        <v>2771</v>
      </c>
      <c r="M8" s="74">
        <v>2803</v>
      </c>
      <c r="N8" s="72">
        <f t="shared" si="0"/>
        <v>2894.9166666666665</v>
      </c>
    </row>
    <row r="9" spans="1:14" s="75" customFormat="1" ht="12" customHeight="1" x14ac:dyDescent="0.2">
      <c r="A9" s="71" t="str">
        <f>'Pregnant Women Participating'!A9</f>
        <v>New Hampshire</v>
      </c>
      <c r="B9" s="72">
        <v>500</v>
      </c>
      <c r="C9" s="73">
        <v>525</v>
      </c>
      <c r="D9" s="73">
        <v>514</v>
      </c>
      <c r="E9" s="73">
        <v>526</v>
      </c>
      <c r="F9" s="73">
        <v>534</v>
      </c>
      <c r="G9" s="73">
        <v>527</v>
      </c>
      <c r="H9" s="73">
        <v>513</v>
      </c>
      <c r="I9" s="73">
        <v>518</v>
      </c>
      <c r="J9" s="73">
        <v>505</v>
      </c>
      <c r="K9" s="73">
        <v>497</v>
      </c>
      <c r="L9" s="73">
        <v>529</v>
      </c>
      <c r="M9" s="74">
        <v>530</v>
      </c>
      <c r="N9" s="72">
        <f t="shared" si="0"/>
        <v>518.16666666666663</v>
      </c>
    </row>
    <row r="10" spans="1:14" s="75" customFormat="1" ht="12" customHeight="1" x14ac:dyDescent="0.2">
      <c r="A10" s="71" t="str">
        <f>'Pregnant Women Participating'!A10</f>
        <v>New York</v>
      </c>
      <c r="B10" s="72">
        <v>9111</v>
      </c>
      <c r="C10" s="73">
        <v>9116</v>
      </c>
      <c r="D10" s="73">
        <v>8970</v>
      </c>
      <c r="E10" s="73">
        <v>8884</v>
      </c>
      <c r="F10" s="73">
        <v>8798</v>
      </c>
      <c r="G10" s="73">
        <v>8806</v>
      </c>
      <c r="H10" s="73">
        <v>8833</v>
      </c>
      <c r="I10" s="73">
        <v>8760</v>
      </c>
      <c r="J10" s="73">
        <v>8752</v>
      </c>
      <c r="K10" s="73">
        <v>8862</v>
      </c>
      <c r="L10" s="73">
        <v>8900</v>
      </c>
      <c r="M10" s="74">
        <v>8798</v>
      </c>
      <c r="N10" s="72">
        <f t="shared" si="0"/>
        <v>8882.5</v>
      </c>
    </row>
    <row r="11" spans="1:14" s="75" customFormat="1" ht="12" customHeight="1" x14ac:dyDescent="0.2">
      <c r="A11" s="71" t="str">
        <f>'Pregnant Women Participating'!A11</f>
        <v>Rhode Island</v>
      </c>
      <c r="B11" s="72">
        <v>313</v>
      </c>
      <c r="C11" s="73">
        <v>316</v>
      </c>
      <c r="D11" s="73">
        <v>306</v>
      </c>
      <c r="E11" s="73">
        <v>313</v>
      </c>
      <c r="F11" s="73">
        <v>306</v>
      </c>
      <c r="G11" s="73">
        <v>290</v>
      </c>
      <c r="H11" s="73">
        <v>287</v>
      </c>
      <c r="I11" s="73">
        <v>298</v>
      </c>
      <c r="J11" s="73">
        <v>300</v>
      </c>
      <c r="K11" s="73">
        <v>305</v>
      </c>
      <c r="L11" s="73">
        <v>304</v>
      </c>
      <c r="M11" s="74">
        <v>298</v>
      </c>
      <c r="N11" s="72">
        <f t="shared" si="0"/>
        <v>303</v>
      </c>
    </row>
    <row r="12" spans="1:14" s="75" customFormat="1" ht="12" customHeight="1" x14ac:dyDescent="0.2">
      <c r="A12" s="71" t="str">
        <f>'Pregnant Women Participating'!A12</f>
        <v>Vermont</v>
      </c>
      <c r="B12" s="72">
        <v>682</v>
      </c>
      <c r="C12" s="73">
        <v>664</v>
      </c>
      <c r="D12" s="73">
        <v>672</v>
      </c>
      <c r="E12" s="73">
        <v>674</v>
      </c>
      <c r="F12" s="73">
        <v>653</v>
      </c>
      <c r="G12" s="73">
        <v>649</v>
      </c>
      <c r="H12" s="73">
        <v>621</v>
      </c>
      <c r="I12" s="73">
        <v>621</v>
      </c>
      <c r="J12" s="73">
        <v>612</v>
      </c>
      <c r="K12" s="73">
        <v>625</v>
      </c>
      <c r="L12" s="73">
        <v>627</v>
      </c>
      <c r="M12" s="74">
        <v>608</v>
      </c>
      <c r="N12" s="72">
        <f t="shared" si="0"/>
        <v>642.33333333333337</v>
      </c>
    </row>
    <row r="13" spans="1:14" s="75" customFormat="1" ht="12" customHeight="1" x14ac:dyDescent="0.2">
      <c r="A13" s="71" t="str">
        <f>'Pregnant Women Participating'!A13</f>
        <v>Virgin Islands</v>
      </c>
      <c r="B13" s="72">
        <v>65</v>
      </c>
      <c r="C13" s="73">
        <v>62</v>
      </c>
      <c r="D13" s="73">
        <v>69</v>
      </c>
      <c r="E13" s="73">
        <v>75</v>
      </c>
      <c r="F13" s="73">
        <v>80</v>
      </c>
      <c r="G13" s="73">
        <v>86</v>
      </c>
      <c r="H13" s="73">
        <v>79</v>
      </c>
      <c r="I13" s="73">
        <v>79</v>
      </c>
      <c r="J13" s="73">
        <v>80</v>
      </c>
      <c r="K13" s="73">
        <v>84</v>
      </c>
      <c r="L13" s="73">
        <v>89</v>
      </c>
      <c r="M13" s="74">
        <v>91</v>
      </c>
      <c r="N13" s="72">
        <f t="shared" si="0"/>
        <v>78.25</v>
      </c>
    </row>
    <row r="14" spans="1:14" s="75" customFormat="1" ht="12" customHeight="1" x14ac:dyDescent="0.2">
      <c r="A14" s="71" t="str">
        <f>'Pregnant Women Participating'!A14</f>
        <v>Indian Township, ME</v>
      </c>
      <c r="B14" s="72">
        <v>7</v>
      </c>
      <c r="C14" s="73">
        <v>7</v>
      </c>
      <c r="D14" s="73">
        <v>5</v>
      </c>
      <c r="E14" s="73">
        <v>6</v>
      </c>
      <c r="F14" s="73">
        <v>6</v>
      </c>
      <c r="G14" s="73">
        <v>6</v>
      </c>
      <c r="H14" s="73">
        <v>3</v>
      </c>
      <c r="I14" s="73">
        <v>3</v>
      </c>
      <c r="J14" s="73">
        <v>3</v>
      </c>
      <c r="K14" s="73">
        <v>3</v>
      </c>
      <c r="L14" s="73">
        <v>1</v>
      </c>
      <c r="M14" s="74">
        <v>2</v>
      </c>
      <c r="N14" s="72">
        <f t="shared" si="0"/>
        <v>4.333333333333333</v>
      </c>
    </row>
    <row r="15" spans="1:14" s="75" customFormat="1" ht="12" customHeight="1" x14ac:dyDescent="0.2">
      <c r="A15" s="71" t="str">
        <f>'Pregnant Women Participating'!A15</f>
        <v>Pleasant Point, ME</v>
      </c>
      <c r="B15" s="72">
        <v>2</v>
      </c>
      <c r="C15" s="73">
        <v>2</v>
      </c>
      <c r="D15" s="73">
        <v>2</v>
      </c>
      <c r="E15" s="73">
        <v>2</v>
      </c>
      <c r="F15" s="73">
        <v>2</v>
      </c>
      <c r="G15" s="73">
        <v>2</v>
      </c>
      <c r="H15" s="73">
        <v>2</v>
      </c>
      <c r="I15" s="73">
        <v>2</v>
      </c>
      <c r="J15" s="73">
        <v>2</v>
      </c>
      <c r="K15" s="73">
        <v>2</v>
      </c>
      <c r="L15" s="73">
        <v>1</v>
      </c>
      <c r="M15" s="74">
        <v>1</v>
      </c>
      <c r="N15" s="72">
        <f t="shared" si="0"/>
        <v>1.8333333333333333</v>
      </c>
    </row>
    <row r="16" spans="1:14" s="80" customFormat="1" ht="24.75" customHeight="1" x14ac:dyDescent="0.25">
      <c r="A16" s="76" t="str">
        <f>'Pregnant Women Participating'!A16</f>
        <v>Northeast Region</v>
      </c>
      <c r="B16" s="77">
        <v>15203</v>
      </c>
      <c r="C16" s="78">
        <v>15195</v>
      </c>
      <c r="D16" s="78">
        <v>15039</v>
      </c>
      <c r="E16" s="78">
        <v>14896</v>
      </c>
      <c r="F16" s="78">
        <v>14729</v>
      </c>
      <c r="G16" s="78">
        <v>14729</v>
      </c>
      <c r="H16" s="78">
        <v>14617</v>
      </c>
      <c r="I16" s="78">
        <v>14526</v>
      </c>
      <c r="J16" s="78">
        <v>14391</v>
      </c>
      <c r="K16" s="78">
        <v>14531</v>
      </c>
      <c r="L16" s="78">
        <v>14628</v>
      </c>
      <c r="M16" s="79">
        <v>14554</v>
      </c>
      <c r="N16" s="77">
        <f t="shared" si="0"/>
        <v>14753.166666666666</v>
      </c>
    </row>
    <row r="17" spans="1:14" ht="12" customHeight="1" x14ac:dyDescent="0.2">
      <c r="A17" s="71" t="str">
        <f>'Pregnant Women Participating'!A17</f>
        <v>Delaware</v>
      </c>
      <c r="B17" s="72">
        <v>292</v>
      </c>
      <c r="C17" s="73">
        <v>299</v>
      </c>
      <c r="D17" s="73">
        <v>291</v>
      </c>
      <c r="E17" s="73">
        <v>275</v>
      </c>
      <c r="F17" s="73">
        <v>284</v>
      </c>
      <c r="G17" s="73">
        <v>269</v>
      </c>
      <c r="H17" s="73">
        <v>273</v>
      </c>
      <c r="I17" s="73">
        <v>257</v>
      </c>
      <c r="J17" s="73">
        <v>237</v>
      </c>
      <c r="K17" s="73">
        <v>237</v>
      </c>
      <c r="L17" s="73">
        <v>252</v>
      </c>
      <c r="M17" s="74">
        <v>263</v>
      </c>
      <c r="N17" s="72">
        <f t="shared" si="0"/>
        <v>269.08333333333331</v>
      </c>
    </row>
    <row r="18" spans="1:14" ht="12" customHeight="1" x14ac:dyDescent="0.2">
      <c r="A18" s="71" t="str">
        <f>'Pregnant Women Participating'!A18</f>
        <v>District of Columbia</v>
      </c>
      <c r="B18" s="72">
        <v>867</v>
      </c>
      <c r="C18" s="73">
        <v>861</v>
      </c>
      <c r="D18" s="73">
        <v>840</v>
      </c>
      <c r="E18" s="73">
        <v>837</v>
      </c>
      <c r="F18" s="73">
        <v>824</v>
      </c>
      <c r="G18" s="73">
        <v>820</v>
      </c>
      <c r="H18" s="73">
        <v>802</v>
      </c>
      <c r="I18" s="73">
        <v>786</v>
      </c>
      <c r="J18" s="73">
        <v>745</v>
      </c>
      <c r="K18" s="73">
        <v>767</v>
      </c>
      <c r="L18" s="73">
        <v>709</v>
      </c>
      <c r="M18" s="74">
        <v>701</v>
      </c>
      <c r="N18" s="72">
        <f t="shared" si="0"/>
        <v>796.58333333333337</v>
      </c>
    </row>
    <row r="19" spans="1:14" ht="12" customHeight="1" x14ac:dyDescent="0.2">
      <c r="A19" s="71" t="str">
        <f>'Pregnant Women Participating'!A19</f>
        <v>Maryland</v>
      </c>
      <c r="B19" s="72">
        <v>3259</v>
      </c>
      <c r="C19" s="73">
        <v>3125</v>
      </c>
      <c r="D19" s="73">
        <v>3080</v>
      </c>
      <c r="E19" s="73">
        <v>3002</v>
      </c>
      <c r="F19" s="73">
        <v>2904</v>
      </c>
      <c r="G19" s="73">
        <v>2838</v>
      </c>
      <c r="H19" s="73">
        <v>2876</v>
      </c>
      <c r="I19" s="73">
        <v>2855</v>
      </c>
      <c r="J19" s="73">
        <v>2805</v>
      </c>
      <c r="K19" s="73">
        <v>2753</v>
      </c>
      <c r="L19" s="73">
        <v>2736</v>
      </c>
      <c r="M19" s="74">
        <v>2707</v>
      </c>
      <c r="N19" s="72">
        <f t="shared" si="0"/>
        <v>2911.6666666666665</v>
      </c>
    </row>
    <row r="20" spans="1:14" ht="12" customHeight="1" x14ac:dyDescent="0.2">
      <c r="A20" s="71" t="str">
        <f>'Pregnant Women Participating'!A20</f>
        <v>New Jersey</v>
      </c>
      <c r="B20" s="72">
        <v>3951</v>
      </c>
      <c r="C20" s="73">
        <v>3874</v>
      </c>
      <c r="D20" s="73">
        <v>3818</v>
      </c>
      <c r="E20" s="73">
        <v>3756</v>
      </c>
      <c r="F20" s="73">
        <v>3708</v>
      </c>
      <c r="G20" s="73">
        <v>3807</v>
      </c>
      <c r="H20" s="73">
        <v>3860</v>
      </c>
      <c r="I20" s="73">
        <v>3848</v>
      </c>
      <c r="J20" s="73">
        <v>3762</v>
      </c>
      <c r="K20" s="73">
        <v>3683</v>
      </c>
      <c r="L20" s="73">
        <v>3671</v>
      </c>
      <c r="M20" s="74">
        <v>3758</v>
      </c>
      <c r="N20" s="72">
        <f t="shared" si="0"/>
        <v>3791.3333333333335</v>
      </c>
    </row>
    <row r="21" spans="1:14" ht="12" customHeight="1" x14ac:dyDescent="0.2">
      <c r="A21" s="71" t="str">
        <f>'Pregnant Women Participating'!A21</f>
        <v>Pennsylvania</v>
      </c>
      <c r="B21" s="72">
        <v>4355</v>
      </c>
      <c r="C21" s="73">
        <v>4243</v>
      </c>
      <c r="D21" s="73">
        <v>4192</v>
      </c>
      <c r="E21" s="73">
        <v>4140</v>
      </c>
      <c r="F21" s="73">
        <v>4114</v>
      </c>
      <c r="G21" s="73">
        <v>4179</v>
      </c>
      <c r="H21" s="73">
        <v>4105</v>
      </c>
      <c r="I21" s="73">
        <v>4036</v>
      </c>
      <c r="J21" s="73">
        <v>3914</v>
      </c>
      <c r="K21" s="73">
        <v>3879</v>
      </c>
      <c r="L21" s="73">
        <v>3834</v>
      </c>
      <c r="M21" s="74">
        <v>3740</v>
      </c>
      <c r="N21" s="72">
        <f t="shared" si="0"/>
        <v>4060.9166666666665</v>
      </c>
    </row>
    <row r="22" spans="1:14" ht="12" customHeight="1" x14ac:dyDescent="0.2">
      <c r="A22" s="71" t="str">
        <f>'Pregnant Women Participating'!A22</f>
        <v>Puerto Rico</v>
      </c>
      <c r="B22" s="72">
        <v>3893</v>
      </c>
      <c r="C22" s="73">
        <v>3790</v>
      </c>
      <c r="D22" s="73">
        <v>3712</v>
      </c>
      <c r="E22" s="73">
        <v>3590</v>
      </c>
      <c r="F22" s="73">
        <v>3508</v>
      </c>
      <c r="G22" s="73">
        <v>3523</v>
      </c>
      <c r="H22" s="73">
        <v>3485</v>
      </c>
      <c r="I22" s="73">
        <v>3442</v>
      </c>
      <c r="J22" s="73">
        <v>3401</v>
      </c>
      <c r="K22" s="73">
        <v>3342</v>
      </c>
      <c r="L22" s="73">
        <v>3451</v>
      </c>
      <c r="M22" s="74">
        <v>3446</v>
      </c>
      <c r="N22" s="72">
        <f t="shared" si="0"/>
        <v>3548.5833333333335</v>
      </c>
    </row>
    <row r="23" spans="1:14" ht="12" customHeight="1" x14ac:dyDescent="0.2">
      <c r="A23" s="71" t="str">
        <f>'Pregnant Women Participating'!A23</f>
        <v>Virginia</v>
      </c>
      <c r="B23" s="72">
        <v>3011</v>
      </c>
      <c r="C23" s="73">
        <v>2952</v>
      </c>
      <c r="D23" s="73">
        <v>2934</v>
      </c>
      <c r="E23" s="73">
        <v>2931</v>
      </c>
      <c r="F23" s="73">
        <v>2911</v>
      </c>
      <c r="G23" s="73">
        <v>2909</v>
      </c>
      <c r="H23" s="73">
        <v>2855</v>
      </c>
      <c r="I23" s="73">
        <v>2796</v>
      </c>
      <c r="J23" s="73">
        <v>2792</v>
      </c>
      <c r="K23" s="73">
        <v>2815</v>
      </c>
      <c r="L23" s="73">
        <v>2833</v>
      </c>
      <c r="M23" s="74">
        <v>2859</v>
      </c>
      <c r="N23" s="72">
        <f t="shared" si="0"/>
        <v>2883.1666666666665</v>
      </c>
    </row>
    <row r="24" spans="1:14" ht="12" customHeight="1" x14ac:dyDescent="0.2">
      <c r="A24" s="71" t="str">
        <f>'Pregnant Women Participating'!A24</f>
        <v>West Virginia</v>
      </c>
      <c r="B24" s="72">
        <v>867</v>
      </c>
      <c r="C24" s="73">
        <v>849</v>
      </c>
      <c r="D24" s="73">
        <v>792</v>
      </c>
      <c r="E24" s="73">
        <v>789</v>
      </c>
      <c r="F24" s="73">
        <v>810</v>
      </c>
      <c r="G24" s="73">
        <v>791</v>
      </c>
      <c r="H24" s="73">
        <v>803</v>
      </c>
      <c r="I24" s="73">
        <v>817</v>
      </c>
      <c r="J24" s="73">
        <v>780</v>
      </c>
      <c r="K24" s="73">
        <v>784</v>
      </c>
      <c r="L24" s="73">
        <v>787</v>
      </c>
      <c r="M24" s="74">
        <v>812</v>
      </c>
      <c r="N24" s="72">
        <f t="shared" si="0"/>
        <v>806.75</v>
      </c>
    </row>
    <row r="25" spans="1:14" s="81" customFormat="1" ht="24.75" customHeight="1" x14ac:dyDescent="0.25">
      <c r="A25" s="76" t="str">
        <f>'Pregnant Women Participating'!A25</f>
        <v>Mid-Atlantic Region</v>
      </c>
      <c r="B25" s="77">
        <v>20495</v>
      </c>
      <c r="C25" s="78">
        <v>19993</v>
      </c>
      <c r="D25" s="78">
        <v>19659</v>
      </c>
      <c r="E25" s="78">
        <v>19320</v>
      </c>
      <c r="F25" s="78">
        <v>19063</v>
      </c>
      <c r="G25" s="78">
        <v>19136</v>
      </c>
      <c r="H25" s="78">
        <v>19059</v>
      </c>
      <c r="I25" s="78">
        <v>18837</v>
      </c>
      <c r="J25" s="78">
        <v>18436</v>
      </c>
      <c r="K25" s="78">
        <v>18260</v>
      </c>
      <c r="L25" s="78">
        <v>18273</v>
      </c>
      <c r="M25" s="79">
        <v>18286</v>
      </c>
      <c r="N25" s="77">
        <f t="shared" si="0"/>
        <v>19068.083333333332</v>
      </c>
    </row>
    <row r="26" spans="1:14" ht="12" customHeight="1" x14ac:dyDescent="0.2">
      <c r="A26" s="71" t="str">
        <f>'Pregnant Women Participating'!A26</f>
        <v>Alabama</v>
      </c>
      <c r="B26" s="72">
        <v>1714</v>
      </c>
      <c r="C26" s="73">
        <v>1628</v>
      </c>
      <c r="D26" s="73">
        <v>1556</v>
      </c>
      <c r="E26" s="73">
        <v>1525</v>
      </c>
      <c r="F26" s="73">
        <v>1507</v>
      </c>
      <c r="G26" s="73">
        <v>1490</v>
      </c>
      <c r="H26" s="73">
        <v>1478</v>
      </c>
      <c r="I26" s="73">
        <v>1398</v>
      </c>
      <c r="J26" s="73">
        <v>1411</v>
      </c>
      <c r="K26" s="73">
        <v>1433</v>
      </c>
      <c r="L26" s="73">
        <v>1464</v>
      </c>
      <c r="M26" s="74">
        <v>1480</v>
      </c>
      <c r="N26" s="72">
        <f t="shared" si="0"/>
        <v>1507</v>
      </c>
    </row>
    <row r="27" spans="1:14" ht="12" customHeight="1" x14ac:dyDescent="0.2">
      <c r="A27" s="71" t="str">
        <f>'Pregnant Women Participating'!A27</f>
        <v>Florida</v>
      </c>
      <c r="B27" s="72">
        <v>11662</v>
      </c>
      <c r="C27" s="73">
        <v>11187</v>
      </c>
      <c r="D27" s="73">
        <v>10839</v>
      </c>
      <c r="E27" s="73">
        <v>10568</v>
      </c>
      <c r="F27" s="73">
        <v>10409</v>
      </c>
      <c r="G27" s="73">
        <v>10407</v>
      </c>
      <c r="H27" s="73">
        <v>10290</v>
      </c>
      <c r="I27" s="73">
        <v>10150</v>
      </c>
      <c r="J27" s="73">
        <v>9981</v>
      </c>
      <c r="K27" s="73">
        <v>9963</v>
      </c>
      <c r="L27" s="73">
        <v>10115</v>
      </c>
      <c r="M27" s="74">
        <v>10341</v>
      </c>
      <c r="N27" s="72">
        <f t="shared" si="0"/>
        <v>10492.666666666666</v>
      </c>
    </row>
    <row r="28" spans="1:14" ht="12" customHeight="1" x14ac:dyDescent="0.2">
      <c r="A28" s="71" t="str">
        <f>'Pregnant Women Participating'!A28</f>
        <v>Georgia</v>
      </c>
      <c r="B28" s="72">
        <v>3800</v>
      </c>
      <c r="C28" s="73">
        <v>3728</v>
      </c>
      <c r="D28" s="73">
        <v>3653</v>
      </c>
      <c r="E28" s="73">
        <v>3505</v>
      </c>
      <c r="F28" s="73">
        <v>3533</v>
      </c>
      <c r="G28" s="73">
        <v>3610</v>
      </c>
      <c r="H28" s="73">
        <v>3524</v>
      </c>
      <c r="I28" s="73">
        <v>3501</v>
      </c>
      <c r="J28" s="73">
        <v>3437</v>
      </c>
      <c r="K28" s="73">
        <v>3498</v>
      </c>
      <c r="L28" s="73">
        <v>3515</v>
      </c>
      <c r="M28" s="74">
        <v>3520</v>
      </c>
      <c r="N28" s="72">
        <f t="shared" si="0"/>
        <v>3568.6666666666665</v>
      </c>
    </row>
    <row r="29" spans="1:14" ht="12" customHeight="1" x14ac:dyDescent="0.2">
      <c r="A29" s="71" t="str">
        <f>'Pregnant Women Participating'!A29</f>
        <v>Kentucky</v>
      </c>
      <c r="B29" s="72">
        <v>2003</v>
      </c>
      <c r="C29" s="73">
        <v>1979</v>
      </c>
      <c r="D29" s="73">
        <v>1946</v>
      </c>
      <c r="E29" s="73">
        <v>1937</v>
      </c>
      <c r="F29" s="73">
        <v>1892</v>
      </c>
      <c r="G29" s="73">
        <v>1865</v>
      </c>
      <c r="H29" s="73">
        <v>1881</v>
      </c>
      <c r="I29" s="73">
        <v>1846</v>
      </c>
      <c r="J29" s="73">
        <v>1846</v>
      </c>
      <c r="K29" s="73">
        <v>1854</v>
      </c>
      <c r="L29" s="73">
        <v>1840</v>
      </c>
      <c r="M29" s="74">
        <v>1915</v>
      </c>
      <c r="N29" s="72">
        <f t="shared" si="0"/>
        <v>1900.3333333333333</v>
      </c>
    </row>
    <row r="30" spans="1:14" ht="12" customHeight="1" x14ac:dyDescent="0.2">
      <c r="A30" s="71" t="str">
        <f>'Pregnant Women Participating'!A30</f>
        <v>Mississippi</v>
      </c>
      <c r="B30" s="72">
        <v>878</v>
      </c>
      <c r="C30" s="73">
        <v>844</v>
      </c>
      <c r="D30" s="73">
        <v>811</v>
      </c>
      <c r="E30" s="73">
        <v>803</v>
      </c>
      <c r="F30" s="73">
        <v>753</v>
      </c>
      <c r="G30" s="73">
        <v>761</v>
      </c>
      <c r="H30" s="73">
        <v>728</v>
      </c>
      <c r="I30" s="73">
        <v>701</v>
      </c>
      <c r="J30" s="73">
        <v>677</v>
      </c>
      <c r="K30" s="73">
        <v>681</v>
      </c>
      <c r="L30" s="73">
        <v>733</v>
      </c>
      <c r="M30" s="74">
        <v>752</v>
      </c>
      <c r="N30" s="72">
        <f t="shared" si="0"/>
        <v>760.16666666666663</v>
      </c>
    </row>
    <row r="31" spans="1:14" ht="12" customHeight="1" x14ac:dyDescent="0.2">
      <c r="A31" s="71" t="str">
        <f>'Pregnant Women Participating'!A31</f>
        <v>North Carolina</v>
      </c>
      <c r="B31" s="72">
        <v>7821</v>
      </c>
      <c r="C31" s="73">
        <v>7647</v>
      </c>
      <c r="D31" s="73">
        <v>7452</v>
      </c>
      <c r="E31" s="73">
        <v>7418</v>
      </c>
      <c r="F31" s="73">
        <v>7373</v>
      </c>
      <c r="G31" s="73">
        <v>7427</v>
      </c>
      <c r="H31" s="73">
        <v>7244</v>
      </c>
      <c r="I31" s="73">
        <v>7304</v>
      </c>
      <c r="J31" s="73">
        <v>7248</v>
      </c>
      <c r="K31" s="73">
        <v>7371</v>
      </c>
      <c r="L31" s="73">
        <v>7372</v>
      </c>
      <c r="M31" s="74">
        <v>7330</v>
      </c>
      <c r="N31" s="72">
        <f t="shared" si="0"/>
        <v>7417.25</v>
      </c>
    </row>
    <row r="32" spans="1:14" ht="12" customHeight="1" x14ac:dyDescent="0.2">
      <c r="A32" s="71" t="str">
        <f>'Pregnant Women Participating'!A32</f>
        <v>South Carolina</v>
      </c>
      <c r="B32" s="72">
        <v>1961</v>
      </c>
      <c r="C32" s="73">
        <v>1937</v>
      </c>
      <c r="D32" s="73">
        <v>1885</v>
      </c>
      <c r="E32" s="73">
        <v>1912</v>
      </c>
      <c r="F32" s="73">
        <v>1916</v>
      </c>
      <c r="G32" s="73">
        <v>1910</v>
      </c>
      <c r="H32" s="73">
        <v>1860</v>
      </c>
      <c r="I32" s="73">
        <v>1860</v>
      </c>
      <c r="J32" s="73">
        <v>1844</v>
      </c>
      <c r="K32" s="73">
        <v>1853</v>
      </c>
      <c r="L32" s="73">
        <v>1850</v>
      </c>
      <c r="M32" s="74">
        <v>1847</v>
      </c>
      <c r="N32" s="72">
        <f t="shared" si="0"/>
        <v>1886.25</v>
      </c>
    </row>
    <row r="33" spans="1:14" ht="12" customHeight="1" x14ac:dyDescent="0.2">
      <c r="A33" s="71" t="str">
        <f>'Pregnant Women Participating'!A33</f>
        <v>Tennessee</v>
      </c>
      <c r="B33" s="72">
        <v>3147</v>
      </c>
      <c r="C33" s="73">
        <v>2913</v>
      </c>
      <c r="D33" s="73">
        <v>2905</v>
      </c>
      <c r="E33" s="73">
        <v>2851</v>
      </c>
      <c r="F33" s="73">
        <v>2849</v>
      </c>
      <c r="G33" s="73">
        <v>2968</v>
      </c>
      <c r="H33" s="73">
        <v>2946</v>
      </c>
      <c r="I33" s="73">
        <v>2877</v>
      </c>
      <c r="J33" s="73">
        <v>2737</v>
      </c>
      <c r="K33" s="73">
        <v>2820</v>
      </c>
      <c r="L33" s="73">
        <v>2832</v>
      </c>
      <c r="M33" s="74">
        <v>2810</v>
      </c>
      <c r="N33" s="72">
        <f t="shared" si="0"/>
        <v>2887.9166666666665</v>
      </c>
    </row>
    <row r="34" spans="1:14" ht="12" customHeight="1" x14ac:dyDescent="0.2">
      <c r="A34" s="71" t="str">
        <f>'Pregnant Women Participating'!A34</f>
        <v>Choctaw Indians, MS</v>
      </c>
      <c r="B34" s="72">
        <v>6</v>
      </c>
      <c r="C34" s="73">
        <v>5</v>
      </c>
      <c r="D34" s="73">
        <v>5</v>
      </c>
      <c r="E34" s="73">
        <v>7</v>
      </c>
      <c r="F34" s="73">
        <v>7</v>
      </c>
      <c r="G34" s="73">
        <v>7</v>
      </c>
      <c r="H34" s="73">
        <v>6</v>
      </c>
      <c r="I34" s="73">
        <v>6</v>
      </c>
      <c r="J34" s="73">
        <v>4</v>
      </c>
      <c r="K34" s="73">
        <v>5</v>
      </c>
      <c r="L34" s="73">
        <v>3</v>
      </c>
      <c r="M34" s="74">
        <v>3</v>
      </c>
      <c r="N34" s="72">
        <f t="shared" si="0"/>
        <v>5.333333333333333</v>
      </c>
    </row>
    <row r="35" spans="1:14" ht="12" customHeight="1" x14ac:dyDescent="0.2">
      <c r="A35" s="71" t="str">
        <f>'Pregnant Women Participating'!A35</f>
        <v>Eastern Cherokee, NC</v>
      </c>
      <c r="B35" s="72">
        <v>24</v>
      </c>
      <c r="C35" s="73">
        <v>21</v>
      </c>
      <c r="D35" s="73">
        <v>19</v>
      </c>
      <c r="E35" s="73">
        <v>18</v>
      </c>
      <c r="F35" s="73">
        <v>17</v>
      </c>
      <c r="G35" s="73">
        <v>20</v>
      </c>
      <c r="H35" s="73">
        <v>26</v>
      </c>
      <c r="I35" s="73">
        <v>26</v>
      </c>
      <c r="J35" s="73">
        <v>22</v>
      </c>
      <c r="K35" s="73">
        <v>26</v>
      </c>
      <c r="L35" s="73">
        <v>27</v>
      </c>
      <c r="M35" s="74">
        <v>27</v>
      </c>
      <c r="N35" s="72">
        <f t="shared" si="0"/>
        <v>22.75</v>
      </c>
    </row>
    <row r="36" spans="1:14" s="81" customFormat="1" ht="24.75" customHeight="1" x14ac:dyDescent="0.25">
      <c r="A36" s="76" t="str">
        <f>'Pregnant Women Participating'!A36</f>
        <v>Southeast Region</v>
      </c>
      <c r="B36" s="77">
        <v>33016</v>
      </c>
      <c r="C36" s="78">
        <v>31889</v>
      </c>
      <c r="D36" s="78">
        <v>31071</v>
      </c>
      <c r="E36" s="78">
        <v>30544</v>
      </c>
      <c r="F36" s="78">
        <v>30256</v>
      </c>
      <c r="G36" s="78">
        <v>30465</v>
      </c>
      <c r="H36" s="78">
        <v>29983</v>
      </c>
      <c r="I36" s="78">
        <v>29669</v>
      </c>
      <c r="J36" s="78">
        <v>29207</v>
      </c>
      <c r="K36" s="78">
        <v>29504</v>
      </c>
      <c r="L36" s="78">
        <v>29751</v>
      </c>
      <c r="M36" s="79">
        <v>30025</v>
      </c>
      <c r="N36" s="77">
        <f t="shared" si="0"/>
        <v>30448.333333333332</v>
      </c>
    </row>
    <row r="37" spans="1:14" ht="12" customHeight="1" x14ac:dyDescent="0.2">
      <c r="A37" s="71" t="str">
        <f>'Pregnant Women Participating'!A37</f>
        <v>Illinois</v>
      </c>
      <c r="B37" s="72">
        <v>3062</v>
      </c>
      <c r="C37" s="73">
        <v>2892</v>
      </c>
      <c r="D37" s="73">
        <v>2782</v>
      </c>
      <c r="E37" s="73">
        <v>2725</v>
      </c>
      <c r="F37" s="73">
        <v>2704</v>
      </c>
      <c r="G37" s="73">
        <v>2677</v>
      </c>
      <c r="H37" s="73">
        <v>2650</v>
      </c>
      <c r="I37" s="73">
        <v>2618</v>
      </c>
      <c r="J37" s="73">
        <v>2650</v>
      </c>
      <c r="K37" s="73">
        <v>2676</v>
      </c>
      <c r="L37" s="73">
        <v>2711</v>
      </c>
      <c r="M37" s="74">
        <v>2755</v>
      </c>
      <c r="N37" s="72">
        <f t="shared" si="0"/>
        <v>2741.8333333333335</v>
      </c>
    </row>
    <row r="38" spans="1:14" ht="12" customHeight="1" x14ac:dyDescent="0.2">
      <c r="A38" s="71" t="str">
        <f>'Pregnant Women Participating'!A38</f>
        <v>Indiana</v>
      </c>
      <c r="B38" s="72">
        <v>5322</v>
      </c>
      <c r="C38" s="73">
        <v>5147</v>
      </c>
      <c r="D38" s="73">
        <v>5110</v>
      </c>
      <c r="E38" s="73">
        <v>5146</v>
      </c>
      <c r="F38" s="73">
        <v>5085</v>
      </c>
      <c r="G38" s="73">
        <v>5191</v>
      </c>
      <c r="H38" s="73">
        <v>5089</v>
      </c>
      <c r="I38" s="73">
        <v>5028</v>
      </c>
      <c r="J38" s="73">
        <v>4992</v>
      </c>
      <c r="K38" s="73">
        <v>4974</v>
      </c>
      <c r="L38" s="73">
        <v>5144</v>
      </c>
      <c r="M38" s="74">
        <v>5099</v>
      </c>
      <c r="N38" s="72">
        <f t="shared" si="0"/>
        <v>5110.583333333333</v>
      </c>
    </row>
    <row r="39" spans="1:14" ht="12" customHeight="1" x14ac:dyDescent="0.2">
      <c r="A39" s="71" t="str">
        <f>'Pregnant Women Participating'!A39</f>
        <v>Iowa</v>
      </c>
      <c r="B39" s="72">
        <v>2124</v>
      </c>
      <c r="C39" s="73">
        <v>2066</v>
      </c>
      <c r="D39" s="73">
        <v>2038</v>
      </c>
      <c r="E39" s="73">
        <v>2086</v>
      </c>
      <c r="F39" s="73">
        <v>2084</v>
      </c>
      <c r="G39" s="73">
        <v>2082</v>
      </c>
      <c r="H39" s="73">
        <v>2047</v>
      </c>
      <c r="I39" s="73">
        <v>2029</v>
      </c>
      <c r="J39" s="73">
        <v>2012</v>
      </c>
      <c r="K39" s="73">
        <v>2003</v>
      </c>
      <c r="L39" s="73">
        <v>1966</v>
      </c>
      <c r="M39" s="74">
        <v>1941</v>
      </c>
      <c r="N39" s="72">
        <f t="shared" si="0"/>
        <v>2039.8333333333333</v>
      </c>
    </row>
    <row r="40" spans="1:14" ht="12" customHeight="1" x14ac:dyDescent="0.2">
      <c r="A40" s="71" t="str">
        <f>'Pregnant Women Participating'!A40</f>
        <v>Michigan</v>
      </c>
      <c r="B40" s="72">
        <v>5739</v>
      </c>
      <c r="C40" s="73">
        <v>5578</v>
      </c>
      <c r="D40" s="73">
        <v>5438</v>
      </c>
      <c r="E40" s="73">
        <v>5338</v>
      </c>
      <c r="F40" s="73">
        <v>5171</v>
      </c>
      <c r="G40" s="73">
        <v>5150</v>
      </c>
      <c r="H40" s="73">
        <v>5119</v>
      </c>
      <c r="I40" s="73">
        <v>5107</v>
      </c>
      <c r="J40" s="73">
        <v>5139</v>
      </c>
      <c r="K40" s="73">
        <v>5136</v>
      </c>
      <c r="L40" s="73">
        <v>5205</v>
      </c>
      <c r="M40" s="74">
        <v>5220</v>
      </c>
      <c r="N40" s="72">
        <f t="shared" si="0"/>
        <v>5278.333333333333</v>
      </c>
    </row>
    <row r="41" spans="1:14" ht="12" customHeight="1" x14ac:dyDescent="0.2">
      <c r="A41" s="71" t="str">
        <f>'Pregnant Women Participating'!A41</f>
        <v>Minnesota</v>
      </c>
      <c r="B41" s="72">
        <v>3359</v>
      </c>
      <c r="C41" s="73">
        <v>3262</v>
      </c>
      <c r="D41" s="73">
        <v>3263</v>
      </c>
      <c r="E41" s="73">
        <v>3260</v>
      </c>
      <c r="F41" s="73">
        <v>3223</v>
      </c>
      <c r="G41" s="73">
        <v>3215</v>
      </c>
      <c r="H41" s="73">
        <v>3178</v>
      </c>
      <c r="I41" s="73">
        <v>3111</v>
      </c>
      <c r="J41" s="73">
        <v>3136</v>
      </c>
      <c r="K41" s="73">
        <v>3114</v>
      </c>
      <c r="L41" s="73">
        <v>3138</v>
      </c>
      <c r="M41" s="74">
        <v>3140</v>
      </c>
      <c r="N41" s="72">
        <f t="shared" si="0"/>
        <v>3199.9166666666665</v>
      </c>
    </row>
    <row r="42" spans="1:14" ht="12" customHeight="1" x14ac:dyDescent="0.2">
      <c r="A42" s="71" t="str">
        <f>'Pregnant Women Participating'!A42</f>
        <v>Ohio</v>
      </c>
      <c r="B42" s="72">
        <v>5546</v>
      </c>
      <c r="C42" s="73">
        <v>5452</v>
      </c>
      <c r="D42" s="73">
        <v>5358</v>
      </c>
      <c r="E42" s="73">
        <v>5259</v>
      </c>
      <c r="F42" s="73">
        <v>5068</v>
      </c>
      <c r="G42" s="73">
        <v>4922</v>
      </c>
      <c r="H42" s="73">
        <v>4828</v>
      </c>
      <c r="I42" s="73">
        <v>4858</v>
      </c>
      <c r="J42" s="73">
        <v>5009</v>
      </c>
      <c r="K42" s="73">
        <v>5085</v>
      </c>
      <c r="L42" s="73">
        <v>5069</v>
      </c>
      <c r="M42" s="74">
        <v>5155</v>
      </c>
      <c r="N42" s="72">
        <f t="shared" si="0"/>
        <v>5134.083333333333</v>
      </c>
    </row>
    <row r="43" spans="1:14" ht="12" customHeight="1" x14ac:dyDescent="0.2">
      <c r="A43" s="71" t="str">
        <f>'Pregnant Women Participating'!A43</f>
        <v>Wisconsin</v>
      </c>
      <c r="B43" s="72">
        <v>2862</v>
      </c>
      <c r="C43" s="73">
        <v>2780</v>
      </c>
      <c r="D43" s="73">
        <v>2777</v>
      </c>
      <c r="E43" s="73">
        <v>2673</v>
      </c>
      <c r="F43" s="73">
        <v>2597</v>
      </c>
      <c r="G43" s="73">
        <v>2594</v>
      </c>
      <c r="H43" s="73">
        <v>2521</v>
      </c>
      <c r="I43" s="73">
        <v>2489</v>
      </c>
      <c r="J43" s="73">
        <v>2488</v>
      </c>
      <c r="K43" s="73">
        <v>2451</v>
      </c>
      <c r="L43" s="73">
        <v>2443</v>
      </c>
      <c r="M43" s="74">
        <v>2493</v>
      </c>
      <c r="N43" s="72">
        <f t="shared" si="0"/>
        <v>2597.3333333333335</v>
      </c>
    </row>
    <row r="44" spans="1:14" s="81" customFormat="1" ht="24.75" customHeight="1" x14ac:dyDescent="0.25">
      <c r="A44" s="76" t="str">
        <f>'Pregnant Women Participating'!A44</f>
        <v>Midwest Region</v>
      </c>
      <c r="B44" s="77">
        <v>28014</v>
      </c>
      <c r="C44" s="78">
        <v>27177</v>
      </c>
      <c r="D44" s="78">
        <v>26766</v>
      </c>
      <c r="E44" s="78">
        <v>26487</v>
      </c>
      <c r="F44" s="78">
        <v>25932</v>
      </c>
      <c r="G44" s="78">
        <v>25831</v>
      </c>
      <c r="H44" s="78">
        <v>25432</v>
      </c>
      <c r="I44" s="78">
        <v>25240</v>
      </c>
      <c r="J44" s="78">
        <v>25426</v>
      </c>
      <c r="K44" s="78">
        <v>25439</v>
      </c>
      <c r="L44" s="78">
        <v>25676</v>
      </c>
      <c r="M44" s="79">
        <v>25803</v>
      </c>
      <c r="N44" s="77">
        <f t="shared" si="0"/>
        <v>26101.916666666668</v>
      </c>
    </row>
    <row r="45" spans="1:14" ht="12" customHeight="1" x14ac:dyDescent="0.2">
      <c r="A45" s="71" t="str">
        <f>'Pregnant Women Participating'!A45</f>
        <v>Arizona</v>
      </c>
      <c r="B45" s="72">
        <v>3406</v>
      </c>
      <c r="C45" s="73">
        <v>3336</v>
      </c>
      <c r="D45" s="73">
        <v>3295</v>
      </c>
      <c r="E45" s="73">
        <v>3184</v>
      </c>
      <c r="F45" s="73">
        <v>3136</v>
      </c>
      <c r="G45" s="73">
        <v>3105</v>
      </c>
      <c r="H45" s="73">
        <v>2995</v>
      </c>
      <c r="I45" s="73">
        <v>2961</v>
      </c>
      <c r="J45" s="73">
        <v>2955</v>
      </c>
      <c r="K45" s="73">
        <v>2931</v>
      </c>
      <c r="L45" s="73">
        <v>2971</v>
      </c>
      <c r="M45" s="74">
        <v>3028</v>
      </c>
      <c r="N45" s="72">
        <f t="shared" si="0"/>
        <v>3108.5833333333335</v>
      </c>
    </row>
    <row r="46" spans="1:14" ht="12" customHeight="1" x14ac:dyDescent="0.2">
      <c r="A46" s="71" t="str">
        <f>'Pregnant Women Participating'!A46</f>
        <v>Arkansas</v>
      </c>
      <c r="B46" s="72">
        <v>1339</v>
      </c>
      <c r="C46" s="73">
        <v>1348</v>
      </c>
      <c r="D46" s="73">
        <v>1311</v>
      </c>
      <c r="E46" s="73">
        <v>1243</v>
      </c>
      <c r="F46" s="73">
        <v>1173</v>
      </c>
      <c r="G46" s="73">
        <v>1201</v>
      </c>
      <c r="H46" s="73">
        <v>1197</v>
      </c>
      <c r="I46" s="73">
        <v>1207</v>
      </c>
      <c r="J46" s="73">
        <v>1180</v>
      </c>
      <c r="K46" s="73">
        <v>1203</v>
      </c>
      <c r="L46" s="73">
        <v>1250</v>
      </c>
      <c r="M46" s="74">
        <v>1272</v>
      </c>
      <c r="N46" s="72">
        <f t="shared" si="0"/>
        <v>1243.6666666666667</v>
      </c>
    </row>
    <row r="47" spans="1:14" ht="12" customHeight="1" x14ac:dyDescent="0.2">
      <c r="A47" s="71" t="str">
        <f>'Pregnant Women Participating'!A47</f>
        <v>Louisiana</v>
      </c>
      <c r="B47" s="72">
        <v>1301</v>
      </c>
      <c r="C47" s="73">
        <v>1331</v>
      </c>
      <c r="D47" s="73">
        <v>1375</v>
      </c>
      <c r="E47" s="73">
        <v>1349</v>
      </c>
      <c r="F47" s="73">
        <v>1305</v>
      </c>
      <c r="G47" s="73">
        <v>1316</v>
      </c>
      <c r="H47" s="73">
        <v>1245</v>
      </c>
      <c r="I47" s="73">
        <v>1189</v>
      </c>
      <c r="J47" s="73">
        <v>1203</v>
      </c>
      <c r="K47" s="73">
        <v>1266</v>
      </c>
      <c r="L47" s="73">
        <v>1315</v>
      </c>
      <c r="M47" s="74">
        <v>1275</v>
      </c>
      <c r="N47" s="72">
        <f t="shared" si="0"/>
        <v>1289.1666666666667</v>
      </c>
    </row>
    <row r="48" spans="1:14" ht="12" customHeight="1" x14ac:dyDescent="0.2">
      <c r="A48" s="71" t="str">
        <f>'Pregnant Women Participating'!A48</f>
        <v>New Mexico</v>
      </c>
      <c r="B48" s="72">
        <v>1407</v>
      </c>
      <c r="C48" s="73">
        <v>1359</v>
      </c>
      <c r="D48" s="73">
        <v>1288</v>
      </c>
      <c r="E48" s="73">
        <v>1300</v>
      </c>
      <c r="F48" s="73">
        <v>1301</v>
      </c>
      <c r="G48" s="73">
        <v>1287</v>
      </c>
      <c r="H48" s="73">
        <v>1240</v>
      </c>
      <c r="I48" s="73">
        <v>1185</v>
      </c>
      <c r="J48" s="73">
        <v>1154</v>
      </c>
      <c r="K48" s="73">
        <v>1162</v>
      </c>
      <c r="L48" s="73">
        <v>1161</v>
      </c>
      <c r="M48" s="74">
        <v>1224</v>
      </c>
      <c r="N48" s="72">
        <f t="shared" si="0"/>
        <v>1255.6666666666667</v>
      </c>
    </row>
    <row r="49" spans="1:14" ht="12" customHeight="1" x14ac:dyDescent="0.2">
      <c r="A49" s="71" t="str">
        <f>'Pregnant Women Participating'!A49</f>
        <v>Oklahoma</v>
      </c>
      <c r="B49" s="72">
        <v>2201</v>
      </c>
      <c r="C49" s="73">
        <v>2292</v>
      </c>
      <c r="D49" s="73">
        <v>2032</v>
      </c>
      <c r="E49" s="73">
        <v>1959</v>
      </c>
      <c r="F49" s="73">
        <v>1906</v>
      </c>
      <c r="G49" s="73">
        <v>2175</v>
      </c>
      <c r="H49" s="73">
        <v>1895</v>
      </c>
      <c r="I49" s="73">
        <v>1861</v>
      </c>
      <c r="J49" s="73">
        <v>1866</v>
      </c>
      <c r="K49" s="73">
        <v>1946</v>
      </c>
      <c r="L49" s="73">
        <v>1985</v>
      </c>
      <c r="M49" s="74">
        <v>2029</v>
      </c>
      <c r="N49" s="72">
        <f t="shared" si="0"/>
        <v>2012.25</v>
      </c>
    </row>
    <row r="50" spans="1:14" ht="12" customHeight="1" x14ac:dyDescent="0.2">
      <c r="A50" s="71" t="str">
        <f>'Pregnant Women Participating'!A50</f>
        <v>Texas</v>
      </c>
      <c r="B50" s="72">
        <v>13787</v>
      </c>
      <c r="C50" s="73">
        <v>13478</v>
      </c>
      <c r="D50" s="73">
        <v>13362</v>
      </c>
      <c r="E50" s="73">
        <v>13163</v>
      </c>
      <c r="F50" s="73">
        <v>12566</v>
      </c>
      <c r="G50" s="73">
        <v>12658</v>
      </c>
      <c r="H50" s="73">
        <v>12389</v>
      </c>
      <c r="I50" s="73">
        <v>12160</v>
      </c>
      <c r="J50" s="73">
        <v>12390</v>
      </c>
      <c r="K50" s="73">
        <v>12412</v>
      </c>
      <c r="L50" s="73">
        <v>12663</v>
      </c>
      <c r="M50" s="74">
        <v>13021</v>
      </c>
      <c r="N50" s="72">
        <f t="shared" si="0"/>
        <v>12837.416666666666</v>
      </c>
    </row>
    <row r="51" spans="1:14" ht="12" customHeight="1" x14ac:dyDescent="0.2">
      <c r="A51" s="71" t="str">
        <f>'Pregnant Women Participating'!A51</f>
        <v>Utah</v>
      </c>
      <c r="B51" s="72">
        <v>2251</v>
      </c>
      <c r="C51" s="73">
        <v>2194</v>
      </c>
      <c r="D51" s="73">
        <v>2137</v>
      </c>
      <c r="E51" s="73">
        <v>2113</v>
      </c>
      <c r="F51" s="73">
        <v>2058</v>
      </c>
      <c r="G51" s="73">
        <v>2055</v>
      </c>
      <c r="H51" s="73">
        <v>2062</v>
      </c>
      <c r="I51" s="73">
        <v>2019</v>
      </c>
      <c r="J51" s="73">
        <v>2037</v>
      </c>
      <c r="K51" s="73">
        <v>1997</v>
      </c>
      <c r="L51" s="73">
        <v>2014</v>
      </c>
      <c r="M51" s="74">
        <v>2041</v>
      </c>
      <c r="N51" s="72">
        <f t="shared" si="0"/>
        <v>2081.5</v>
      </c>
    </row>
    <row r="52" spans="1:14" ht="12" customHeight="1" x14ac:dyDescent="0.2">
      <c r="A52" s="71" t="str">
        <f>'Pregnant Women Participating'!A52</f>
        <v>Inter-Tribal Council, AZ</v>
      </c>
      <c r="B52" s="72">
        <v>192</v>
      </c>
      <c r="C52" s="73">
        <v>179</v>
      </c>
      <c r="D52" s="73">
        <v>177</v>
      </c>
      <c r="E52" s="73">
        <v>170</v>
      </c>
      <c r="F52" s="73">
        <v>155</v>
      </c>
      <c r="G52" s="73">
        <v>154</v>
      </c>
      <c r="H52" s="73">
        <v>141</v>
      </c>
      <c r="I52" s="73">
        <v>136</v>
      </c>
      <c r="J52" s="73">
        <v>124</v>
      </c>
      <c r="K52" s="73">
        <v>121</v>
      </c>
      <c r="L52" s="73">
        <v>128</v>
      </c>
      <c r="M52" s="74">
        <v>137</v>
      </c>
      <c r="N52" s="72">
        <f t="shared" si="0"/>
        <v>151.16666666666666</v>
      </c>
    </row>
    <row r="53" spans="1:14" ht="12" customHeight="1" x14ac:dyDescent="0.2">
      <c r="A53" s="71" t="str">
        <f>'Pregnant Women Participating'!A53</f>
        <v>Navajo Nation, AZ</v>
      </c>
      <c r="B53" s="72">
        <v>219</v>
      </c>
      <c r="C53" s="73">
        <v>216</v>
      </c>
      <c r="D53" s="73">
        <v>201</v>
      </c>
      <c r="E53" s="73">
        <v>197</v>
      </c>
      <c r="F53" s="73">
        <v>191</v>
      </c>
      <c r="G53" s="73">
        <v>184</v>
      </c>
      <c r="H53" s="73">
        <v>177</v>
      </c>
      <c r="I53" s="73">
        <v>171</v>
      </c>
      <c r="J53" s="73">
        <v>173</v>
      </c>
      <c r="K53" s="73">
        <v>163</v>
      </c>
      <c r="L53" s="73">
        <v>161</v>
      </c>
      <c r="M53" s="74">
        <v>146</v>
      </c>
      <c r="N53" s="72">
        <f t="shared" si="0"/>
        <v>183.25</v>
      </c>
    </row>
    <row r="54" spans="1:14" ht="12" customHeight="1" x14ac:dyDescent="0.2">
      <c r="A54" s="71" t="str">
        <f>'Pregnant Women Participating'!A54</f>
        <v>Acoma, Canoncito &amp; Laguna, NM</v>
      </c>
      <c r="B54" s="72">
        <v>20</v>
      </c>
      <c r="C54" s="73">
        <v>18</v>
      </c>
      <c r="D54" s="73">
        <v>18</v>
      </c>
      <c r="E54" s="73">
        <v>15</v>
      </c>
      <c r="F54" s="73">
        <v>14</v>
      </c>
      <c r="G54" s="73">
        <v>18</v>
      </c>
      <c r="H54" s="73">
        <v>17</v>
      </c>
      <c r="I54" s="73">
        <v>16</v>
      </c>
      <c r="J54" s="73">
        <v>22</v>
      </c>
      <c r="K54" s="73">
        <v>26</v>
      </c>
      <c r="L54" s="73">
        <v>24</v>
      </c>
      <c r="M54" s="74">
        <v>24</v>
      </c>
      <c r="N54" s="72">
        <f t="shared" si="0"/>
        <v>19.333333333333332</v>
      </c>
    </row>
    <row r="55" spans="1:14" ht="12" customHeight="1" x14ac:dyDescent="0.2">
      <c r="A55" s="71" t="str">
        <f>'Pregnant Women Participating'!A55</f>
        <v>Eight Northern Pueblos, NM</v>
      </c>
      <c r="B55" s="72">
        <v>8</v>
      </c>
      <c r="C55" s="73">
        <v>10</v>
      </c>
      <c r="D55" s="73">
        <v>10</v>
      </c>
      <c r="E55" s="73">
        <v>6</v>
      </c>
      <c r="F55" s="73">
        <v>7</v>
      </c>
      <c r="G55" s="73">
        <v>7</v>
      </c>
      <c r="H55" s="73">
        <v>7</v>
      </c>
      <c r="I55" s="73">
        <v>8</v>
      </c>
      <c r="J55" s="73">
        <v>7</v>
      </c>
      <c r="K55" s="73">
        <v>7</v>
      </c>
      <c r="L55" s="73">
        <v>5</v>
      </c>
      <c r="M55" s="74">
        <v>4</v>
      </c>
      <c r="N55" s="72">
        <f t="shared" si="0"/>
        <v>7.166666666666667</v>
      </c>
    </row>
    <row r="56" spans="1:14" ht="12" customHeight="1" x14ac:dyDescent="0.2">
      <c r="A56" s="71" t="str">
        <f>'Pregnant Women Participating'!A56</f>
        <v>Five Sandoval Pueblos, NM</v>
      </c>
      <c r="B56" s="72">
        <v>8</v>
      </c>
      <c r="C56" s="73">
        <v>9</v>
      </c>
      <c r="D56" s="73">
        <v>7</v>
      </c>
      <c r="E56" s="73">
        <v>8</v>
      </c>
      <c r="F56" s="73">
        <v>9</v>
      </c>
      <c r="G56" s="73">
        <v>8</v>
      </c>
      <c r="H56" s="73">
        <v>7</v>
      </c>
      <c r="I56" s="73">
        <v>7</v>
      </c>
      <c r="J56" s="73">
        <v>6</v>
      </c>
      <c r="K56" s="73">
        <v>6</v>
      </c>
      <c r="L56" s="73">
        <v>7</v>
      </c>
      <c r="M56" s="74">
        <v>6</v>
      </c>
      <c r="N56" s="72">
        <f t="shared" si="0"/>
        <v>7.333333333333333</v>
      </c>
    </row>
    <row r="57" spans="1:14" ht="12" customHeight="1" x14ac:dyDescent="0.2">
      <c r="A57" s="71" t="str">
        <f>'Pregnant Women Participating'!A57</f>
        <v>Isleta Pueblo, NM</v>
      </c>
      <c r="B57" s="72">
        <v>34</v>
      </c>
      <c r="C57" s="73">
        <v>30</v>
      </c>
      <c r="D57" s="73">
        <v>30</v>
      </c>
      <c r="E57" s="73">
        <v>37</v>
      </c>
      <c r="F57" s="73">
        <v>40</v>
      </c>
      <c r="G57" s="73">
        <v>42</v>
      </c>
      <c r="H57" s="73">
        <v>30</v>
      </c>
      <c r="I57" s="73">
        <v>31</v>
      </c>
      <c r="J57" s="73">
        <v>32</v>
      </c>
      <c r="K57" s="73">
        <v>30</v>
      </c>
      <c r="L57" s="73">
        <v>25</v>
      </c>
      <c r="M57" s="74">
        <v>27</v>
      </c>
      <c r="N57" s="72">
        <f t="shared" si="0"/>
        <v>32.333333333333336</v>
      </c>
    </row>
    <row r="58" spans="1:14" ht="12" customHeight="1" x14ac:dyDescent="0.2">
      <c r="A58" s="71" t="str">
        <f>'Pregnant Women Participating'!A58</f>
        <v>San Felipe Pueblo, NM</v>
      </c>
      <c r="B58" s="72">
        <v>8</v>
      </c>
      <c r="C58" s="73">
        <v>7</v>
      </c>
      <c r="D58" s="73">
        <v>7</v>
      </c>
      <c r="E58" s="73">
        <v>10</v>
      </c>
      <c r="F58" s="73">
        <v>14</v>
      </c>
      <c r="G58" s="73">
        <v>17</v>
      </c>
      <c r="H58" s="73">
        <v>13</v>
      </c>
      <c r="I58" s="73">
        <v>13</v>
      </c>
      <c r="J58" s="73">
        <v>10</v>
      </c>
      <c r="K58" s="73">
        <v>8</v>
      </c>
      <c r="L58" s="73">
        <v>10</v>
      </c>
      <c r="M58" s="74">
        <v>8</v>
      </c>
      <c r="N58" s="72">
        <f t="shared" si="0"/>
        <v>10.416666666666666</v>
      </c>
    </row>
    <row r="59" spans="1:14" ht="12" customHeight="1" x14ac:dyDescent="0.2">
      <c r="A59" s="71" t="str">
        <f>'Pregnant Women Participating'!A59</f>
        <v>Santo Domingo Tribe, NM</v>
      </c>
      <c r="B59" s="72">
        <v>9</v>
      </c>
      <c r="C59" s="73">
        <v>8</v>
      </c>
      <c r="D59" s="73">
        <v>8</v>
      </c>
      <c r="E59" s="73">
        <v>6</v>
      </c>
      <c r="F59" s="73">
        <v>5</v>
      </c>
      <c r="G59" s="73">
        <v>3</v>
      </c>
      <c r="H59" s="73">
        <v>4</v>
      </c>
      <c r="I59" s="73">
        <v>4</v>
      </c>
      <c r="J59" s="73">
        <v>4</v>
      </c>
      <c r="K59" s="73">
        <v>4</v>
      </c>
      <c r="L59" s="73">
        <v>4</v>
      </c>
      <c r="M59" s="74">
        <v>5</v>
      </c>
      <c r="N59" s="72">
        <f t="shared" si="0"/>
        <v>5.333333333333333</v>
      </c>
    </row>
    <row r="60" spans="1:14" ht="12" customHeight="1" x14ac:dyDescent="0.2">
      <c r="A60" s="71" t="str">
        <f>'Pregnant Women Participating'!A60</f>
        <v>Zuni Pueblo, NM</v>
      </c>
      <c r="B60" s="72">
        <v>61</v>
      </c>
      <c r="C60" s="73">
        <v>61</v>
      </c>
      <c r="D60" s="73">
        <v>63</v>
      </c>
      <c r="E60" s="73">
        <v>57</v>
      </c>
      <c r="F60" s="73">
        <v>55</v>
      </c>
      <c r="G60" s="73">
        <v>56</v>
      </c>
      <c r="H60" s="73">
        <v>49</v>
      </c>
      <c r="I60" s="73">
        <v>46</v>
      </c>
      <c r="J60" s="73">
        <v>51</v>
      </c>
      <c r="K60" s="73">
        <v>46</v>
      </c>
      <c r="L60" s="73">
        <v>46</v>
      </c>
      <c r="M60" s="74">
        <v>50</v>
      </c>
      <c r="N60" s="72">
        <f t="shared" si="0"/>
        <v>53.416666666666664</v>
      </c>
    </row>
    <row r="61" spans="1:14" ht="12" customHeight="1" x14ac:dyDescent="0.2">
      <c r="A61" s="71" t="str">
        <f>'Pregnant Women Participating'!A61</f>
        <v>Cherokee Nation, OK</v>
      </c>
      <c r="B61" s="72">
        <v>120</v>
      </c>
      <c r="C61" s="73">
        <v>125</v>
      </c>
      <c r="D61" s="73">
        <v>125</v>
      </c>
      <c r="E61" s="73">
        <v>119</v>
      </c>
      <c r="F61" s="73">
        <v>107</v>
      </c>
      <c r="G61" s="73">
        <v>114</v>
      </c>
      <c r="H61" s="73">
        <v>100</v>
      </c>
      <c r="I61" s="73">
        <v>93</v>
      </c>
      <c r="J61" s="73">
        <v>102</v>
      </c>
      <c r="K61" s="73">
        <v>99</v>
      </c>
      <c r="L61" s="73">
        <v>105</v>
      </c>
      <c r="M61" s="74">
        <v>99</v>
      </c>
      <c r="N61" s="72">
        <f t="shared" si="0"/>
        <v>109</v>
      </c>
    </row>
    <row r="62" spans="1:14" ht="12" customHeight="1" x14ac:dyDescent="0.2">
      <c r="A62" s="71" t="str">
        <f>'Pregnant Women Participating'!A62</f>
        <v>Chickasaw Nation, OK</v>
      </c>
      <c r="B62" s="72">
        <v>123</v>
      </c>
      <c r="C62" s="73">
        <v>124</v>
      </c>
      <c r="D62" s="73">
        <v>121</v>
      </c>
      <c r="E62" s="73">
        <v>121</v>
      </c>
      <c r="F62" s="73">
        <v>106</v>
      </c>
      <c r="G62" s="73">
        <v>101</v>
      </c>
      <c r="H62" s="73">
        <v>99</v>
      </c>
      <c r="I62" s="73">
        <v>93</v>
      </c>
      <c r="J62" s="73">
        <v>93</v>
      </c>
      <c r="K62" s="73">
        <v>102</v>
      </c>
      <c r="L62" s="73">
        <v>109</v>
      </c>
      <c r="M62" s="74">
        <v>119</v>
      </c>
      <c r="N62" s="72">
        <f t="shared" si="0"/>
        <v>109.25</v>
      </c>
    </row>
    <row r="63" spans="1:14" ht="12" customHeight="1" x14ac:dyDescent="0.2">
      <c r="A63" s="71" t="str">
        <f>'Pregnant Women Participating'!A63</f>
        <v>Choctaw Nation, OK</v>
      </c>
      <c r="B63" s="72">
        <v>116</v>
      </c>
      <c r="C63" s="73">
        <v>110</v>
      </c>
      <c r="D63" s="73">
        <v>108</v>
      </c>
      <c r="E63" s="73">
        <v>119</v>
      </c>
      <c r="F63" s="73">
        <v>108</v>
      </c>
      <c r="G63" s="73">
        <v>108</v>
      </c>
      <c r="H63" s="73">
        <v>111</v>
      </c>
      <c r="I63" s="73">
        <v>114</v>
      </c>
      <c r="J63" s="73">
        <v>115</v>
      </c>
      <c r="K63" s="73">
        <v>124</v>
      </c>
      <c r="L63" s="73">
        <v>128</v>
      </c>
      <c r="M63" s="74">
        <v>132</v>
      </c>
      <c r="N63" s="72">
        <f t="shared" si="0"/>
        <v>116.08333333333333</v>
      </c>
    </row>
    <row r="64" spans="1:14" ht="12" customHeight="1" x14ac:dyDescent="0.2">
      <c r="A64" s="71" t="str">
        <f>'Pregnant Women Participating'!A64</f>
        <v>Citizen Potawatomi Nation, OK</v>
      </c>
      <c r="B64" s="72">
        <v>43</v>
      </c>
      <c r="C64" s="73">
        <v>39</v>
      </c>
      <c r="D64" s="73">
        <v>35</v>
      </c>
      <c r="E64" s="73">
        <v>32</v>
      </c>
      <c r="F64" s="73">
        <v>40</v>
      </c>
      <c r="G64" s="73">
        <v>43</v>
      </c>
      <c r="H64" s="73">
        <v>46</v>
      </c>
      <c r="I64" s="73">
        <v>47</v>
      </c>
      <c r="J64" s="73">
        <v>50</v>
      </c>
      <c r="K64" s="73">
        <v>44</v>
      </c>
      <c r="L64" s="73">
        <v>48</v>
      </c>
      <c r="M64" s="74">
        <v>51</v>
      </c>
      <c r="N64" s="72">
        <f t="shared" si="0"/>
        <v>43.166666666666664</v>
      </c>
    </row>
    <row r="65" spans="1:14" ht="12" customHeight="1" x14ac:dyDescent="0.2">
      <c r="A65" s="71" t="str">
        <f>'Pregnant Women Participating'!A65</f>
        <v>Inter-Tribal Council, OK</v>
      </c>
      <c r="B65" s="72">
        <v>20</v>
      </c>
      <c r="C65" s="73">
        <v>20</v>
      </c>
      <c r="D65" s="73">
        <v>19</v>
      </c>
      <c r="E65" s="73">
        <v>22</v>
      </c>
      <c r="F65" s="73">
        <v>21</v>
      </c>
      <c r="G65" s="73">
        <v>20</v>
      </c>
      <c r="H65" s="73">
        <v>22</v>
      </c>
      <c r="I65" s="73">
        <v>23</v>
      </c>
      <c r="J65" s="73">
        <v>25</v>
      </c>
      <c r="K65" s="73">
        <v>26</v>
      </c>
      <c r="L65" s="73">
        <v>23</v>
      </c>
      <c r="M65" s="74">
        <v>24</v>
      </c>
      <c r="N65" s="72">
        <f t="shared" si="0"/>
        <v>22.083333333333332</v>
      </c>
    </row>
    <row r="66" spans="1:14" ht="12" customHeight="1" x14ac:dyDescent="0.2">
      <c r="A66" s="71" t="str">
        <f>'Pregnant Women Participating'!A66</f>
        <v>Muscogee Creek Nation, OK</v>
      </c>
      <c r="B66" s="72">
        <v>72</v>
      </c>
      <c r="C66" s="73">
        <v>66</v>
      </c>
      <c r="D66" s="73">
        <v>57</v>
      </c>
      <c r="E66" s="73">
        <v>55</v>
      </c>
      <c r="F66" s="73">
        <v>61</v>
      </c>
      <c r="G66" s="73">
        <v>60</v>
      </c>
      <c r="H66" s="73">
        <v>58</v>
      </c>
      <c r="I66" s="73">
        <v>57</v>
      </c>
      <c r="J66" s="73">
        <v>46</v>
      </c>
      <c r="K66" s="73">
        <v>49</v>
      </c>
      <c r="L66" s="73">
        <v>54</v>
      </c>
      <c r="M66" s="74">
        <v>66</v>
      </c>
      <c r="N66" s="72">
        <f t="shared" si="0"/>
        <v>58.416666666666664</v>
      </c>
    </row>
    <row r="67" spans="1:14" ht="12" customHeight="1" x14ac:dyDescent="0.2">
      <c r="A67" s="71" t="str">
        <f>'Pregnant Women Participating'!A67</f>
        <v>Osage Tribal Council, OK</v>
      </c>
      <c r="B67" s="72">
        <v>66</v>
      </c>
      <c r="C67" s="73">
        <v>63</v>
      </c>
      <c r="D67" s="73">
        <v>62</v>
      </c>
      <c r="E67" s="73">
        <v>59</v>
      </c>
      <c r="F67" s="73">
        <v>59</v>
      </c>
      <c r="G67" s="73">
        <v>60</v>
      </c>
      <c r="H67" s="73">
        <v>62</v>
      </c>
      <c r="I67" s="73">
        <v>58</v>
      </c>
      <c r="J67" s="73">
        <v>56</v>
      </c>
      <c r="K67" s="73">
        <v>59</v>
      </c>
      <c r="L67" s="73">
        <v>63</v>
      </c>
      <c r="M67" s="74">
        <v>57</v>
      </c>
      <c r="N67" s="72">
        <f t="shared" si="0"/>
        <v>60.333333333333336</v>
      </c>
    </row>
    <row r="68" spans="1:14" ht="12" customHeight="1" x14ac:dyDescent="0.2">
      <c r="A68" s="71" t="str">
        <f>'Pregnant Women Participating'!A68</f>
        <v>Otoe-Missouria Tribe, OK</v>
      </c>
      <c r="B68" s="72">
        <v>9</v>
      </c>
      <c r="C68" s="73">
        <v>7</v>
      </c>
      <c r="D68" s="73">
        <v>8</v>
      </c>
      <c r="E68" s="73">
        <v>8</v>
      </c>
      <c r="F68" s="73">
        <v>8</v>
      </c>
      <c r="G68" s="73">
        <v>9</v>
      </c>
      <c r="H68" s="73">
        <v>9</v>
      </c>
      <c r="I68" s="73">
        <v>9</v>
      </c>
      <c r="J68" s="73">
        <v>8</v>
      </c>
      <c r="K68" s="73">
        <v>8</v>
      </c>
      <c r="L68" s="73">
        <v>9</v>
      </c>
      <c r="M68" s="74">
        <v>11</v>
      </c>
      <c r="N68" s="72">
        <f t="shared" si="0"/>
        <v>8.5833333333333339</v>
      </c>
    </row>
    <row r="69" spans="1:14" ht="12" customHeight="1" x14ac:dyDescent="0.2">
      <c r="A69" s="71" t="str">
        <f>'Pregnant Women Participating'!A69</f>
        <v>Wichita, Caddo &amp; Delaware (WCD), OK</v>
      </c>
      <c r="B69" s="72">
        <v>91</v>
      </c>
      <c r="C69" s="73">
        <v>88</v>
      </c>
      <c r="D69" s="73">
        <v>86</v>
      </c>
      <c r="E69" s="73">
        <v>89</v>
      </c>
      <c r="F69" s="73">
        <v>87</v>
      </c>
      <c r="G69" s="73">
        <v>81</v>
      </c>
      <c r="H69" s="73">
        <v>80</v>
      </c>
      <c r="I69" s="73">
        <v>77</v>
      </c>
      <c r="J69" s="73">
        <v>84</v>
      </c>
      <c r="K69" s="73">
        <v>84</v>
      </c>
      <c r="L69" s="73">
        <v>89</v>
      </c>
      <c r="M69" s="74">
        <v>83</v>
      </c>
      <c r="N69" s="72">
        <f t="shared" si="0"/>
        <v>84.916666666666671</v>
      </c>
    </row>
    <row r="70" spans="1:14" s="81" customFormat="1" ht="24.75" customHeight="1" x14ac:dyDescent="0.25">
      <c r="A70" s="76" t="str">
        <f>'Pregnant Women Participating'!A70</f>
        <v>Southwest Region</v>
      </c>
      <c r="B70" s="77">
        <v>26911</v>
      </c>
      <c r="C70" s="78">
        <v>26518</v>
      </c>
      <c r="D70" s="78">
        <v>25942</v>
      </c>
      <c r="E70" s="78">
        <v>25441</v>
      </c>
      <c r="F70" s="78">
        <v>24532</v>
      </c>
      <c r="G70" s="78">
        <v>24882</v>
      </c>
      <c r="H70" s="78">
        <v>24055</v>
      </c>
      <c r="I70" s="78">
        <v>23585</v>
      </c>
      <c r="J70" s="78">
        <v>23793</v>
      </c>
      <c r="K70" s="78">
        <v>23923</v>
      </c>
      <c r="L70" s="78">
        <v>24397</v>
      </c>
      <c r="M70" s="79">
        <v>24939</v>
      </c>
      <c r="N70" s="77">
        <f t="shared" si="0"/>
        <v>24909.833333333332</v>
      </c>
    </row>
    <row r="71" spans="1:14" ht="12" customHeight="1" x14ac:dyDescent="0.2">
      <c r="A71" s="71" t="str">
        <f>'Pregnant Women Participating'!A71</f>
        <v>Colorado</v>
      </c>
      <c r="B71" s="72">
        <v>4111</v>
      </c>
      <c r="C71" s="73">
        <v>4047</v>
      </c>
      <c r="D71" s="73">
        <v>4116</v>
      </c>
      <c r="E71" s="73">
        <v>3934</v>
      </c>
      <c r="F71" s="73">
        <v>3941</v>
      </c>
      <c r="G71" s="73">
        <v>3977</v>
      </c>
      <c r="H71" s="73">
        <v>3909</v>
      </c>
      <c r="I71" s="73">
        <v>3878</v>
      </c>
      <c r="J71" s="73">
        <v>3900</v>
      </c>
      <c r="K71" s="73">
        <v>3854</v>
      </c>
      <c r="L71" s="73">
        <v>3939</v>
      </c>
      <c r="M71" s="74">
        <v>3859</v>
      </c>
      <c r="N71" s="72">
        <f t="shared" si="0"/>
        <v>3955.4166666666665</v>
      </c>
    </row>
    <row r="72" spans="1:14" ht="12" customHeight="1" x14ac:dyDescent="0.2">
      <c r="A72" s="71" t="str">
        <f>'Pregnant Women Participating'!A72</f>
        <v>Kansas</v>
      </c>
      <c r="B72" s="72">
        <v>1609</v>
      </c>
      <c r="C72" s="73">
        <v>1638</v>
      </c>
      <c r="D72" s="73">
        <v>1578</v>
      </c>
      <c r="E72" s="73">
        <v>1577</v>
      </c>
      <c r="F72" s="73">
        <v>1525</v>
      </c>
      <c r="G72" s="73">
        <v>1494</v>
      </c>
      <c r="H72" s="73">
        <v>1424</v>
      </c>
      <c r="I72" s="73">
        <v>1397</v>
      </c>
      <c r="J72" s="73">
        <v>1379</v>
      </c>
      <c r="K72" s="73">
        <v>1418</v>
      </c>
      <c r="L72" s="73">
        <v>1416</v>
      </c>
      <c r="M72" s="74">
        <v>1457</v>
      </c>
      <c r="N72" s="72">
        <f t="shared" si="0"/>
        <v>1492.6666666666667</v>
      </c>
    </row>
    <row r="73" spans="1:14" ht="12" customHeight="1" x14ac:dyDescent="0.2">
      <c r="A73" s="71" t="str">
        <f>'Pregnant Women Participating'!A73</f>
        <v>Missouri</v>
      </c>
      <c r="B73" s="72">
        <v>2897</v>
      </c>
      <c r="C73" s="73">
        <v>2856</v>
      </c>
      <c r="D73" s="73">
        <v>2780</v>
      </c>
      <c r="E73" s="73">
        <v>2697</v>
      </c>
      <c r="F73" s="73">
        <v>2624</v>
      </c>
      <c r="G73" s="73">
        <v>2607</v>
      </c>
      <c r="H73" s="73">
        <v>2552</v>
      </c>
      <c r="I73" s="73">
        <v>2496</v>
      </c>
      <c r="J73" s="73">
        <v>2461</v>
      </c>
      <c r="K73" s="73">
        <v>2522</v>
      </c>
      <c r="L73" s="73">
        <v>2551</v>
      </c>
      <c r="M73" s="74">
        <v>2543</v>
      </c>
      <c r="N73" s="72">
        <f t="shared" si="0"/>
        <v>2632.1666666666665</v>
      </c>
    </row>
    <row r="74" spans="1:14" ht="12" customHeight="1" x14ac:dyDescent="0.2">
      <c r="A74" s="71" t="str">
        <f>'Pregnant Women Participating'!A74</f>
        <v>Montana</v>
      </c>
      <c r="B74" s="72">
        <v>800</v>
      </c>
      <c r="C74" s="73">
        <v>753</v>
      </c>
      <c r="D74" s="73">
        <v>734</v>
      </c>
      <c r="E74" s="73">
        <v>719</v>
      </c>
      <c r="F74" s="73">
        <v>729</v>
      </c>
      <c r="G74" s="73">
        <v>702</v>
      </c>
      <c r="H74" s="73">
        <v>688</v>
      </c>
      <c r="I74" s="73">
        <v>671</v>
      </c>
      <c r="J74" s="73">
        <v>674</v>
      </c>
      <c r="K74" s="73">
        <v>657</v>
      </c>
      <c r="L74" s="73">
        <v>665</v>
      </c>
      <c r="M74" s="74">
        <v>675</v>
      </c>
      <c r="N74" s="72">
        <f t="shared" si="0"/>
        <v>705.58333333333337</v>
      </c>
    </row>
    <row r="75" spans="1:14" ht="12" customHeight="1" x14ac:dyDescent="0.2">
      <c r="A75" s="71" t="str">
        <f>'Pregnant Women Participating'!A75</f>
        <v>Nebraska</v>
      </c>
      <c r="B75" s="72">
        <v>980</v>
      </c>
      <c r="C75" s="73">
        <v>968</v>
      </c>
      <c r="D75" s="73">
        <v>985</v>
      </c>
      <c r="E75" s="73">
        <v>967</v>
      </c>
      <c r="F75" s="73">
        <v>951</v>
      </c>
      <c r="G75" s="73">
        <v>956</v>
      </c>
      <c r="H75" s="73">
        <v>956</v>
      </c>
      <c r="I75" s="73">
        <v>961</v>
      </c>
      <c r="J75" s="73">
        <v>964</v>
      </c>
      <c r="K75" s="73">
        <v>991</v>
      </c>
      <c r="L75" s="73">
        <v>947</v>
      </c>
      <c r="M75" s="74">
        <v>941</v>
      </c>
      <c r="N75" s="72">
        <f t="shared" si="0"/>
        <v>963.91666666666663</v>
      </c>
    </row>
    <row r="76" spans="1:14" ht="12" customHeight="1" x14ac:dyDescent="0.2">
      <c r="A76" s="71" t="str">
        <f>'Pregnant Women Participating'!A76</f>
        <v>North Dakota</v>
      </c>
      <c r="B76" s="72">
        <v>364</v>
      </c>
      <c r="C76" s="73">
        <v>342</v>
      </c>
      <c r="D76" s="73">
        <v>347</v>
      </c>
      <c r="E76" s="73">
        <v>353</v>
      </c>
      <c r="F76" s="73">
        <v>359</v>
      </c>
      <c r="G76" s="73">
        <v>371</v>
      </c>
      <c r="H76" s="73">
        <v>360</v>
      </c>
      <c r="I76" s="73">
        <v>353</v>
      </c>
      <c r="J76" s="73">
        <v>335</v>
      </c>
      <c r="K76" s="73">
        <v>333</v>
      </c>
      <c r="L76" s="73">
        <v>336</v>
      </c>
      <c r="M76" s="74">
        <v>330</v>
      </c>
      <c r="N76" s="72">
        <f t="shared" si="0"/>
        <v>348.58333333333331</v>
      </c>
    </row>
    <row r="77" spans="1:14" ht="12" customHeight="1" x14ac:dyDescent="0.2">
      <c r="A77" s="71" t="str">
        <f>'Pregnant Women Participating'!A77</f>
        <v>South Dakota</v>
      </c>
      <c r="B77" s="72">
        <v>552</v>
      </c>
      <c r="C77" s="73">
        <v>568</v>
      </c>
      <c r="D77" s="73">
        <v>574</v>
      </c>
      <c r="E77" s="73">
        <v>559</v>
      </c>
      <c r="F77" s="73">
        <v>558</v>
      </c>
      <c r="G77" s="73">
        <v>534</v>
      </c>
      <c r="H77" s="73">
        <v>533</v>
      </c>
      <c r="I77" s="73">
        <v>530</v>
      </c>
      <c r="J77" s="73">
        <v>511</v>
      </c>
      <c r="K77" s="73">
        <v>511</v>
      </c>
      <c r="L77" s="73">
        <v>483</v>
      </c>
      <c r="M77" s="74">
        <v>474</v>
      </c>
      <c r="N77" s="72">
        <f t="shared" si="0"/>
        <v>532.25</v>
      </c>
    </row>
    <row r="78" spans="1:14" ht="12" customHeight="1" x14ac:dyDescent="0.2">
      <c r="A78" s="71" t="str">
        <f>'Pregnant Women Participating'!A78</f>
        <v>Wyoming</v>
      </c>
      <c r="B78" s="72">
        <v>438</v>
      </c>
      <c r="C78" s="73">
        <v>409</v>
      </c>
      <c r="D78" s="73">
        <v>404</v>
      </c>
      <c r="E78" s="73">
        <v>377</v>
      </c>
      <c r="F78" s="73">
        <v>356</v>
      </c>
      <c r="G78" s="73">
        <v>367</v>
      </c>
      <c r="H78" s="73">
        <v>365</v>
      </c>
      <c r="I78" s="73">
        <v>365</v>
      </c>
      <c r="J78" s="73">
        <v>355</v>
      </c>
      <c r="K78" s="73">
        <v>359</v>
      </c>
      <c r="L78" s="73">
        <v>368</v>
      </c>
      <c r="M78" s="74">
        <v>367</v>
      </c>
      <c r="N78" s="72">
        <f t="shared" si="0"/>
        <v>377.5</v>
      </c>
    </row>
    <row r="79" spans="1:14" ht="12" customHeight="1" x14ac:dyDescent="0.2">
      <c r="A79" s="71" t="str">
        <f>'Pregnant Women Participating'!A79</f>
        <v>Ute Mountain Ute Tribe, CO</v>
      </c>
      <c r="B79" s="72">
        <v>6</v>
      </c>
      <c r="C79" s="73">
        <v>3</v>
      </c>
      <c r="D79" s="73">
        <v>3</v>
      </c>
      <c r="E79" s="73">
        <v>4</v>
      </c>
      <c r="F79" s="73">
        <v>3</v>
      </c>
      <c r="G79" s="73">
        <v>4</v>
      </c>
      <c r="H79" s="73">
        <v>3</v>
      </c>
      <c r="I79" s="73">
        <v>3</v>
      </c>
      <c r="J79" s="73">
        <v>2</v>
      </c>
      <c r="K79" s="73">
        <v>1</v>
      </c>
      <c r="L79" s="73">
        <v>1</v>
      </c>
      <c r="M79" s="74">
        <v>3</v>
      </c>
      <c r="N79" s="72">
        <f t="shared" si="0"/>
        <v>3</v>
      </c>
    </row>
    <row r="80" spans="1:14" ht="12" customHeight="1" x14ac:dyDescent="0.2">
      <c r="A80" s="71" t="str">
        <f>'Pregnant Women Participating'!A80</f>
        <v>Omaha Sioux, NE</v>
      </c>
      <c r="B80" s="72">
        <v>1</v>
      </c>
      <c r="C80" s="73">
        <v>1</v>
      </c>
      <c r="D80" s="73">
        <v>1</v>
      </c>
      <c r="E80" s="73">
        <v>1</v>
      </c>
      <c r="F80" s="73">
        <v>1</v>
      </c>
      <c r="G80" s="73">
        <v>1</v>
      </c>
      <c r="H80" s="73">
        <v>1</v>
      </c>
      <c r="I80" s="73">
        <v>1</v>
      </c>
      <c r="J80" s="73">
        <v>0</v>
      </c>
      <c r="K80" s="73">
        <v>1</v>
      </c>
      <c r="L80" s="73">
        <v>1</v>
      </c>
      <c r="M80" s="74">
        <v>1</v>
      </c>
      <c r="N80" s="72">
        <f t="shared" si="0"/>
        <v>0.91666666666666663</v>
      </c>
    </row>
    <row r="81" spans="1:14" ht="12" customHeight="1" x14ac:dyDescent="0.2">
      <c r="A81" s="71" t="str">
        <f>'Pregnant Women Participating'!A81</f>
        <v>Santee Sioux, NE</v>
      </c>
      <c r="B81" s="72">
        <v>1</v>
      </c>
      <c r="C81" s="73">
        <v>1</v>
      </c>
      <c r="D81" s="73">
        <v>1</v>
      </c>
      <c r="E81" s="73">
        <v>0</v>
      </c>
      <c r="F81" s="73">
        <v>1</v>
      </c>
      <c r="G81" s="73">
        <v>1</v>
      </c>
      <c r="H81" s="73">
        <v>1</v>
      </c>
      <c r="I81" s="73">
        <v>0</v>
      </c>
      <c r="J81" s="73">
        <v>0</v>
      </c>
      <c r="K81" s="73">
        <v>0</v>
      </c>
      <c r="L81" s="73">
        <v>1</v>
      </c>
      <c r="M81" s="74">
        <v>1</v>
      </c>
      <c r="N81" s="72">
        <f t="shared" si="0"/>
        <v>0.66666666666666663</v>
      </c>
    </row>
    <row r="82" spans="1:14" ht="12" customHeight="1" x14ac:dyDescent="0.2">
      <c r="A82" s="71" t="str">
        <f>'Pregnant Women Participating'!A82</f>
        <v>Winnebago Tribe, NE</v>
      </c>
      <c r="B82" s="72">
        <v>3</v>
      </c>
      <c r="C82" s="73">
        <v>1</v>
      </c>
      <c r="D82" s="73">
        <v>2</v>
      </c>
      <c r="E82" s="73">
        <v>1</v>
      </c>
      <c r="F82" s="73">
        <v>1</v>
      </c>
      <c r="G82" s="73">
        <v>1</v>
      </c>
      <c r="H82" s="73">
        <v>1</v>
      </c>
      <c r="I82" s="73">
        <v>1</v>
      </c>
      <c r="J82" s="73">
        <v>1</v>
      </c>
      <c r="K82" s="73">
        <v>1</v>
      </c>
      <c r="L82" s="73">
        <v>1</v>
      </c>
      <c r="M82" s="74">
        <v>0</v>
      </c>
      <c r="N82" s="72">
        <f t="shared" si="0"/>
        <v>1.1666666666666667</v>
      </c>
    </row>
    <row r="83" spans="1:14" ht="12" customHeight="1" x14ac:dyDescent="0.2">
      <c r="A83" s="71" t="str">
        <f>'Pregnant Women Participating'!A83</f>
        <v>Standing Rock Sioux Tribe, ND</v>
      </c>
      <c r="B83" s="72">
        <v>7</v>
      </c>
      <c r="C83" s="73">
        <v>7</v>
      </c>
      <c r="D83" s="73">
        <v>7</v>
      </c>
      <c r="E83" s="73">
        <v>7</v>
      </c>
      <c r="F83" s="73">
        <v>8</v>
      </c>
      <c r="G83" s="73">
        <v>8</v>
      </c>
      <c r="H83" s="73">
        <v>8</v>
      </c>
      <c r="I83" s="73">
        <v>8</v>
      </c>
      <c r="J83" s="73">
        <v>8</v>
      </c>
      <c r="K83" s="73">
        <v>7</v>
      </c>
      <c r="L83" s="73">
        <v>7</v>
      </c>
      <c r="M83" s="74">
        <v>7</v>
      </c>
      <c r="N83" s="72">
        <f t="shared" si="0"/>
        <v>7.416666666666667</v>
      </c>
    </row>
    <row r="84" spans="1:14" ht="12" customHeight="1" x14ac:dyDescent="0.2">
      <c r="A84" s="71" t="str">
        <f>'Pregnant Women Participating'!A84</f>
        <v>Three Affiliated Tribes, ND</v>
      </c>
      <c r="B84" s="72">
        <v>5</v>
      </c>
      <c r="C84" s="73">
        <v>7</v>
      </c>
      <c r="D84" s="73">
        <v>4</v>
      </c>
      <c r="E84" s="73">
        <v>5</v>
      </c>
      <c r="F84" s="73">
        <v>5</v>
      </c>
      <c r="G84" s="73">
        <v>6</v>
      </c>
      <c r="H84" s="73">
        <v>6</v>
      </c>
      <c r="I84" s="73">
        <v>5</v>
      </c>
      <c r="J84" s="73">
        <v>5</v>
      </c>
      <c r="K84" s="73">
        <v>6</v>
      </c>
      <c r="L84" s="73">
        <v>5</v>
      </c>
      <c r="M84" s="74">
        <v>3</v>
      </c>
      <c r="N84" s="72">
        <f t="shared" si="0"/>
        <v>5.166666666666667</v>
      </c>
    </row>
    <row r="85" spans="1:14" ht="12" customHeight="1" x14ac:dyDescent="0.2">
      <c r="A85" s="71" t="str">
        <f>'Pregnant Women Participating'!A85</f>
        <v>Cheyenne River Sioux, SD</v>
      </c>
      <c r="B85" s="72">
        <v>16</v>
      </c>
      <c r="C85" s="73">
        <v>16</v>
      </c>
      <c r="D85" s="73">
        <v>18</v>
      </c>
      <c r="E85" s="73">
        <v>16</v>
      </c>
      <c r="F85" s="73">
        <v>20</v>
      </c>
      <c r="G85" s="73">
        <v>21</v>
      </c>
      <c r="H85" s="73">
        <v>19</v>
      </c>
      <c r="I85" s="73">
        <v>19</v>
      </c>
      <c r="J85" s="73">
        <v>17</v>
      </c>
      <c r="K85" s="73">
        <v>12</v>
      </c>
      <c r="L85" s="73">
        <v>11</v>
      </c>
      <c r="M85" s="74">
        <v>9</v>
      </c>
      <c r="N85" s="72">
        <f t="shared" si="0"/>
        <v>16.166666666666668</v>
      </c>
    </row>
    <row r="86" spans="1:14" ht="12" customHeight="1" x14ac:dyDescent="0.2">
      <c r="A86" s="71" t="str">
        <f>'Pregnant Women Participating'!A86</f>
        <v>Rosebud Sioux, SD</v>
      </c>
      <c r="B86" s="72">
        <v>32</v>
      </c>
      <c r="C86" s="73">
        <v>27</v>
      </c>
      <c r="D86" s="73">
        <v>26</v>
      </c>
      <c r="E86" s="73">
        <v>24</v>
      </c>
      <c r="F86" s="73">
        <v>20</v>
      </c>
      <c r="G86" s="73">
        <v>21</v>
      </c>
      <c r="H86" s="73">
        <v>22</v>
      </c>
      <c r="I86" s="73">
        <v>20</v>
      </c>
      <c r="J86" s="73">
        <v>21</v>
      </c>
      <c r="K86" s="73">
        <v>23</v>
      </c>
      <c r="L86" s="73">
        <v>20</v>
      </c>
      <c r="M86" s="74">
        <v>19</v>
      </c>
      <c r="N86" s="72">
        <f t="shared" si="0"/>
        <v>22.916666666666668</v>
      </c>
    </row>
    <row r="87" spans="1:14" ht="12" customHeight="1" x14ac:dyDescent="0.2">
      <c r="A87" s="71" t="str">
        <f>'Pregnant Women Participating'!A87</f>
        <v>Northern Arapahoe, WY</v>
      </c>
      <c r="B87" s="72">
        <v>4</v>
      </c>
      <c r="C87" s="73">
        <v>7</v>
      </c>
      <c r="D87" s="73">
        <v>5</v>
      </c>
      <c r="E87" s="73">
        <v>6</v>
      </c>
      <c r="F87" s="73">
        <v>8</v>
      </c>
      <c r="G87" s="73">
        <v>8</v>
      </c>
      <c r="H87" s="73">
        <v>9</v>
      </c>
      <c r="I87" s="73">
        <v>9</v>
      </c>
      <c r="J87" s="73">
        <v>9</v>
      </c>
      <c r="K87" s="73">
        <v>11</v>
      </c>
      <c r="L87" s="73">
        <v>10</v>
      </c>
      <c r="M87" s="74">
        <v>9</v>
      </c>
      <c r="N87" s="72">
        <f t="shared" si="0"/>
        <v>7.916666666666667</v>
      </c>
    </row>
    <row r="88" spans="1:14" ht="12" customHeight="1" x14ac:dyDescent="0.2">
      <c r="A88" s="71" t="str">
        <f>'Pregnant Women Participating'!A88</f>
        <v>Shoshone Tribe, WY</v>
      </c>
      <c r="B88" s="72">
        <v>3</v>
      </c>
      <c r="C88" s="73">
        <v>10</v>
      </c>
      <c r="D88" s="73">
        <v>9</v>
      </c>
      <c r="E88" s="73">
        <v>6</v>
      </c>
      <c r="F88" s="73">
        <v>5</v>
      </c>
      <c r="G88" s="73">
        <v>4</v>
      </c>
      <c r="H88" s="73">
        <v>4</v>
      </c>
      <c r="I88" s="73">
        <v>4</v>
      </c>
      <c r="J88" s="73">
        <v>4</v>
      </c>
      <c r="K88" s="73">
        <v>4</v>
      </c>
      <c r="L88" s="73">
        <v>5</v>
      </c>
      <c r="M88" s="74">
        <v>5</v>
      </c>
      <c r="N88" s="72">
        <f t="shared" si="0"/>
        <v>5.25</v>
      </c>
    </row>
    <row r="89" spans="1:14" s="81" customFormat="1" ht="24.75" customHeight="1" x14ac:dyDescent="0.25">
      <c r="A89" s="76" t="str">
        <f>'Pregnant Women Participating'!A89</f>
        <v>Mountain Plains</v>
      </c>
      <c r="B89" s="77">
        <v>11829</v>
      </c>
      <c r="C89" s="78">
        <v>11661</v>
      </c>
      <c r="D89" s="78">
        <v>11594</v>
      </c>
      <c r="E89" s="78">
        <v>11253</v>
      </c>
      <c r="F89" s="78">
        <v>11115</v>
      </c>
      <c r="G89" s="78">
        <v>11083</v>
      </c>
      <c r="H89" s="78">
        <v>10861</v>
      </c>
      <c r="I89" s="78">
        <v>10721</v>
      </c>
      <c r="J89" s="78">
        <v>10646</v>
      </c>
      <c r="K89" s="78">
        <v>10711</v>
      </c>
      <c r="L89" s="78">
        <v>10767</v>
      </c>
      <c r="M89" s="79">
        <v>10703</v>
      </c>
      <c r="N89" s="77">
        <f t="shared" si="0"/>
        <v>11078.666666666666</v>
      </c>
    </row>
    <row r="90" spans="1:14" ht="12" customHeight="1" x14ac:dyDescent="0.2">
      <c r="A90" s="82" t="str">
        <f>'Pregnant Women Participating'!A90</f>
        <v>Alaska</v>
      </c>
      <c r="B90" s="72">
        <v>822</v>
      </c>
      <c r="C90" s="73">
        <v>812</v>
      </c>
      <c r="D90" s="73">
        <v>794</v>
      </c>
      <c r="E90" s="73">
        <v>786</v>
      </c>
      <c r="F90" s="73">
        <v>776</v>
      </c>
      <c r="G90" s="73">
        <v>783</v>
      </c>
      <c r="H90" s="73">
        <v>782</v>
      </c>
      <c r="I90" s="73">
        <v>773</v>
      </c>
      <c r="J90" s="73">
        <v>773</v>
      </c>
      <c r="K90" s="73">
        <v>743</v>
      </c>
      <c r="L90" s="73">
        <v>738</v>
      </c>
      <c r="M90" s="74">
        <v>740</v>
      </c>
      <c r="N90" s="72">
        <f t="shared" si="0"/>
        <v>776.83333333333337</v>
      </c>
    </row>
    <row r="91" spans="1:14" ht="12" customHeight="1" x14ac:dyDescent="0.2">
      <c r="A91" s="82" t="str">
        <f>'Pregnant Women Participating'!A91</f>
        <v>American Samoa</v>
      </c>
      <c r="B91" s="72">
        <v>53</v>
      </c>
      <c r="C91" s="73">
        <v>43</v>
      </c>
      <c r="D91" s="73">
        <v>42</v>
      </c>
      <c r="E91" s="73">
        <v>40</v>
      </c>
      <c r="F91" s="73">
        <v>38</v>
      </c>
      <c r="G91" s="73">
        <v>36</v>
      </c>
      <c r="H91" s="73">
        <v>31</v>
      </c>
      <c r="I91" s="73">
        <v>33</v>
      </c>
      <c r="J91" s="73">
        <v>27</v>
      </c>
      <c r="K91" s="73">
        <v>29</v>
      </c>
      <c r="L91" s="73">
        <v>32</v>
      </c>
      <c r="M91" s="74">
        <v>34</v>
      </c>
      <c r="N91" s="72">
        <f t="shared" si="0"/>
        <v>36.5</v>
      </c>
    </row>
    <row r="92" spans="1:14" ht="12" customHeight="1" x14ac:dyDescent="0.2">
      <c r="A92" s="82" t="str">
        <f>'Pregnant Women Participating'!A92</f>
        <v>California</v>
      </c>
      <c r="B92" s="72">
        <v>35223</v>
      </c>
      <c r="C92" s="73">
        <v>34534</v>
      </c>
      <c r="D92" s="73">
        <v>34200</v>
      </c>
      <c r="E92" s="73">
        <v>33898</v>
      </c>
      <c r="F92" s="73">
        <v>33776</v>
      </c>
      <c r="G92" s="73">
        <v>34213</v>
      </c>
      <c r="H92" s="73">
        <v>33706</v>
      </c>
      <c r="I92" s="73">
        <v>32930</v>
      </c>
      <c r="J92" s="73">
        <v>32882</v>
      </c>
      <c r="K92" s="73">
        <v>32843</v>
      </c>
      <c r="L92" s="73">
        <v>32902</v>
      </c>
      <c r="M92" s="74">
        <v>32747</v>
      </c>
      <c r="N92" s="72">
        <f t="shared" si="0"/>
        <v>33654.5</v>
      </c>
    </row>
    <row r="93" spans="1:14" ht="12" customHeight="1" x14ac:dyDescent="0.2">
      <c r="A93" s="82" t="str">
        <f>'Pregnant Women Participating'!A93</f>
        <v>Guam</v>
      </c>
      <c r="B93" s="72">
        <v>217</v>
      </c>
      <c r="C93" s="73">
        <v>192</v>
      </c>
      <c r="D93" s="73">
        <v>188</v>
      </c>
      <c r="E93" s="73">
        <v>178</v>
      </c>
      <c r="F93" s="73">
        <v>174</v>
      </c>
      <c r="G93" s="73">
        <v>150</v>
      </c>
      <c r="H93" s="73">
        <v>149</v>
      </c>
      <c r="I93" s="73">
        <v>142</v>
      </c>
      <c r="J93" s="73">
        <v>151</v>
      </c>
      <c r="K93" s="73">
        <v>162</v>
      </c>
      <c r="L93" s="73">
        <v>180</v>
      </c>
      <c r="M93" s="74">
        <v>186</v>
      </c>
      <c r="N93" s="72">
        <f t="shared" si="0"/>
        <v>172.41666666666666</v>
      </c>
    </row>
    <row r="94" spans="1:14" ht="12" customHeight="1" x14ac:dyDescent="0.2">
      <c r="A94" s="82" t="str">
        <f>'Pregnant Women Participating'!A94</f>
        <v>Hawaii</v>
      </c>
      <c r="B94" s="72">
        <v>1330</v>
      </c>
      <c r="C94" s="73">
        <v>1351</v>
      </c>
      <c r="D94" s="73">
        <v>1277</v>
      </c>
      <c r="E94" s="73">
        <v>1272</v>
      </c>
      <c r="F94" s="73">
        <v>1255</v>
      </c>
      <c r="G94" s="73">
        <v>1263</v>
      </c>
      <c r="H94" s="73">
        <v>1276</v>
      </c>
      <c r="I94" s="73">
        <v>1210</v>
      </c>
      <c r="J94" s="73">
        <v>1115</v>
      </c>
      <c r="K94" s="73">
        <v>1130</v>
      </c>
      <c r="L94" s="73">
        <v>1143</v>
      </c>
      <c r="M94" s="74">
        <v>1215</v>
      </c>
      <c r="N94" s="72">
        <f t="shared" si="0"/>
        <v>1236.4166666666667</v>
      </c>
    </row>
    <row r="95" spans="1:14" ht="12" customHeight="1" x14ac:dyDescent="0.2">
      <c r="A95" s="82" t="str">
        <f>'Pregnant Women Participating'!A95</f>
        <v>Idaho</v>
      </c>
      <c r="B95" s="72">
        <v>1808</v>
      </c>
      <c r="C95" s="73">
        <v>1815</v>
      </c>
      <c r="D95" s="73">
        <v>1773</v>
      </c>
      <c r="E95" s="73">
        <v>1742</v>
      </c>
      <c r="F95" s="73">
        <v>1700</v>
      </c>
      <c r="G95" s="73">
        <v>1660</v>
      </c>
      <c r="H95" s="73">
        <v>1620</v>
      </c>
      <c r="I95" s="73">
        <v>1575</v>
      </c>
      <c r="J95" s="73">
        <v>1567</v>
      </c>
      <c r="K95" s="73">
        <v>1576</v>
      </c>
      <c r="L95" s="73">
        <v>1574</v>
      </c>
      <c r="M95" s="74">
        <v>1605</v>
      </c>
      <c r="N95" s="72">
        <f t="shared" si="0"/>
        <v>1667.9166666666667</v>
      </c>
    </row>
    <row r="96" spans="1:14" ht="12" customHeight="1" x14ac:dyDescent="0.2">
      <c r="A96" s="82" t="str">
        <f>'Pregnant Women Participating'!A96</f>
        <v>Nevada</v>
      </c>
      <c r="B96" s="72">
        <v>1806</v>
      </c>
      <c r="C96" s="73">
        <v>1747</v>
      </c>
      <c r="D96" s="73">
        <v>1766</v>
      </c>
      <c r="E96" s="73">
        <v>1716</v>
      </c>
      <c r="F96" s="73">
        <v>1727</v>
      </c>
      <c r="G96" s="73">
        <v>1716</v>
      </c>
      <c r="H96" s="73">
        <v>1687</v>
      </c>
      <c r="I96" s="73">
        <v>1669</v>
      </c>
      <c r="J96" s="73">
        <v>1702</v>
      </c>
      <c r="K96" s="73">
        <v>1715</v>
      </c>
      <c r="L96" s="73">
        <v>1710</v>
      </c>
      <c r="M96" s="74">
        <v>1698</v>
      </c>
      <c r="N96" s="72">
        <f t="shared" si="0"/>
        <v>1721.5833333333333</v>
      </c>
    </row>
    <row r="97" spans="1:14" ht="12" customHeight="1" x14ac:dyDescent="0.2">
      <c r="A97" s="82" t="str">
        <f>'Pregnant Women Participating'!A97</f>
        <v>Oregon</v>
      </c>
      <c r="B97" s="72">
        <v>4722</v>
      </c>
      <c r="C97" s="73">
        <v>4601</v>
      </c>
      <c r="D97" s="73">
        <v>4622</v>
      </c>
      <c r="E97" s="73">
        <v>4585</v>
      </c>
      <c r="F97" s="73">
        <v>4548</v>
      </c>
      <c r="G97" s="73">
        <v>4575</v>
      </c>
      <c r="H97" s="73">
        <v>4482</v>
      </c>
      <c r="I97" s="73">
        <v>4346</v>
      </c>
      <c r="J97" s="73">
        <v>4375</v>
      </c>
      <c r="K97" s="73">
        <v>4387</v>
      </c>
      <c r="L97" s="73">
        <v>4374</v>
      </c>
      <c r="M97" s="74">
        <v>4356</v>
      </c>
      <c r="N97" s="72">
        <f t="shared" si="0"/>
        <v>4497.75</v>
      </c>
    </row>
    <row r="98" spans="1:14" ht="12" customHeight="1" x14ac:dyDescent="0.2">
      <c r="A98" s="82" t="str">
        <f>'Pregnant Women Participating'!A98</f>
        <v>Washington</v>
      </c>
      <c r="B98" s="72">
        <v>5977</v>
      </c>
      <c r="C98" s="73">
        <v>5858</v>
      </c>
      <c r="D98" s="73">
        <v>5767</v>
      </c>
      <c r="E98" s="73">
        <v>5791</v>
      </c>
      <c r="F98" s="73">
        <v>5580</v>
      </c>
      <c r="G98" s="73">
        <v>5492</v>
      </c>
      <c r="H98" s="73">
        <v>5362</v>
      </c>
      <c r="I98" s="73">
        <v>5191</v>
      </c>
      <c r="J98" s="73">
        <v>5134</v>
      </c>
      <c r="K98" s="73">
        <v>5168</v>
      </c>
      <c r="L98" s="73">
        <v>5174</v>
      </c>
      <c r="M98" s="74">
        <v>5250</v>
      </c>
      <c r="N98" s="72">
        <f t="shared" si="0"/>
        <v>5478.666666666667</v>
      </c>
    </row>
    <row r="99" spans="1:14" ht="12" customHeight="1" x14ac:dyDescent="0.2">
      <c r="A99" s="82" t="str">
        <f>'Pregnant Women Participating'!A99</f>
        <v>Northern Marianas</v>
      </c>
      <c r="B99" s="72">
        <v>132</v>
      </c>
      <c r="C99" s="73">
        <v>125</v>
      </c>
      <c r="D99" s="73">
        <v>134</v>
      </c>
      <c r="E99" s="73">
        <v>135</v>
      </c>
      <c r="F99" s="73">
        <v>116</v>
      </c>
      <c r="G99" s="73">
        <v>109</v>
      </c>
      <c r="H99" s="73">
        <v>110</v>
      </c>
      <c r="I99" s="73">
        <v>106</v>
      </c>
      <c r="J99" s="73">
        <v>106</v>
      </c>
      <c r="K99" s="73">
        <v>100</v>
      </c>
      <c r="L99" s="73">
        <v>99</v>
      </c>
      <c r="M99" s="74">
        <v>99</v>
      </c>
      <c r="N99" s="72">
        <f t="shared" si="0"/>
        <v>114.25</v>
      </c>
    </row>
    <row r="100" spans="1:14" ht="12" customHeight="1" x14ac:dyDescent="0.2">
      <c r="A100" s="82" t="str">
        <f>'Pregnant Women Participating'!A100</f>
        <v>Inter-Tribal Council, NV</v>
      </c>
      <c r="B100" s="72">
        <v>61</v>
      </c>
      <c r="C100" s="73">
        <v>26</v>
      </c>
      <c r="D100" s="73">
        <v>24</v>
      </c>
      <c r="E100" s="73">
        <v>23</v>
      </c>
      <c r="F100" s="73">
        <v>22</v>
      </c>
      <c r="G100" s="73">
        <v>22</v>
      </c>
      <c r="H100" s="73">
        <v>20</v>
      </c>
      <c r="I100" s="73">
        <v>21</v>
      </c>
      <c r="J100" s="73">
        <v>16</v>
      </c>
      <c r="K100" s="73">
        <v>19</v>
      </c>
      <c r="L100" s="73">
        <v>18</v>
      </c>
      <c r="M100" s="74">
        <v>20</v>
      </c>
      <c r="N100" s="72">
        <f t="shared" si="0"/>
        <v>24.333333333333332</v>
      </c>
    </row>
    <row r="101" spans="1:14" s="81" customFormat="1" ht="24.75" customHeight="1" x14ac:dyDescent="0.25">
      <c r="A101" s="76" t="str">
        <f>'Pregnant Women Participating'!A101</f>
        <v>Western Region</v>
      </c>
      <c r="B101" s="77">
        <v>52151</v>
      </c>
      <c r="C101" s="78">
        <v>51104</v>
      </c>
      <c r="D101" s="78">
        <v>50587</v>
      </c>
      <c r="E101" s="78">
        <v>50166</v>
      </c>
      <c r="F101" s="78">
        <v>49712</v>
      </c>
      <c r="G101" s="78">
        <v>50019</v>
      </c>
      <c r="H101" s="78">
        <v>49225</v>
      </c>
      <c r="I101" s="78">
        <v>47996</v>
      </c>
      <c r="J101" s="78">
        <v>47848</v>
      </c>
      <c r="K101" s="78">
        <v>47872</v>
      </c>
      <c r="L101" s="78">
        <v>47944</v>
      </c>
      <c r="M101" s="79">
        <v>47950</v>
      </c>
      <c r="N101" s="77">
        <f t="shared" si="0"/>
        <v>49381.166666666664</v>
      </c>
    </row>
    <row r="102" spans="1:14" s="87" customFormat="1" ht="16.5" customHeight="1" thickBot="1" x14ac:dyDescent="0.3">
      <c r="A102" s="83" t="str">
        <f>'Pregnant Women Participating'!A102</f>
        <v>TOTAL</v>
      </c>
      <c r="B102" s="84">
        <v>187619</v>
      </c>
      <c r="C102" s="85">
        <v>183537</v>
      </c>
      <c r="D102" s="85">
        <v>180658</v>
      </c>
      <c r="E102" s="85">
        <v>178107</v>
      </c>
      <c r="F102" s="85">
        <v>175339</v>
      </c>
      <c r="G102" s="85">
        <v>176145</v>
      </c>
      <c r="H102" s="85">
        <v>173232</v>
      </c>
      <c r="I102" s="85">
        <v>170574</v>
      </c>
      <c r="J102" s="85">
        <v>169747</v>
      </c>
      <c r="K102" s="85">
        <v>170240</v>
      </c>
      <c r="L102" s="85">
        <v>171436</v>
      </c>
      <c r="M102" s="86">
        <v>172260</v>
      </c>
      <c r="N102" s="84">
        <f t="shared" si="0"/>
        <v>175741.16666666666</v>
      </c>
    </row>
    <row r="103" spans="1:14" s="75" customFormat="1" ht="12.75" customHeight="1" thickTop="1" x14ac:dyDescent="0.25">
      <c r="A103" s="88"/>
    </row>
    <row r="104" spans="1:14" ht="12" x14ac:dyDescent="0.25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s="89" customFormat="1" ht="13.2" x14ac:dyDescent="0.25">
      <c r="A105" s="61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09375" defaultRowHeight="11.4" x14ac:dyDescent="0.2"/>
  <cols>
    <col min="1" max="1" width="34.6640625" style="90" customWidth="1"/>
    <col min="2" max="13" width="11.6640625" style="63" customWidth="1"/>
    <col min="14" max="14" width="13.6640625" style="63" customWidth="1"/>
    <col min="15" max="16384" width="9.109375" style="63"/>
  </cols>
  <sheetData>
    <row r="1" spans="1:14" ht="12" customHeight="1" x14ac:dyDescent="0.25">
      <c r="A1" s="61" t="s">
        <v>127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90"/>
    </row>
    <row r="2" spans="1:14" ht="12" customHeight="1" x14ac:dyDescent="0.25">
      <c r="A2" s="61" t="str">
        <f>'Pregnant Women Participating'!A2</f>
        <v>FISCAL YEAR 2021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0"/>
    </row>
    <row r="3" spans="1:14" ht="12" customHeight="1" x14ac:dyDescent="0.25">
      <c r="A3" s="64" t="str">
        <f>'Pregnant Women Participating'!A3</f>
        <v>Data as of February 04, 2022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90"/>
    </row>
    <row r="4" spans="1:14" ht="12" customHeigh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90"/>
    </row>
    <row r="5" spans="1:14" s="70" customFormat="1" ht="24" customHeight="1" x14ac:dyDescent="0.2">
      <c r="A5" s="66" t="s">
        <v>26</v>
      </c>
      <c r="B5" s="67">
        <f>DATE(RIGHT(A2,4)-1,10,1)</f>
        <v>44105</v>
      </c>
      <c r="C5" s="68">
        <f>DATE(RIGHT(A2,4)-1,11,1)</f>
        <v>44136</v>
      </c>
      <c r="D5" s="68">
        <f>DATE(RIGHT(A2,4)-1,12,1)</f>
        <v>44166</v>
      </c>
      <c r="E5" s="68">
        <f>DATE(RIGHT(A2,4),1,1)</f>
        <v>44197</v>
      </c>
      <c r="F5" s="68">
        <f>DATE(RIGHT(A2,4),2,1)</f>
        <v>44228</v>
      </c>
      <c r="G5" s="68">
        <f>DATE(RIGHT(A2,4),3,1)</f>
        <v>44256</v>
      </c>
      <c r="H5" s="68">
        <f>DATE(RIGHT(A2,4),4,1)</f>
        <v>44287</v>
      </c>
      <c r="I5" s="68">
        <f>DATE(RIGHT(A2,4),5,1)</f>
        <v>44317</v>
      </c>
      <c r="J5" s="68">
        <f>DATE(RIGHT(A2,4),6,1)</f>
        <v>44348</v>
      </c>
      <c r="K5" s="68">
        <f>DATE(RIGHT(A2,4),7,1)</f>
        <v>44378</v>
      </c>
      <c r="L5" s="68">
        <f>DATE(RIGHT(A2,4),8,1)</f>
        <v>44409</v>
      </c>
      <c r="M5" s="68">
        <f>DATE(RIGHT(A2,4),9,1)</f>
        <v>44440</v>
      </c>
      <c r="N5" s="69" t="s">
        <v>27</v>
      </c>
    </row>
    <row r="6" spans="1:14" s="75" customFormat="1" ht="12" customHeight="1" x14ac:dyDescent="0.2">
      <c r="A6" s="71" t="str">
        <f>'Pregnant Women Participating'!A6</f>
        <v>Connecticut</v>
      </c>
      <c r="B6" s="72">
        <v>2169</v>
      </c>
      <c r="C6" s="73">
        <v>2172</v>
      </c>
      <c r="D6" s="73">
        <v>2190</v>
      </c>
      <c r="E6" s="73">
        <v>2237</v>
      </c>
      <c r="F6" s="73">
        <v>2196</v>
      </c>
      <c r="G6" s="73">
        <v>2189</v>
      </c>
      <c r="H6" s="73">
        <v>2128</v>
      </c>
      <c r="I6" s="73">
        <v>2121</v>
      </c>
      <c r="J6" s="73">
        <v>2115</v>
      </c>
      <c r="K6" s="73">
        <v>2120</v>
      </c>
      <c r="L6" s="73">
        <v>2145</v>
      </c>
      <c r="M6" s="74">
        <v>2191</v>
      </c>
      <c r="N6" s="72">
        <f t="shared" ref="N6:N102" si="0">IF(SUM(B6:M6)&gt;0,AVERAGE(B6:M6),"0")</f>
        <v>2164.4166666666665</v>
      </c>
    </row>
    <row r="7" spans="1:14" s="75" customFormat="1" ht="12" customHeight="1" x14ac:dyDescent="0.2">
      <c r="A7" s="71" t="str">
        <f>'Pregnant Women Participating'!A7</f>
        <v>Maine</v>
      </c>
      <c r="B7" s="72">
        <v>531</v>
      </c>
      <c r="C7" s="73">
        <v>558</v>
      </c>
      <c r="D7" s="73">
        <v>587</v>
      </c>
      <c r="E7" s="73">
        <v>595</v>
      </c>
      <c r="F7" s="73">
        <v>556</v>
      </c>
      <c r="G7" s="73">
        <v>555</v>
      </c>
      <c r="H7" s="73">
        <v>544</v>
      </c>
      <c r="I7" s="73">
        <v>547</v>
      </c>
      <c r="J7" s="73">
        <v>539</v>
      </c>
      <c r="K7" s="73">
        <v>532</v>
      </c>
      <c r="L7" s="73">
        <v>539</v>
      </c>
      <c r="M7" s="74">
        <v>517</v>
      </c>
      <c r="N7" s="72">
        <f t="shared" si="0"/>
        <v>550</v>
      </c>
    </row>
    <row r="8" spans="1:14" s="75" customFormat="1" ht="12" customHeight="1" x14ac:dyDescent="0.2">
      <c r="A8" s="71" t="str">
        <f>'Pregnant Women Participating'!A8</f>
        <v>Massachusetts</v>
      </c>
      <c r="B8" s="72">
        <v>5651</v>
      </c>
      <c r="C8" s="73">
        <v>5594</v>
      </c>
      <c r="D8" s="73">
        <v>5689</v>
      </c>
      <c r="E8" s="73">
        <v>5536</v>
      </c>
      <c r="F8" s="73">
        <v>5417</v>
      </c>
      <c r="G8" s="73">
        <v>5418</v>
      </c>
      <c r="H8" s="73">
        <v>5245</v>
      </c>
      <c r="I8" s="73">
        <v>5175</v>
      </c>
      <c r="J8" s="73">
        <v>5197</v>
      </c>
      <c r="K8" s="73">
        <v>5182</v>
      </c>
      <c r="L8" s="73">
        <v>5188</v>
      </c>
      <c r="M8" s="74">
        <v>5249</v>
      </c>
      <c r="N8" s="72">
        <f t="shared" si="0"/>
        <v>5378.416666666667</v>
      </c>
    </row>
    <row r="9" spans="1:14" s="75" customFormat="1" ht="12" customHeight="1" x14ac:dyDescent="0.2">
      <c r="A9" s="71" t="str">
        <f>'Pregnant Women Participating'!A9</f>
        <v>New Hampshire</v>
      </c>
      <c r="B9" s="72">
        <v>451</v>
      </c>
      <c r="C9" s="73">
        <v>434</v>
      </c>
      <c r="D9" s="73">
        <v>430</v>
      </c>
      <c r="E9" s="73">
        <v>424</v>
      </c>
      <c r="F9" s="73">
        <v>420</v>
      </c>
      <c r="G9" s="73">
        <v>430</v>
      </c>
      <c r="H9" s="73">
        <v>412</v>
      </c>
      <c r="I9" s="73">
        <v>421</v>
      </c>
      <c r="J9" s="73">
        <v>428</v>
      </c>
      <c r="K9" s="73">
        <v>420</v>
      </c>
      <c r="L9" s="73">
        <v>415</v>
      </c>
      <c r="M9" s="74">
        <v>405</v>
      </c>
      <c r="N9" s="72">
        <f t="shared" si="0"/>
        <v>424.16666666666669</v>
      </c>
    </row>
    <row r="10" spans="1:14" s="75" customFormat="1" ht="12" customHeight="1" x14ac:dyDescent="0.2">
      <c r="A10" s="71" t="str">
        <f>'Pregnant Women Participating'!A10</f>
        <v>New York</v>
      </c>
      <c r="B10" s="72">
        <v>28342</v>
      </c>
      <c r="C10" s="73">
        <v>28205</v>
      </c>
      <c r="D10" s="73">
        <v>27892</v>
      </c>
      <c r="E10" s="73">
        <v>27484</v>
      </c>
      <c r="F10" s="73">
        <v>26976</v>
      </c>
      <c r="G10" s="73">
        <v>26817</v>
      </c>
      <c r="H10" s="73">
        <v>26712</v>
      </c>
      <c r="I10" s="73">
        <v>26400</v>
      </c>
      <c r="J10" s="73">
        <v>26467</v>
      </c>
      <c r="K10" s="73">
        <v>26835</v>
      </c>
      <c r="L10" s="73">
        <v>27144</v>
      </c>
      <c r="M10" s="74">
        <v>27615</v>
      </c>
      <c r="N10" s="72">
        <f t="shared" si="0"/>
        <v>27240.75</v>
      </c>
    </row>
    <row r="11" spans="1:14" s="75" customFormat="1" ht="12" customHeight="1" x14ac:dyDescent="0.2">
      <c r="A11" s="71" t="str">
        <f>'Pregnant Women Participating'!A11</f>
        <v>Rhode Island</v>
      </c>
      <c r="B11" s="72">
        <v>780</v>
      </c>
      <c r="C11" s="73">
        <v>766</v>
      </c>
      <c r="D11" s="73">
        <v>800</v>
      </c>
      <c r="E11" s="73">
        <v>793</v>
      </c>
      <c r="F11" s="73">
        <v>789</v>
      </c>
      <c r="G11" s="73">
        <v>781</v>
      </c>
      <c r="H11" s="73">
        <v>754</v>
      </c>
      <c r="I11" s="73">
        <v>756</v>
      </c>
      <c r="J11" s="73">
        <v>749</v>
      </c>
      <c r="K11" s="73">
        <v>737</v>
      </c>
      <c r="L11" s="73">
        <v>765</v>
      </c>
      <c r="M11" s="74">
        <v>815</v>
      </c>
      <c r="N11" s="72">
        <f t="shared" si="0"/>
        <v>773.75</v>
      </c>
    </row>
    <row r="12" spans="1:14" s="75" customFormat="1" ht="12" customHeight="1" x14ac:dyDescent="0.2">
      <c r="A12" s="71" t="str">
        <f>'Pregnant Women Participating'!A12</f>
        <v>Vermont</v>
      </c>
      <c r="B12" s="72">
        <v>331</v>
      </c>
      <c r="C12" s="73">
        <v>334</v>
      </c>
      <c r="D12" s="73">
        <v>338</v>
      </c>
      <c r="E12" s="73">
        <v>334</v>
      </c>
      <c r="F12" s="73">
        <v>331</v>
      </c>
      <c r="G12" s="73">
        <v>334</v>
      </c>
      <c r="H12" s="73">
        <v>321</v>
      </c>
      <c r="I12" s="73">
        <v>331</v>
      </c>
      <c r="J12" s="73">
        <v>311</v>
      </c>
      <c r="K12" s="73">
        <v>334</v>
      </c>
      <c r="L12" s="73">
        <v>346</v>
      </c>
      <c r="M12" s="74">
        <v>342</v>
      </c>
      <c r="N12" s="72">
        <f t="shared" si="0"/>
        <v>332.25</v>
      </c>
    </row>
    <row r="13" spans="1:14" s="75" customFormat="1" ht="12" customHeight="1" x14ac:dyDescent="0.2">
      <c r="A13" s="71" t="str">
        <f>'Pregnant Women Participating'!A13</f>
        <v>Virgin Islands</v>
      </c>
      <c r="B13" s="72">
        <v>375</v>
      </c>
      <c r="C13" s="73">
        <v>368</v>
      </c>
      <c r="D13" s="73">
        <v>347</v>
      </c>
      <c r="E13" s="73">
        <v>352</v>
      </c>
      <c r="F13" s="73">
        <v>368</v>
      </c>
      <c r="G13" s="73">
        <v>367</v>
      </c>
      <c r="H13" s="73">
        <v>352</v>
      </c>
      <c r="I13" s="73">
        <v>346</v>
      </c>
      <c r="J13" s="73">
        <v>354</v>
      </c>
      <c r="K13" s="73">
        <v>353</v>
      </c>
      <c r="L13" s="73">
        <v>349</v>
      </c>
      <c r="M13" s="74">
        <v>349</v>
      </c>
      <c r="N13" s="72">
        <f t="shared" si="0"/>
        <v>356.66666666666669</v>
      </c>
    </row>
    <row r="14" spans="1:14" s="75" customFormat="1" ht="12" customHeight="1" x14ac:dyDescent="0.2">
      <c r="A14" s="71" t="str">
        <f>'Pregnant Women Participating'!A14</f>
        <v>Indian Township, ME</v>
      </c>
      <c r="B14" s="72">
        <v>2</v>
      </c>
      <c r="C14" s="73">
        <v>0</v>
      </c>
      <c r="D14" s="73">
        <v>1</v>
      </c>
      <c r="E14" s="73">
        <v>1</v>
      </c>
      <c r="F14" s="73">
        <v>1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4">
        <v>0</v>
      </c>
      <c r="N14" s="72">
        <f t="shared" si="0"/>
        <v>0.41666666666666669</v>
      </c>
    </row>
    <row r="15" spans="1:14" s="75" customFormat="1" ht="12" customHeight="1" x14ac:dyDescent="0.2">
      <c r="A15" s="71" t="str">
        <f>'Pregnant Women Participating'!A15</f>
        <v>Pleasant Point, ME</v>
      </c>
      <c r="B15" s="72">
        <v>0</v>
      </c>
      <c r="C15" s="73">
        <v>1</v>
      </c>
      <c r="D15" s="73">
        <v>1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1</v>
      </c>
      <c r="K15" s="73">
        <v>1</v>
      </c>
      <c r="L15" s="73">
        <v>1</v>
      </c>
      <c r="M15" s="74">
        <v>1</v>
      </c>
      <c r="N15" s="72">
        <f t="shared" si="0"/>
        <v>0.5</v>
      </c>
    </row>
    <row r="16" spans="1:14" s="80" customFormat="1" ht="24.75" customHeight="1" x14ac:dyDescent="0.25">
      <c r="A16" s="76" t="str">
        <f>'Pregnant Women Participating'!A16</f>
        <v>Northeast Region</v>
      </c>
      <c r="B16" s="77">
        <v>38632</v>
      </c>
      <c r="C16" s="78">
        <v>38432</v>
      </c>
      <c r="D16" s="78">
        <v>38275</v>
      </c>
      <c r="E16" s="78">
        <v>37756</v>
      </c>
      <c r="F16" s="78">
        <v>37054</v>
      </c>
      <c r="G16" s="78">
        <v>36891</v>
      </c>
      <c r="H16" s="78">
        <v>36468</v>
      </c>
      <c r="I16" s="78">
        <v>36097</v>
      </c>
      <c r="J16" s="78">
        <v>36161</v>
      </c>
      <c r="K16" s="78">
        <v>36514</v>
      </c>
      <c r="L16" s="78">
        <v>36892</v>
      </c>
      <c r="M16" s="79">
        <v>37484</v>
      </c>
      <c r="N16" s="77">
        <f t="shared" si="0"/>
        <v>37221.333333333336</v>
      </c>
    </row>
    <row r="17" spans="1:14" ht="12" customHeight="1" x14ac:dyDescent="0.2">
      <c r="A17" s="71" t="str">
        <f>'Pregnant Women Participating'!A17</f>
        <v>Delaware</v>
      </c>
      <c r="B17" s="72">
        <v>944</v>
      </c>
      <c r="C17" s="73">
        <v>923</v>
      </c>
      <c r="D17" s="73">
        <v>920</v>
      </c>
      <c r="E17" s="73">
        <v>923</v>
      </c>
      <c r="F17" s="73">
        <v>905</v>
      </c>
      <c r="G17" s="73">
        <v>889</v>
      </c>
      <c r="H17" s="73">
        <v>865</v>
      </c>
      <c r="I17" s="73">
        <v>858</v>
      </c>
      <c r="J17" s="73">
        <v>845</v>
      </c>
      <c r="K17" s="73">
        <v>835</v>
      </c>
      <c r="L17" s="73">
        <v>844</v>
      </c>
      <c r="M17" s="74">
        <v>861</v>
      </c>
      <c r="N17" s="72">
        <f t="shared" si="0"/>
        <v>884.33333333333337</v>
      </c>
    </row>
    <row r="18" spans="1:14" ht="12" customHeight="1" x14ac:dyDescent="0.2">
      <c r="A18" s="71" t="str">
        <f>'Pregnant Women Participating'!A18</f>
        <v>District of Columbia</v>
      </c>
      <c r="B18" s="72">
        <v>969</v>
      </c>
      <c r="C18" s="73">
        <v>962</v>
      </c>
      <c r="D18" s="73">
        <v>946</v>
      </c>
      <c r="E18" s="73">
        <v>947</v>
      </c>
      <c r="F18" s="73">
        <v>944</v>
      </c>
      <c r="G18" s="73">
        <v>927</v>
      </c>
      <c r="H18" s="73">
        <v>888</v>
      </c>
      <c r="I18" s="73">
        <v>891</v>
      </c>
      <c r="J18" s="73">
        <v>871</v>
      </c>
      <c r="K18" s="73">
        <v>865</v>
      </c>
      <c r="L18" s="73">
        <v>848</v>
      </c>
      <c r="M18" s="74">
        <v>827</v>
      </c>
      <c r="N18" s="72">
        <f t="shared" si="0"/>
        <v>907.08333333333337</v>
      </c>
    </row>
    <row r="19" spans="1:14" ht="12" customHeight="1" x14ac:dyDescent="0.2">
      <c r="A19" s="71" t="str">
        <f>'Pregnant Women Participating'!A19</f>
        <v>Maryland</v>
      </c>
      <c r="B19" s="72">
        <v>8469</v>
      </c>
      <c r="C19" s="73">
        <v>8488</v>
      </c>
      <c r="D19" s="73">
        <v>8449</v>
      </c>
      <c r="E19" s="73">
        <v>8497</v>
      </c>
      <c r="F19" s="73">
        <v>8266</v>
      </c>
      <c r="G19" s="73">
        <v>8248</v>
      </c>
      <c r="H19" s="73">
        <v>8135</v>
      </c>
      <c r="I19" s="73">
        <v>8008</v>
      </c>
      <c r="J19" s="73">
        <v>8002</v>
      </c>
      <c r="K19" s="73">
        <v>8048</v>
      </c>
      <c r="L19" s="73">
        <v>8054</v>
      </c>
      <c r="M19" s="74">
        <v>7963</v>
      </c>
      <c r="N19" s="72">
        <f t="shared" si="0"/>
        <v>8218.9166666666661</v>
      </c>
    </row>
    <row r="20" spans="1:14" ht="12" customHeight="1" x14ac:dyDescent="0.2">
      <c r="A20" s="71" t="str">
        <f>'Pregnant Women Participating'!A20</f>
        <v>New Jersey</v>
      </c>
      <c r="B20" s="72">
        <v>10813</v>
      </c>
      <c r="C20" s="73">
        <v>10568</v>
      </c>
      <c r="D20" s="73">
        <v>10473</v>
      </c>
      <c r="E20" s="73">
        <v>10449</v>
      </c>
      <c r="F20" s="73">
        <v>10223</v>
      </c>
      <c r="G20" s="73">
        <v>10325</v>
      </c>
      <c r="H20" s="73">
        <v>10156</v>
      </c>
      <c r="I20" s="73">
        <v>10098</v>
      </c>
      <c r="J20" s="73">
        <v>9845</v>
      </c>
      <c r="K20" s="73">
        <v>9801</v>
      </c>
      <c r="L20" s="73">
        <v>9860</v>
      </c>
      <c r="M20" s="74">
        <v>9918</v>
      </c>
      <c r="N20" s="72">
        <f t="shared" si="0"/>
        <v>10210.75</v>
      </c>
    </row>
    <row r="21" spans="1:14" ht="12" customHeight="1" x14ac:dyDescent="0.2">
      <c r="A21" s="71" t="str">
        <f>'Pregnant Women Participating'!A21</f>
        <v>Pennsylvania</v>
      </c>
      <c r="B21" s="72">
        <v>4027</v>
      </c>
      <c r="C21" s="73">
        <v>3937</v>
      </c>
      <c r="D21" s="73">
        <v>4043</v>
      </c>
      <c r="E21" s="73">
        <v>4058</v>
      </c>
      <c r="F21" s="73">
        <v>3955</v>
      </c>
      <c r="G21" s="73">
        <v>4110</v>
      </c>
      <c r="H21" s="73">
        <v>4101</v>
      </c>
      <c r="I21" s="73">
        <v>4047</v>
      </c>
      <c r="J21" s="73">
        <v>4159</v>
      </c>
      <c r="K21" s="73">
        <v>4136</v>
      </c>
      <c r="L21" s="73">
        <v>4184</v>
      </c>
      <c r="M21" s="74">
        <v>4224</v>
      </c>
      <c r="N21" s="72">
        <f t="shared" si="0"/>
        <v>4081.75</v>
      </c>
    </row>
    <row r="22" spans="1:14" ht="12" customHeight="1" x14ac:dyDescent="0.2">
      <c r="A22" s="71" t="str">
        <f>'Pregnant Women Participating'!A22</f>
        <v>Puerto Rico</v>
      </c>
      <c r="B22" s="72">
        <v>3255</v>
      </c>
      <c r="C22" s="73">
        <v>3264</v>
      </c>
      <c r="D22" s="73">
        <v>3222</v>
      </c>
      <c r="E22" s="73">
        <v>3169</v>
      </c>
      <c r="F22" s="73">
        <v>3055</v>
      </c>
      <c r="G22" s="73">
        <v>3031</v>
      </c>
      <c r="H22" s="73">
        <v>3042</v>
      </c>
      <c r="I22" s="73">
        <v>3069</v>
      </c>
      <c r="J22" s="73">
        <v>3103</v>
      </c>
      <c r="K22" s="73">
        <v>3141</v>
      </c>
      <c r="L22" s="73">
        <v>3333</v>
      </c>
      <c r="M22" s="74">
        <v>3407</v>
      </c>
      <c r="N22" s="72">
        <f t="shared" si="0"/>
        <v>3174.25</v>
      </c>
    </row>
    <row r="23" spans="1:14" ht="12" customHeight="1" x14ac:dyDescent="0.2">
      <c r="A23" s="71" t="str">
        <f>'Pregnant Women Participating'!A23</f>
        <v>Virginia</v>
      </c>
      <c r="B23" s="72">
        <v>3244</v>
      </c>
      <c r="C23" s="73">
        <v>3234</v>
      </c>
      <c r="D23" s="73">
        <v>3269</v>
      </c>
      <c r="E23" s="73">
        <v>3132</v>
      </c>
      <c r="F23" s="73">
        <v>3123</v>
      </c>
      <c r="G23" s="73">
        <v>3254</v>
      </c>
      <c r="H23" s="73">
        <v>3228</v>
      </c>
      <c r="I23" s="73">
        <v>3188</v>
      </c>
      <c r="J23" s="73">
        <v>3208</v>
      </c>
      <c r="K23" s="73">
        <v>3251</v>
      </c>
      <c r="L23" s="73">
        <v>3334</v>
      </c>
      <c r="M23" s="74">
        <v>3406</v>
      </c>
      <c r="N23" s="72">
        <f t="shared" si="0"/>
        <v>3239.25</v>
      </c>
    </row>
    <row r="24" spans="1:14" ht="12" customHeight="1" x14ac:dyDescent="0.2">
      <c r="A24" s="71" t="str">
        <f>'Pregnant Women Participating'!A24</f>
        <v>West Virginia</v>
      </c>
      <c r="B24" s="72">
        <v>488</v>
      </c>
      <c r="C24" s="73">
        <v>482</v>
      </c>
      <c r="D24" s="73">
        <v>494</v>
      </c>
      <c r="E24" s="73">
        <v>488</v>
      </c>
      <c r="F24" s="73">
        <v>452</v>
      </c>
      <c r="G24" s="73">
        <v>435</v>
      </c>
      <c r="H24" s="73">
        <v>430</v>
      </c>
      <c r="I24" s="73">
        <v>424</v>
      </c>
      <c r="J24" s="73">
        <v>410</v>
      </c>
      <c r="K24" s="73">
        <v>408</v>
      </c>
      <c r="L24" s="73">
        <v>428</v>
      </c>
      <c r="M24" s="74">
        <v>449</v>
      </c>
      <c r="N24" s="72">
        <f t="shared" si="0"/>
        <v>449</v>
      </c>
    </row>
    <row r="25" spans="1:14" s="81" customFormat="1" ht="24.75" customHeight="1" x14ac:dyDescent="0.25">
      <c r="A25" s="76" t="str">
        <f>'Pregnant Women Participating'!A25</f>
        <v>Mid-Atlantic Region</v>
      </c>
      <c r="B25" s="77">
        <v>32209</v>
      </c>
      <c r="C25" s="78">
        <v>31858</v>
      </c>
      <c r="D25" s="78">
        <v>31816</v>
      </c>
      <c r="E25" s="78">
        <v>31663</v>
      </c>
      <c r="F25" s="78">
        <v>30923</v>
      </c>
      <c r="G25" s="78">
        <v>31219</v>
      </c>
      <c r="H25" s="78">
        <v>30845</v>
      </c>
      <c r="I25" s="78">
        <v>30583</v>
      </c>
      <c r="J25" s="78">
        <v>30443</v>
      </c>
      <c r="K25" s="78">
        <v>30485</v>
      </c>
      <c r="L25" s="78">
        <v>30885</v>
      </c>
      <c r="M25" s="79">
        <v>31055</v>
      </c>
      <c r="N25" s="77">
        <f t="shared" si="0"/>
        <v>31165.333333333332</v>
      </c>
    </row>
    <row r="26" spans="1:14" ht="12" customHeight="1" x14ac:dyDescent="0.2">
      <c r="A26" s="71" t="str">
        <f>'Pregnant Women Participating'!A26</f>
        <v>Alabama</v>
      </c>
      <c r="B26" s="72">
        <v>1718</v>
      </c>
      <c r="C26" s="73">
        <v>1702</v>
      </c>
      <c r="D26" s="73">
        <v>1700</v>
      </c>
      <c r="E26" s="73">
        <v>1670</v>
      </c>
      <c r="F26" s="73">
        <v>1662</v>
      </c>
      <c r="G26" s="73">
        <v>1669</v>
      </c>
      <c r="H26" s="73">
        <v>1619</v>
      </c>
      <c r="I26" s="73">
        <v>1543</v>
      </c>
      <c r="J26" s="73">
        <v>1462</v>
      </c>
      <c r="K26" s="73">
        <v>1485</v>
      </c>
      <c r="L26" s="73">
        <v>1575</v>
      </c>
      <c r="M26" s="74">
        <v>1630</v>
      </c>
      <c r="N26" s="72">
        <f t="shared" si="0"/>
        <v>1619.5833333333333</v>
      </c>
    </row>
    <row r="27" spans="1:14" ht="12" customHeight="1" x14ac:dyDescent="0.2">
      <c r="A27" s="71" t="str">
        <f>'Pregnant Women Participating'!A27</f>
        <v>Florida</v>
      </c>
      <c r="B27" s="72">
        <v>25354</v>
      </c>
      <c r="C27" s="73">
        <v>25134</v>
      </c>
      <c r="D27" s="73">
        <v>25016</v>
      </c>
      <c r="E27" s="73">
        <v>24840</v>
      </c>
      <c r="F27" s="73">
        <v>24600</v>
      </c>
      <c r="G27" s="73">
        <v>24237</v>
      </c>
      <c r="H27" s="73">
        <v>23632</v>
      </c>
      <c r="I27" s="73">
        <v>23172</v>
      </c>
      <c r="J27" s="73">
        <v>22688</v>
      </c>
      <c r="K27" s="73">
        <v>22656</v>
      </c>
      <c r="L27" s="73">
        <v>22756</v>
      </c>
      <c r="M27" s="74">
        <v>23333</v>
      </c>
      <c r="N27" s="72">
        <f t="shared" si="0"/>
        <v>23951.5</v>
      </c>
    </row>
    <row r="28" spans="1:14" ht="12" customHeight="1" x14ac:dyDescent="0.2">
      <c r="A28" s="71" t="str">
        <f>'Pregnant Women Participating'!A28</f>
        <v>Georgia</v>
      </c>
      <c r="B28" s="72">
        <v>9106</v>
      </c>
      <c r="C28" s="73">
        <v>8903</v>
      </c>
      <c r="D28" s="73">
        <v>8765</v>
      </c>
      <c r="E28" s="73">
        <v>8631</v>
      </c>
      <c r="F28" s="73">
        <v>8569</v>
      </c>
      <c r="G28" s="73">
        <v>8570</v>
      </c>
      <c r="H28" s="73">
        <v>8463</v>
      </c>
      <c r="I28" s="73">
        <v>8250</v>
      </c>
      <c r="J28" s="73">
        <v>8105</v>
      </c>
      <c r="K28" s="73">
        <v>8631</v>
      </c>
      <c r="L28" s="73">
        <v>8507</v>
      </c>
      <c r="M28" s="74">
        <v>8677</v>
      </c>
      <c r="N28" s="72">
        <f t="shared" si="0"/>
        <v>8598.0833333333339</v>
      </c>
    </row>
    <row r="29" spans="1:14" ht="12" customHeight="1" x14ac:dyDescent="0.2">
      <c r="A29" s="71" t="str">
        <f>'Pregnant Women Participating'!A29</f>
        <v>Kentucky</v>
      </c>
      <c r="B29" s="72">
        <v>3144</v>
      </c>
      <c r="C29" s="73">
        <v>3213</v>
      </c>
      <c r="D29" s="73">
        <v>3192</v>
      </c>
      <c r="E29" s="73">
        <v>3162</v>
      </c>
      <c r="F29" s="73">
        <v>3091</v>
      </c>
      <c r="G29" s="73">
        <v>3125</v>
      </c>
      <c r="H29" s="73">
        <v>3067</v>
      </c>
      <c r="I29" s="73">
        <v>3012</v>
      </c>
      <c r="J29" s="73">
        <v>3037</v>
      </c>
      <c r="K29" s="73">
        <v>3019</v>
      </c>
      <c r="L29" s="73">
        <v>3087</v>
      </c>
      <c r="M29" s="74">
        <v>3093</v>
      </c>
      <c r="N29" s="72">
        <f t="shared" si="0"/>
        <v>3103.5</v>
      </c>
    </row>
    <row r="30" spans="1:14" ht="12" customHeight="1" x14ac:dyDescent="0.2">
      <c r="A30" s="71" t="str">
        <f>'Pregnant Women Participating'!A30</f>
        <v>Mississippi</v>
      </c>
      <c r="B30" s="72">
        <v>2416</v>
      </c>
      <c r="C30" s="73">
        <v>2366</v>
      </c>
      <c r="D30" s="73">
        <v>2324</v>
      </c>
      <c r="E30" s="73">
        <v>2277</v>
      </c>
      <c r="F30" s="73">
        <v>2184</v>
      </c>
      <c r="G30" s="73">
        <v>1925</v>
      </c>
      <c r="H30" s="73">
        <v>1866</v>
      </c>
      <c r="I30" s="73">
        <v>2044</v>
      </c>
      <c r="J30" s="73">
        <v>1866</v>
      </c>
      <c r="K30" s="73">
        <v>1850</v>
      </c>
      <c r="L30" s="73">
        <v>1945</v>
      </c>
      <c r="M30" s="74">
        <v>2032</v>
      </c>
      <c r="N30" s="72">
        <f t="shared" si="0"/>
        <v>2091.25</v>
      </c>
    </row>
    <row r="31" spans="1:14" ht="12" customHeight="1" x14ac:dyDescent="0.2">
      <c r="A31" s="71" t="str">
        <f>'Pregnant Women Participating'!A31</f>
        <v>North Carolina</v>
      </c>
      <c r="B31" s="72">
        <v>11588</v>
      </c>
      <c r="C31" s="73">
        <v>11583</v>
      </c>
      <c r="D31" s="73">
        <v>11656</v>
      </c>
      <c r="E31" s="73">
        <v>11535</v>
      </c>
      <c r="F31" s="73">
        <v>11449</v>
      </c>
      <c r="G31" s="73">
        <v>11273</v>
      </c>
      <c r="H31" s="73">
        <v>10944</v>
      </c>
      <c r="I31" s="73">
        <v>10854</v>
      </c>
      <c r="J31" s="73">
        <v>10945</v>
      </c>
      <c r="K31" s="73">
        <v>11033</v>
      </c>
      <c r="L31" s="73">
        <v>11312</v>
      </c>
      <c r="M31" s="74">
        <v>11384</v>
      </c>
      <c r="N31" s="72">
        <f t="shared" si="0"/>
        <v>11296.333333333334</v>
      </c>
    </row>
    <row r="32" spans="1:14" ht="12" customHeight="1" x14ac:dyDescent="0.2">
      <c r="A32" s="71" t="str">
        <f>'Pregnant Women Participating'!A32</f>
        <v>South Carolina</v>
      </c>
      <c r="B32" s="72">
        <v>3243</v>
      </c>
      <c r="C32" s="73">
        <v>3192</v>
      </c>
      <c r="D32" s="73">
        <v>3150</v>
      </c>
      <c r="E32" s="73">
        <v>3085</v>
      </c>
      <c r="F32" s="73">
        <v>3059</v>
      </c>
      <c r="G32" s="73">
        <v>3070</v>
      </c>
      <c r="H32" s="73">
        <v>3066</v>
      </c>
      <c r="I32" s="73">
        <v>3054</v>
      </c>
      <c r="J32" s="73">
        <v>3026</v>
      </c>
      <c r="K32" s="73">
        <v>3027</v>
      </c>
      <c r="L32" s="73">
        <v>3074</v>
      </c>
      <c r="M32" s="74">
        <v>3036</v>
      </c>
      <c r="N32" s="72">
        <f t="shared" si="0"/>
        <v>3090.1666666666665</v>
      </c>
    </row>
    <row r="33" spans="1:14" ht="12" customHeight="1" x14ac:dyDescent="0.2">
      <c r="A33" s="71" t="str">
        <f>'Pregnant Women Participating'!A33</f>
        <v>Tennessee</v>
      </c>
      <c r="B33" s="72">
        <v>4611</v>
      </c>
      <c r="C33" s="73">
        <v>4568</v>
      </c>
      <c r="D33" s="73">
        <v>4473</v>
      </c>
      <c r="E33" s="73">
        <v>4405</v>
      </c>
      <c r="F33" s="73">
        <v>4396</v>
      </c>
      <c r="G33" s="73">
        <v>4581</v>
      </c>
      <c r="H33" s="73">
        <v>4580</v>
      </c>
      <c r="I33" s="73">
        <v>4622</v>
      </c>
      <c r="J33" s="73">
        <v>4588</v>
      </c>
      <c r="K33" s="73">
        <v>4571</v>
      </c>
      <c r="L33" s="73">
        <v>4763</v>
      </c>
      <c r="M33" s="74">
        <v>4851</v>
      </c>
      <c r="N33" s="72">
        <f t="shared" si="0"/>
        <v>4584.083333333333</v>
      </c>
    </row>
    <row r="34" spans="1:14" ht="12" customHeight="1" x14ac:dyDescent="0.2">
      <c r="A34" s="71" t="str">
        <f>'Pregnant Women Participating'!A34</f>
        <v>Choctaw Indians, MS</v>
      </c>
      <c r="B34" s="72">
        <v>17</v>
      </c>
      <c r="C34" s="73">
        <v>18</v>
      </c>
      <c r="D34" s="73">
        <v>16</v>
      </c>
      <c r="E34" s="73">
        <v>19</v>
      </c>
      <c r="F34" s="73">
        <v>21</v>
      </c>
      <c r="G34" s="73">
        <v>18</v>
      </c>
      <c r="H34" s="73">
        <v>19</v>
      </c>
      <c r="I34" s="73">
        <v>18</v>
      </c>
      <c r="J34" s="73">
        <v>21</v>
      </c>
      <c r="K34" s="73">
        <v>21</v>
      </c>
      <c r="L34" s="73">
        <v>20</v>
      </c>
      <c r="M34" s="74">
        <v>22</v>
      </c>
      <c r="N34" s="72">
        <f t="shared" si="0"/>
        <v>19.166666666666668</v>
      </c>
    </row>
    <row r="35" spans="1:14" ht="12" customHeight="1" x14ac:dyDescent="0.2">
      <c r="A35" s="71" t="str">
        <f>'Pregnant Women Participating'!A35</f>
        <v>Eastern Cherokee, NC</v>
      </c>
      <c r="B35" s="72">
        <v>22</v>
      </c>
      <c r="C35" s="73">
        <v>24</v>
      </c>
      <c r="D35" s="73">
        <v>24</v>
      </c>
      <c r="E35" s="73">
        <v>26</v>
      </c>
      <c r="F35" s="73">
        <v>26</v>
      </c>
      <c r="G35" s="73">
        <v>20</v>
      </c>
      <c r="H35" s="73">
        <v>20</v>
      </c>
      <c r="I35" s="73">
        <v>25</v>
      </c>
      <c r="J35" s="73">
        <v>23</v>
      </c>
      <c r="K35" s="73">
        <v>25</v>
      </c>
      <c r="L35" s="73">
        <v>25</v>
      </c>
      <c r="M35" s="74">
        <v>25</v>
      </c>
      <c r="N35" s="72">
        <f t="shared" si="0"/>
        <v>23.75</v>
      </c>
    </row>
    <row r="36" spans="1:14" s="81" customFormat="1" ht="24.75" customHeight="1" x14ac:dyDescent="0.25">
      <c r="A36" s="76" t="str">
        <f>'Pregnant Women Participating'!A36</f>
        <v>Southeast Region</v>
      </c>
      <c r="B36" s="77">
        <v>61219</v>
      </c>
      <c r="C36" s="78">
        <v>60703</v>
      </c>
      <c r="D36" s="78">
        <v>60316</v>
      </c>
      <c r="E36" s="78">
        <v>59650</v>
      </c>
      <c r="F36" s="78">
        <v>59057</v>
      </c>
      <c r="G36" s="78">
        <v>58488</v>
      </c>
      <c r="H36" s="78">
        <v>57276</v>
      </c>
      <c r="I36" s="78">
        <v>56594</v>
      </c>
      <c r="J36" s="78">
        <v>55761</v>
      </c>
      <c r="K36" s="78">
        <v>56318</v>
      </c>
      <c r="L36" s="78">
        <v>57064</v>
      </c>
      <c r="M36" s="79">
        <v>58083</v>
      </c>
      <c r="N36" s="77">
        <f t="shared" si="0"/>
        <v>58377.416666666664</v>
      </c>
    </row>
    <row r="37" spans="1:14" ht="12" customHeight="1" x14ac:dyDescent="0.2">
      <c r="A37" s="71" t="str">
        <f>'Pregnant Women Participating'!A37</f>
        <v>Illinois</v>
      </c>
      <c r="B37" s="72">
        <v>8533</v>
      </c>
      <c r="C37" s="73">
        <v>8090</v>
      </c>
      <c r="D37" s="73">
        <v>7847</v>
      </c>
      <c r="E37" s="73">
        <v>7992</v>
      </c>
      <c r="F37" s="73">
        <v>7955</v>
      </c>
      <c r="G37" s="73">
        <v>7945</v>
      </c>
      <c r="H37" s="73">
        <v>7860</v>
      </c>
      <c r="I37" s="73">
        <v>7707</v>
      </c>
      <c r="J37" s="73">
        <v>7601</v>
      </c>
      <c r="K37" s="73">
        <v>7784</v>
      </c>
      <c r="L37" s="73">
        <v>7884</v>
      </c>
      <c r="M37" s="74">
        <v>8074</v>
      </c>
      <c r="N37" s="72">
        <f t="shared" si="0"/>
        <v>7939.333333333333</v>
      </c>
    </row>
    <row r="38" spans="1:14" ht="12" customHeight="1" x14ac:dyDescent="0.2">
      <c r="A38" s="71" t="str">
        <f>'Pregnant Women Participating'!A38</f>
        <v>Indiana</v>
      </c>
      <c r="B38" s="72">
        <v>5108</v>
      </c>
      <c r="C38" s="73">
        <v>4973</v>
      </c>
      <c r="D38" s="73">
        <v>4886</v>
      </c>
      <c r="E38" s="73">
        <v>4943</v>
      </c>
      <c r="F38" s="73">
        <v>4799</v>
      </c>
      <c r="G38" s="73">
        <v>4707</v>
      </c>
      <c r="H38" s="73">
        <v>4546</v>
      </c>
      <c r="I38" s="73">
        <v>4496</v>
      </c>
      <c r="J38" s="73">
        <v>4439</v>
      </c>
      <c r="K38" s="73">
        <v>4413</v>
      </c>
      <c r="L38" s="73">
        <v>4559</v>
      </c>
      <c r="M38" s="74">
        <v>4729</v>
      </c>
      <c r="N38" s="72">
        <f t="shared" si="0"/>
        <v>4716.5</v>
      </c>
    </row>
    <row r="39" spans="1:14" ht="12" customHeight="1" x14ac:dyDescent="0.2">
      <c r="A39" s="71" t="str">
        <f>'Pregnant Women Participating'!A39</f>
        <v>Iowa</v>
      </c>
      <c r="B39" s="72">
        <v>2024</v>
      </c>
      <c r="C39" s="73">
        <v>1958</v>
      </c>
      <c r="D39" s="73">
        <v>1972</v>
      </c>
      <c r="E39" s="73">
        <v>1940</v>
      </c>
      <c r="F39" s="73">
        <v>1934</v>
      </c>
      <c r="G39" s="73">
        <v>1937</v>
      </c>
      <c r="H39" s="73">
        <v>1878</v>
      </c>
      <c r="I39" s="73">
        <v>1813</v>
      </c>
      <c r="J39" s="73">
        <v>1850</v>
      </c>
      <c r="K39" s="73">
        <v>1861</v>
      </c>
      <c r="L39" s="73">
        <v>1940</v>
      </c>
      <c r="M39" s="74">
        <v>1956</v>
      </c>
      <c r="N39" s="72">
        <f t="shared" si="0"/>
        <v>1921.9166666666667</v>
      </c>
    </row>
    <row r="40" spans="1:14" ht="12" customHeight="1" x14ac:dyDescent="0.2">
      <c r="A40" s="71" t="str">
        <f>'Pregnant Women Participating'!A40</f>
        <v>Michigan</v>
      </c>
      <c r="B40" s="72">
        <v>4567</v>
      </c>
      <c r="C40" s="73">
        <v>4439</v>
      </c>
      <c r="D40" s="73">
        <v>4273</v>
      </c>
      <c r="E40" s="73">
        <v>4141</v>
      </c>
      <c r="F40" s="73">
        <v>4067</v>
      </c>
      <c r="G40" s="73">
        <v>4070</v>
      </c>
      <c r="H40" s="73">
        <v>4087</v>
      </c>
      <c r="I40" s="73">
        <v>4058</v>
      </c>
      <c r="J40" s="73">
        <v>4034</v>
      </c>
      <c r="K40" s="73">
        <v>3994</v>
      </c>
      <c r="L40" s="73">
        <v>4054</v>
      </c>
      <c r="M40" s="74">
        <v>4101</v>
      </c>
      <c r="N40" s="72">
        <f t="shared" si="0"/>
        <v>4157.083333333333</v>
      </c>
    </row>
    <row r="41" spans="1:14" ht="12" customHeight="1" x14ac:dyDescent="0.2">
      <c r="A41" s="71" t="str">
        <f>'Pregnant Women Participating'!A41</f>
        <v>Minnesota</v>
      </c>
      <c r="B41" s="72">
        <v>5068</v>
      </c>
      <c r="C41" s="73">
        <v>5037</v>
      </c>
      <c r="D41" s="73">
        <v>4943</v>
      </c>
      <c r="E41" s="73">
        <v>4904</v>
      </c>
      <c r="F41" s="73">
        <v>4828</v>
      </c>
      <c r="G41" s="73">
        <v>4701</v>
      </c>
      <c r="H41" s="73">
        <v>4613</v>
      </c>
      <c r="I41" s="73">
        <v>4423</v>
      </c>
      <c r="J41" s="73">
        <v>4285</v>
      </c>
      <c r="K41" s="73">
        <v>4282</v>
      </c>
      <c r="L41" s="73">
        <v>4308</v>
      </c>
      <c r="M41" s="74">
        <v>4399</v>
      </c>
      <c r="N41" s="72">
        <f t="shared" si="0"/>
        <v>4649.25</v>
      </c>
    </row>
    <row r="42" spans="1:14" ht="12" customHeight="1" x14ac:dyDescent="0.2">
      <c r="A42" s="71" t="str">
        <f>'Pregnant Women Participating'!A42</f>
        <v>Ohio</v>
      </c>
      <c r="B42" s="72">
        <v>7331</v>
      </c>
      <c r="C42" s="73">
        <v>7354</v>
      </c>
      <c r="D42" s="73">
        <v>7264</v>
      </c>
      <c r="E42" s="73">
        <v>7083</v>
      </c>
      <c r="F42" s="73">
        <v>6948</v>
      </c>
      <c r="G42" s="73">
        <v>6834</v>
      </c>
      <c r="H42" s="73">
        <v>6610</v>
      </c>
      <c r="I42" s="73">
        <v>6489</v>
      </c>
      <c r="J42" s="73">
        <v>6746</v>
      </c>
      <c r="K42" s="73">
        <v>6856</v>
      </c>
      <c r="L42" s="73">
        <v>6961</v>
      </c>
      <c r="M42" s="74">
        <v>7164</v>
      </c>
      <c r="N42" s="72">
        <f t="shared" si="0"/>
        <v>6970</v>
      </c>
    </row>
    <row r="43" spans="1:14" ht="12" customHeight="1" x14ac:dyDescent="0.2">
      <c r="A43" s="71" t="str">
        <f>'Pregnant Women Participating'!A43</f>
        <v>Wisconsin</v>
      </c>
      <c r="B43" s="72">
        <v>2001</v>
      </c>
      <c r="C43" s="73">
        <v>1947</v>
      </c>
      <c r="D43" s="73">
        <v>1967</v>
      </c>
      <c r="E43" s="73">
        <v>1924</v>
      </c>
      <c r="F43" s="73">
        <v>1910</v>
      </c>
      <c r="G43" s="73">
        <v>1889</v>
      </c>
      <c r="H43" s="73">
        <v>1862</v>
      </c>
      <c r="I43" s="73">
        <v>1782</v>
      </c>
      <c r="J43" s="73">
        <v>1780</v>
      </c>
      <c r="K43" s="73">
        <v>1833</v>
      </c>
      <c r="L43" s="73">
        <v>1838</v>
      </c>
      <c r="M43" s="74">
        <v>1910</v>
      </c>
      <c r="N43" s="72">
        <f t="shared" si="0"/>
        <v>1886.9166666666667</v>
      </c>
    </row>
    <row r="44" spans="1:14" s="81" customFormat="1" ht="24.75" customHeight="1" x14ac:dyDescent="0.25">
      <c r="A44" s="76" t="str">
        <f>'Pregnant Women Participating'!A44</f>
        <v>Midwest Region</v>
      </c>
      <c r="B44" s="77">
        <v>34632</v>
      </c>
      <c r="C44" s="78">
        <v>33798</v>
      </c>
      <c r="D44" s="78">
        <v>33152</v>
      </c>
      <c r="E44" s="78">
        <v>32927</v>
      </c>
      <c r="F44" s="78">
        <v>32441</v>
      </c>
      <c r="G44" s="78">
        <v>32083</v>
      </c>
      <c r="H44" s="78">
        <v>31456</v>
      </c>
      <c r="I44" s="78">
        <v>30768</v>
      </c>
      <c r="J44" s="78">
        <v>30735</v>
      </c>
      <c r="K44" s="78">
        <v>31023</v>
      </c>
      <c r="L44" s="78">
        <v>31544</v>
      </c>
      <c r="M44" s="79">
        <v>32333</v>
      </c>
      <c r="N44" s="77">
        <f t="shared" si="0"/>
        <v>32241</v>
      </c>
    </row>
    <row r="45" spans="1:14" ht="12" customHeight="1" x14ac:dyDescent="0.2">
      <c r="A45" s="71" t="str">
        <f>'Pregnant Women Participating'!A45</f>
        <v>Arizona</v>
      </c>
      <c r="B45" s="72">
        <v>6628</v>
      </c>
      <c r="C45" s="73">
        <v>6538</v>
      </c>
      <c r="D45" s="73">
        <v>6644</v>
      </c>
      <c r="E45" s="73">
        <v>6435</v>
      </c>
      <c r="F45" s="73">
        <v>6294</v>
      </c>
      <c r="G45" s="73">
        <v>6211</v>
      </c>
      <c r="H45" s="73">
        <v>5940</v>
      </c>
      <c r="I45" s="73">
        <v>5781</v>
      </c>
      <c r="J45" s="73">
        <v>5729</v>
      </c>
      <c r="K45" s="73">
        <v>5847</v>
      </c>
      <c r="L45" s="73">
        <v>5927</v>
      </c>
      <c r="M45" s="74">
        <v>6014</v>
      </c>
      <c r="N45" s="72">
        <f t="shared" si="0"/>
        <v>6165.666666666667</v>
      </c>
    </row>
    <row r="46" spans="1:14" ht="12" customHeight="1" x14ac:dyDescent="0.2">
      <c r="A46" s="71" t="str">
        <f>'Pregnant Women Participating'!A46</f>
        <v>Arkansas</v>
      </c>
      <c r="B46" s="72">
        <v>922</v>
      </c>
      <c r="C46" s="73">
        <v>963</v>
      </c>
      <c r="D46" s="73">
        <v>961</v>
      </c>
      <c r="E46" s="73">
        <v>930</v>
      </c>
      <c r="F46" s="73">
        <v>928</v>
      </c>
      <c r="G46" s="73">
        <v>932</v>
      </c>
      <c r="H46" s="73">
        <v>916</v>
      </c>
      <c r="I46" s="73">
        <v>878</v>
      </c>
      <c r="J46" s="73">
        <v>843</v>
      </c>
      <c r="K46" s="73">
        <v>846</v>
      </c>
      <c r="L46" s="73">
        <v>873</v>
      </c>
      <c r="M46" s="74">
        <v>860</v>
      </c>
      <c r="N46" s="72">
        <f t="shared" si="0"/>
        <v>904.33333333333337</v>
      </c>
    </row>
    <row r="47" spans="1:14" ht="12" customHeight="1" x14ac:dyDescent="0.2">
      <c r="A47" s="71" t="str">
        <f>'Pregnant Women Participating'!A47</f>
        <v>Louisiana</v>
      </c>
      <c r="B47" s="72">
        <v>2765</v>
      </c>
      <c r="C47" s="73">
        <v>2727</v>
      </c>
      <c r="D47" s="73">
        <v>2799</v>
      </c>
      <c r="E47" s="73">
        <v>2835</v>
      </c>
      <c r="F47" s="73">
        <v>2796</v>
      </c>
      <c r="G47" s="73">
        <v>2954</v>
      </c>
      <c r="H47" s="73">
        <v>3005</v>
      </c>
      <c r="I47" s="73">
        <v>3061</v>
      </c>
      <c r="J47" s="73">
        <v>3167</v>
      </c>
      <c r="K47" s="73">
        <v>3316</v>
      </c>
      <c r="L47" s="73">
        <v>3356</v>
      </c>
      <c r="M47" s="74">
        <v>3315</v>
      </c>
      <c r="N47" s="72">
        <f t="shared" si="0"/>
        <v>3008</v>
      </c>
    </row>
    <row r="48" spans="1:14" ht="12" customHeight="1" x14ac:dyDescent="0.2">
      <c r="A48" s="71" t="str">
        <f>'Pregnant Women Participating'!A48</f>
        <v>New Mexico</v>
      </c>
      <c r="B48" s="72">
        <v>2072</v>
      </c>
      <c r="C48" s="73">
        <v>2026</v>
      </c>
      <c r="D48" s="73">
        <v>2058</v>
      </c>
      <c r="E48" s="73">
        <v>2042</v>
      </c>
      <c r="F48" s="73">
        <v>1986</v>
      </c>
      <c r="G48" s="73">
        <v>1961</v>
      </c>
      <c r="H48" s="73">
        <v>1922</v>
      </c>
      <c r="I48" s="73">
        <v>1831</v>
      </c>
      <c r="J48" s="73">
        <v>1738</v>
      </c>
      <c r="K48" s="73">
        <v>1731</v>
      </c>
      <c r="L48" s="73">
        <v>1742</v>
      </c>
      <c r="M48" s="74">
        <v>1762</v>
      </c>
      <c r="N48" s="72">
        <f t="shared" si="0"/>
        <v>1905.9166666666667</v>
      </c>
    </row>
    <row r="49" spans="1:14" ht="12" customHeight="1" x14ac:dyDescent="0.2">
      <c r="A49" s="71" t="str">
        <f>'Pregnant Women Participating'!A49</f>
        <v>Oklahoma</v>
      </c>
      <c r="B49" s="72">
        <v>2187</v>
      </c>
      <c r="C49" s="73">
        <v>1922</v>
      </c>
      <c r="D49" s="73">
        <v>2165</v>
      </c>
      <c r="E49" s="73">
        <v>2155</v>
      </c>
      <c r="F49" s="73">
        <v>2075</v>
      </c>
      <c r="G49" s="73">
        <v>1823</v>
      </c>
      <c r="H49" s="73">
        <v>1940</v>
      </c>
      <c r="I49" s="73">
        <v>1968</v>
      </c>
      <c r="J49" s="73">
        <v>2028</v>
      </c>
      <c r="K49" s="73">
        <v>2032</v>
      </c>
      <c r="L49" s="73">
        <v>2127</v>
      </c>
      <c r="M49" s="74">
        <v>2183</v>
      </c>
      <c r="N49" s="72">
        <f t="shared" si="0"/>
        <v>2050.4166666666665</v>
      </c>
    </row>
    <row r="50" spans="1:14" ht="12" customHeight="1" x14ac:dyDescent="0.2">
      <c r="A50" s="71" t="str">
        <f>'Pregnant Women Participating'!A50</f>
        <v>Texas</v>
      </c>
      <c r="B50" s="72">
        <v>80942</v>
      </c>
      <c r="C50" s="73">
        <v>80810</v>
      </c>
      <c r="D50" s="73">
        <v>81191</v>
      </c>
      <c r="E50" s="73">
        <v>80902</v>
      </c>
      <c r="F50" s="73">
        <v>79417</v>
      </c>
      <c r="G50" s="73">
        <v>80433</v>
      </c>
      <c r="H50" s="73">
        <v>80572</v>
      </c>
      <c r="I50" s="73">
        <v>80213</v>
      </c>
      <c r="J50" s="73">
        <v>80122</v>
      </c>
      <c r="K50" s="73">
        <v>80022</v>
      </c>
      <c r="L50" s="73">
        <v>80698</v>
      </c>
      <c r="M50" s="74">
        <v>81317</v>
      </c>
      <c r="N50" s="72">
        <f t="shared" si="0"/>
        <v>80553.25</v>
      </c>
    </row>
    <row r="51" spans="1:14" ht="12" customHeight="1" x14ac:dyDescent="0.2">
      <c r="A51" s="71" t="str">
        <f>'Pregnant Women Participating'!A51</f>
        <v>Utah</v>
      </c>
      <c r="B51" s="72">
        <v>1389</v>
      </c>
      <c r="C51" s="73">
        <v>1356</v>
      </c>
      <c r="D51" s="73">
        <v>1369</v>
      </c>
      <c r="E51" s="73">
        <v>1270</v>
      </c>
      <c r="F51" s="73">
        <v>1244</v>
      </c>
      <c r="G51" s="73">
        <v>1247</v>
      </c>
      <c r="H51" s="73">
        <v>1210</v>
      </c>
      <c r="I51" s="73">
        <v>1209</v>
      </c>
      <c r="J51" s="73">
        <v>1250</v>
      </c>
      <c r="K51" s="73">
        <v>1339</v>
      </c>
      <c r="L51" s="73">
        <v>1377</v>
      </c>
      <c r="M51" s="74">
        <v>1395</v>
      </c>
      <c r="N51" s="72">
        <f t="shared" si="0"/>
        <v>1304.5833333333333</v>
      </c>
    </row>
    <row r="52" spans="1:14" ht="12" customHeight="1" x14ac:dyDescent="0.2">
      <c r="A52" s="71" t="str">
        <f>'Pregnant Women Participating'!A52</f>
        <v>Inter-Tribal Council, AZ</v>
      </c>
      <c r="B52" s="72">
        <v>158</v>
      </c>
      <c r="C52" s="73">
        <v>164</v>
      </c>
      <c r="D52" s="73">
        <v>162</v>
      </c>
      <c r="E52" s="73">
        <v>157</v>
      </c>
      <c r="F52" s="73">
        <v>155</v>
      </c>
      <c r="G52" s="73">
        <v>145</v>
      </c>
      <c r="H52" s="73">
        <v>143</v>
      </c>
      <c r="I52" s="73">
        <v>149</v>
      </c>
      <c r="J52" s="73">
        <v>155</v>
      </c>
      <c r="K52" s="73">
        <v>144</v>
      </c>
      <c r="L52" s="73">
        <v>159</v>
      </c>
      <c r="M52" s="74">
        <v>150</v>
      </c>
      <c r="N52" s="72">
        <f t="shared" si="0"/>
        <v>153.41666666666666</v>
      </c>
    </row>
    <row r="53" spans="1:14" ht="12" customHeight="1" x14ac:dyDescent="0.2">
      <c r="A53" s="71" t="str">
        <f>'Pregnant Women Participating'!A53</f>
        <v>Navajo Nation, AZ</v>
      </c>
      <c r="B53" s="72">
        <v>223</v>
      </c>
      <c r="C53" s="73">
        <v>214</v>
      </c>
      <c r="D53" s="73">
        <v>213</v>
      </c>
      <c r="E53" s="73">
        <v>198</v>
      </c>
      <c r="F53" s="73">
        <v>193</v>
      </c>
      <c r="G53" s="73">
        <v>184</v>
      </c>
      <c r="H53" s="73">
        <v>180</v>
      </c>
      <c r="I53" s="73">
        <v>170</v>
      </c>
      <c r="J53" s="73">
        <v>156</v>
      </c>
      <c r="K53" s="73">
        <v>163</v>
      </c>
      <c r="L53" s="73">
        <v>170</v>
      </c>
      <c r="M53" s="74">
        <v>169</v>
      </c>
      <c r="N53" s="72">
        <f t="shared" si="0"/>
        <v>186.08333333333334</v>
      </c>
    </row>
    <row r="54" spans="1:14" ht="12" customHeight="1" x14ac:dyDescent="0.2">
      <c r="A54" s="71" t="str">
        <f>'Pregnant Women Participating'!A54</f>
        <v>Acoma, Canoncito &amp; Laguna, NM</v>
      </c>
      <c r="B54" s="72">
        <v>16</v>
      </c>
      <c r="C54" s="73">
        <v>15</v>
      </c>
      <c r="D54" s="73">
        <v>13</v>
      </c>
      <c r="E54" s="73">
        <v>9</v>
      </c>
      <c r="F54" s="73">
        <v>6</v>
      </c>
      <c r="G54" s="73">
        <v>6</v>
      </c>
      <c r="H54" s="73">
        <v>7</v>
      </c>
      <c r="I54" s="73">
        <v>6</v>
      </c>
      <c r="J54" s="73">
        <v>6</v>
      </c>
      <c r="K54" s="73">
        <v>6</v>
      </c>
      <c r="L54" s="73">
        <v>6</v>
      </c>
      <c r="M54" s="74">
        <v>4</v>
      </c>
      <c r="N54" s="72">
        <f t="shared" si="0"/>
        <v>8.3333333333333339</v>
      </c>
    </row>
    <row r="55" spans="1:14" ht="12" customHeight="1" x14ac:dyDescent="0.2">
      <c r="A55" s="71" t="str">
        <f>'Pregnant Women Participating'!A55</f>
        <v>Eight Northern Pueblos, NM</v>
      </c>
      <c r="B55" s="72">
        <v>5</v>
      </c>
      <c r="C55" s="73">
        <v>5</v>
      </c>
      <c r="D55" s="73">
        <v>3</v>
      </c>
      <c r="E55" s="73">
        <v>2</v>
      </c>
      <c r="F55" s="73">
        <v>1</v>
      </c>
      <c r="G55" s="73">
        <v>1</v>
      </c>
      <c r="H55" s="73">
        <v>1</v>
      </c>
      <c r="I55" s="73">
        <v>2</v>
      </c>
      <c r="J55" s="73">
        <v>2</v>
      </c>
      <c r="K55" s="73">
        <v>3</v>
      </c>
      <c r="L55" s="73">
        <v>3</v>
      </c>
      <c r="M55" s="74">
        <v>2</v>
      </c>
      <c r="N55" s="72">
        <f t="shared" si="0"/>
        <v>2.5</v>
      </c>
    </row>
    <row r="56" spans="1:14" ht="12" customHeight="1" x14ac:dyDescent="0.2">
      <c r="A56" s="71" t="str">
        <f>'Pregnant Women Participating'!A56</f>
        <v>Five Sandoval Pueblos, NM</v>
      </c>
      <c r="B56" s="72">
        <v>4</v>
      </c>
      <c r="C56" s="73">
        <v>5</v>
      </c>
      <c r="D56" s="73">
        <v>4</v>
      </c>
      <c r="E56" s="73">
        <v>3</v>
      </c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2</v>
      </c>
      <c r="M56" s="74">
        <v>2</v>
      </c>
      <c r="N56" s="72">
        <f t="shared" si="0"/>
        <v>3.1666666666666665</v>
      </c>
    </row>
    <row r="57" spans="1:14" ht="12" customHeight="1" x14ac:dyDescent="0.2">
      <c r="A57" s="71" t="str">
        <f>'Pregnant Women Participating'!A57</f>
        <v>Isleta Pueblo, NM</v>
      </c>
      <c r="B57" s="72">
        <v>49</v>
      </c>
      <c r="C57" s="73">
        <v>47</v>
      </c>
      <c r="D57" s="73">
        <v>54</v>
      </c>
      <c r="E57" s="73">
        <v>52</v>
      </c>
      <c r="F57" s="73">
        <v>47</v>
      </c>
      <c r="G57" s="73">
        <v>46</v>
      </c>
      <c r="H57" s="73">
        <v>45</v>
      </c>
      <c r="I57" s="73">
        <v>48</v>
      </c>
      <c r="J57" s="73">
        <v>50</v>
      </c>
      <c r="K57" s="73">
        <v>56</v>
      </c>
      <c r="L57" s="73">
        <v>48</v>
      </c>
      <c r="M57" s="74">
        <v>48</v>
      </c>
      <c r="N57" s="72">
        <f t="shared" si="0"/>
        <v>49.166666666666664</v>
      </c>
    </row>
    <row r="58" spans="1:14" ht="12" customHeight="1" x14ac:dyDescent="0.2">
      <c r="A58" s="71" t="str">
        <f>'Pregnant Women Participating'!A58</f>
        <v>San Felipe Pueblo, NM</v>
      </c>
      <c r="B58" s="72">
        <v>8</v>
      </c>
      <c r="C58" s="73">
        <v>7</v>
      </c>
      <c r="D58" s="73">
        <v>10</v>
      </c>
      <c r="E58" s="73">
        <v>3</v>
      </c>
      <c r="F58" s="73">
        <v>2</v>
      </c>
      <c r="G58" s="73">
        <v>2</v>
      </c>
      <c r="H58" s="73">
        <v>5</v>
      </c>
      <c r="I58" s="73">
        <v>7</v>
      </c>
      <c r="J58" s="73">
        <v>5</v>
      </c>
      <c r="K58" s="73">
        <v>8</v>
      </c>
      <c r="L58" s="73">
        <v>10</v>
      </c>
      <c r="M58" s="74">
        <v>8</v>
      </c>
      <c r="N58" s="72">
        <f t="shared" si="0"/>
        <v>6.25</v>
      </c>
    </row>
    <row r="59" spans="1:14" ht="12" customHeight="1" x14ac:dyDescent="0.2">
      <c r="A59" s="71" t="str">
        <f>'Pregnant Women Participating'!A59</f>
        <v>Santo Domingo Tribe, NM</v>
      </c>
      <c r="B59" s="72">
        <v>1</v>
      </c>
      <c r="C59" s="73">
        <v>3</v>
      </c>
      <c r="D59" s="73">
        <v>4</v>
      </c>
      <c r="E59" s="73">
        <v>1</v>
      </c>
      <c r="F59" s="73">
        <v>1</v>
      </c>
      <c r="G59" s="73">
        <v>1</v>
      </c>
      <c r="H59" s="73">
        <v>0</v>
      </c>
      <c r="I59" s="73">
        <v>1</v>
      </c>
      <c r="J59" s="73">
        <v>2</v>
      </c>
      <c r="K59" s="73">
        <v>3</v>
      </c>
      <c r="L59" s="73">
        <v>2</v>
      </c>
      <c r="M59" s="74">
        <v>2</v>
      </c>
      <c r="N59" s="72">
        <f t="shared" si="0"/>
        <v>1.75</v>
      </c>
    </row>
    <row r="60" spans="1:14" ht="12" customHeight="1" x14ac:dyDescent="0.2">
      <c r="A60" s="71" t="str">
        <f>'Pregnant Women Participating'!A60</f>
        <v>Zuni Pueblo, NM</v>
      </c>
      <c r="B60" s="72">
        <v>11</v>
      </c>
      <c r="C60" s="73">
        <v>11</v>
      </c>
      <c r="D60" s="73">
        <v>8</v>
      </c>
      <c r="E60" s="73">
        <v>7</v>
      </c>
      <c r="F60" s="73">
        <v>7</v>
      </c>
      <c r="G60" s="73">
        <v>5</v>
      </c>
      <c r="H60" s="73">
        <v>7</v>
      </c>
      <c r="I60" s="73">
        <v>6</v>
      </c>
      <c r="J60" s="73">
        <v>7</v>
      </c>
      <c r="K60" s="73">
        <v>10</v>
      </c>
      <c r="L60" s="73">
        <v>10</v>
      </c>
      <c r="M60" s="74">
        <v>6</v>
      </c>
      <c r="N60" s="72">
        <f t="shared" si="0"/>
        <v>7.916666666666667</v>
      </c>
    </row>
    <row r="61" spans="1:14" ht="12" customHeight="1" x14ac:dyDescent="0.2">
      <c r="A61" s="71" t="str">
        <f>'Pregnant Women Participating'!A61</f>
        <v>Cherokee Nation, OK</v>
      </c>
      <c r="B61" s="72">
        <v>92</v>
      </c>
      <c r="C61" s="73">
        <v>86</v>
      </c>
      <c r="D61" s="73">
        <v>84</v>
      </c>
      <c r="E61" s="73">
        <v>81</v>
      </c>
      <c r="F61" s="73">
        <v>74</v>
      </c>
      <c r="G61" s="73">
        <v>84</v>
      </c>
      <c r="H61" s="73">
        <v>90</v>
      </c>
      <c r="I61" s="73">
        <v>85</v>
      </c>
      <c r="J61" s="73">
        <v>96</v>
      </c>
      <c r="K61" s="73">
        <v>109</v>
      </c>
      <c r="L61" s="73">
        <v>103</v>
      </c>
      <c r="M61" s="74">
        <v>109</v>
      </c>
      <c r="N61" s="72">
        <f t="shared" si="0"/>
        <v>91.083333333333329</v>
      </c>
    </row>
    <row r="62" spans="1:14" ht="12" customHeight="1" x14ac:dyDescent="0.2">
      <c r="A62" s="71" t="str">
        <f>'Pregnant Women Participating'!A62</f>
        <v>Chickasaw Nation, OK</v>
      </c>
      <c r="B62" s="72">
        <v>93</v>
      </c>
      <c r="C62" s="73">
        <v>90</v>
      </c>
      <c r="D62" s="73">
        <v>75</v>
      </c>
      <c r="E62" s="73">
        <v>63</v>
      </c>
      <c r="F62" s="73">
        <v>60</v>
      </c>
      <c r="G62" s="73">
        <v>56</v>
      </c>
      <c r="H62" s="73">
        <v>56</v>
      </c>
      <c r="I62" s="73">
        <v>51</v>
      </c>
      <c r="J62" s="73">
        <v>61</v>
      </c>
      <c r="K62" s="73">
        <v>60</v>
      </c>
      <c r="L62" s="73">
        <v>69</v>
      </c>
      <c r="M62" s="74">
        <v>74</v>
      </c>
      <c r="N62" s="72">
        <f t="shared" si="0"/>
        <v>67.333333333333329</v>
      </c>
    </row>
    <row r="63" spans="1:14" ht="12" customHeight="1" x14ac:dyDescent="0.2">
      <c r="A63" s="71" t="str">
        <f>'Pregnant Women Participating'!A63</f>
        <v>Choctaw Nation, OK</v>
      </c>
      <c r="B63" s="72">
        <v>94</v>
      </c>
      <c r="C63" s="73">
        <v>91</v>
      </c>
      <c r="D63" s="73">
        <v>92</v>
      </c>
      <c r="E63" s="73">
        <v>82</v>
      </c>
      <c r="F63" s="73">
        <v>87</v>
      </c>
      <c r="G63" s="73">
        <v>85</v>
      </c>
      <c r="H63" s="73">
        <v>87</v>
      </c>
      <c r="I63" s="73">
        <v>71</v>
      </c>
      <c r="J63" s="73">
        <v>79</v>
      </c>
      <c r="K63" s="73">
        <v>75</v>
      </c>
      <c r="L63" s="73">
        <v>75</v>
      </c>
      <c r="M63" s="74">
        <v>70</v>
      </c>
      <c r="N63" s="72">
        <f t="shared" si="0"/>
        <v>82.333333333333329</v>
      </c>
    </row>
    <row r="64" spans="1:14" ht="12" customHeight="1" x14ac:dyDescent="0.2">
      <c r="A64" s="71" t="str">
        <f>'Pregnant Women Participating'!A64</f>
        <v>Citizen Potawatomi Nation, OK</v>
      </c>
      <c r="B64" s="72">
        <v>24</v>
      </c>
      <c r="C64" s="73">
        <v>22</v>
      </c>
      <c r="D64" s="73">
        <v>25</v>
      </c>
      <c r="E64" s="73">
        <v>30</v>
      </c>
      <c r="F64" s="73">
        <v>28</v>
      </c>
      <c r="G64" s="73">
        <v>26</v>
      </c>
      <c r="H64" s="73">
        <v>25</v>
      </c>
      <c r="I64" s="73">
        <v>27</v>
      </c>
      <c r="J64" s="73">
        <v>25</v>
      </c>
      <c r="K64" s="73">
        <v>26</v>
      </c>
      <c r="L64" s="73">
        <v>31</v>
      </c>
      <c r="M64" s="74">
        <v>31</v>
      </c>
      <c r="N64" s="72">
        <f t="shared" si="0"/>
        <v>26.666666666666668</v>
      </c>
    </row>
    <row r="65" spans="1:14" ht="12" customHeight="1" x14ac:dyDescent="0.2">
      <c r="A65" s="71" t="str">
        <f>'Pregnant Women Participating'!A65</f>
        <v>Inter-Tribal Council, OK</v>
      </c>
      <c r="B65" s="72">
        <v>9</v>
      </c>
      <c r="C65" s="73">
        <v>8</v>
      </c>
      <c r="D65" s="73">
        <v>7</v>
      </c>
      <c r="E65" s="73">
        <v>4</v>
      </c>
      <c r="F65" s="73">
        <v>8</v>
      </c>
      <c r="G65" s="73">
        <v>9</v>
      </c>
      <c r="H65" s="73">
        <v>7</v>
      </c>
      <c r="I65" s="73">
        <v>8</v>
      </c>
      <c r="J65" s="73">
        <v>10</v>
      </c>
      <c r="K65" s="73">
        <v>13</v>
      </c>
      <c r="L65" s="73">
        <v>16</v>
      </c>
      <c r="M65" s="74">
        <v>17</v>
      </c>
      <c r="N65" s="72">
        <f t="shared" si="0"/>
        <v>9.6666666666666661</v>
      </c>
    </row>
    <row r="66" spans="1:14" ht="12" customHeight="1" x14ac:dyDescent="0.2">
      <c r="A66" s="71" t="str">
        <f>'Pregnant Women Participating'!A66</f>
        <v>Muscogee Creek Nation, OK</v>
      </c>
      <c r="B66" s="72">
        <v>25</v>
      </c>
      <c r="C66" s="73">
        <v>24</v>
      </c>
      <c r="D66" s="73">
        <v>22</v>
      </c>
      <c r="E66" s="73">
        <v>16</v>
      </c>
      <c r="F66" s="73">
        <v>19</v>
      </c>
      <c r="G66" s="73">
        <v>19</v>
      </c>
      <c r="H66" s="73">
        <v>21</v>
      </c>
      <c r="I66" s="73">
        <v>19</v>
      </c>
      <c r="J66" s="73">
        <v>19</v>
      </c>
      <c r="K66" s="73">
        <v>16</v>
      </c>
      <c r="L66" s="73">
        <v>18</v>
      </c>
      <c r="M66" s="74">
        <v>20</v>
      </c>
      <c r="N66" s="72">
        <f t="shared" si="0"/>
        <v>19.833333333333332</v>
      </c>
    </row>
    <row r="67" spans="1:14" ht="12" customHeight="1" x14ac:dyDescent="0.2">
      <c r="A67" s="71" t="str">
        <f>'Pregnant Women Participating'!A67</f>
        <v>Osage Tribal Council, OK</v>
      </c>
      <c r="B67" s="72">
        <v>165</v>
      </c>
      <c r="C67" s="73">
        <v>157</v>
      </c>
      <c r="D67" s="73">
        <v>153</v>
      </c>
      <c r="E67" s="73">
        <v>162</v>
      </c>
      <c r="F67" s="73">
        <v>163</v>
      </c>
      <c r="G67" s="73">
        <v>176</v>
      </c>
      <c r="H67" s="73">
        <v>170</v>
      </c>
      <c r="I67" s="73">
        <v>166</v>
      </c>
      <c r="J67" s="73">
        <v>172</v>
      </c>
      <c r="K67" s="73">
        <v>172</v>
      </c>
      <c r="L67" s="73">
        <v>187</v>
      </c>
      <c r="M67" s="74">
        <v>192</v>
      </c>
      <c r="N67" s="72">
        <f t="shared" si="0"/>
        <v>169.58333333333334</v>
      </c>
    </row>
    <row r="68" spans="1:14" ht="12" customHeight="1" x14ac:dyDescent="0.2">
      <c r="A68" s="71" t="str">
        <f>'Pregnant Women Participating'!A68</f>
        <v>Otoe-Missouria Tribe, OK</v>
      </c>
      <c r="B68" s="72">
        <v>6</v>
      </c>
      <c r="C68" s="73">
        <v>5</v>
      </c>
      <c r="D68" s="73">
        <v>4</v>
      </c>
      <c r="E68" s="73">
        <v>3</v>
      </c>
      <c r="F68" s="73">
        <v>7</v>
      </c>
      <c r="G68" s="73">
        <v>8</v>
      </c>
      <c r="H68" s="73">
        <v>9</v>
      </c>
      <c r="I68" s="73">
        <v>8</v>
      </c>
      <c r="J68" s="73">
        <v>7</v>
      </c>
      <c r="K68" s="73">
        <v>5</v>
      </c>
      <c r="L68" s="73">
        <v>5</v>
      </c>
      <c r="M68" s="74">
        <v>4</v>
      </c>
      <c r="N68" s="72">
        <f t="shared" si="0"/>
        <v>5.916666666666667</v>
      </c>
    </row>
    <row r="69" spans="1:14" ht="12" customHeight="1" x14ac:dyDescent="0.2">
      <c r="A69" s="71" t="str">
        <f>'Pregnant Women Participating'!A69</f>
        <v>Wichita, Caddo &amp; Delaware (WCD), OK</v>
      </c>
      <c r="B69" s="72">
        <v>109</v>
      </c>
      <c r="C69" s="73">
        <v>112</v>
      </c>
      <c r="D69" s="73">
        <v>103</v>
      </c>
      <c r="E69" s="73">
        <v>103</v>
      </c>
      <c r="F69" s="73">
        <v>96</v>
      </c>
      <c r="G69" s="73">
        <v>93</v>
      </c>
      <c r="H69" s="73">
        <v>91</v>
      </c>
      <c r="I69" s="73">
        <v>99</v>
      </c>
      <c r="J69" s="73">
        <v>106</v>
      </c>
      <c r="K69" s="73">
        <v>100</v>
      </c>
      <c r="L69" s="73">
        <v>102</v>
      </c>
      <c r="M69" s="74">
        <v>92</v>
      </c>
      <c r="N69" s="72">
        <f t="shared" si="0"/>
        <v>100.5</v>
      </c>
    </row>
    <row r="70" spans="1:14" s="81" customFormat="1" ht="24.75" customHeight="1" x14ac:dyDescent="0.25">
      <c r="A70" s="76" t="str">
        <f>'Pregnant Women Participating'!A70</f>
        <v>Southwest Region</v>
      </c>
      <c r="B70" s="77">
        <v>97997</v>
      </c>
      <c r="C70" s="78">
        <v>97408</v>
      </c>
      <c r="D70" s="78">
        <v>98223</v>
      </c>
      <c r="E70" s="78">
        <v>97545</v>
      </c>
      <c r="F70" s="78">
        <v>95697</v>
      </c>
      <c r="G70" s="78">
        <v>96510</v>
      </c>
      <c r="H70" s="78">
        <v>96452</v>
      </c>
      <c r="I70" s="78">
        <v>95867</v>
      </c>
      <c r="J70" s="78">
        <v>95838</v>
      </c>
      <c r="K70" s="78">
        <v>96105</v>
      </c>
      <c r="L70" s="78">
        <v>97116</v>
      </c>
      <c r="M70" s="79">
        <v>97846</v>
      </c>
      <c r="N70" s="77">
        <f t="shared" si="0"/>
        <v>96883.666666666672</v>
      </c>
    </row>
    <row r="71" spans="1:14" ht="12" customHeight="1" x14ac:dyDescent="0.2">
      <c r="A71" s="71" t="str">
        <f>'Pregnant Women Participating'!A71</f>
        <v>Colorado</v>
      </c>
      <c r="B71" s="72">
        <v>2500</v>
      </c>
      <c r="C71" s="73">
        <v>2472</v>
      </c>
      <c r="D71" s="73">
        <v>2439</v>
      </c>
      <c r="E71" s="73">
        <v>2464</v>
      </c>
      <c r="F71" s="73">
        <v>2450</v>
      </c>
      <c r="G71" s="73">
        <v>2465</v>
      </c>
      <c r="H71" s="73">
        <v>2432</v>
      </c>
      <c r="I71" s="73">
        <v>2383</v>
      </c>
      <c r="J71" s="73">
        <v>2393</v>
      </c>
      <c r="K71" s="73">
        <v>2411</v>
      </c>
      <c r="L71" s="73">
        <v>2431</v>
      </c>
      <c r="M71" s="74">
        <v>2491</v>
      </c>
      <c r="N71" s="72">
        <f t="shared" si="0"/>
        <v>2444.25</v>
      </c>
    </row>
    <row r="72" spans="1:14" ht="12" customHeight="1" x14ac:dyDescent="0.2">
      <c r="A72" s="71" t="str">
        <f>'Pregnant Women Participating'!A72</f>
        <v>Kansas</v>
      </c>
      <c r="B72" s="72">
        <v>1437</v>
      </c>
      <c r="C72" s="73">
        <v>1367</v>
      </c>
      <c r="D72" s="73">
        <v>1419</v>
      </c>
      <c r="E72" s="73">
        <v>1451</v>
      </c>
      <c r="F72" s="73">
        <v>1410</v>
      </c>
      <c r="G72" s="73">
        <v>1435</v>
      </c>
      <c r="H72" s="73">
        <v>1414</v>
      </c>
      <c r="I72" s="73">
        <v>1350</v>
      </c>
      <c r="J72" s="73">
        <v>1336</v>
      </c>
      <c r="K72" s="73">
        <v>1330</v>
      </c>
      <c r="L72" s="73">
        <v>1386</v>
      </c>
      <c r="M72" s="74">
        <v>1367</v>
      </c>
      <c r="N72" s="72">
        <f t="shared" si="0"/>
        <v>1391.8333333333333</v>
      </c>
    </row>
    <row r="73" spans="1:14" ht="12" customHeight="1" x14ac:dyDescent="0.2">
      <c r="A73" s="71" t="str">
        <f>'Pregnant Women Participating'!A73</f>
        <v>Missouri</v>
      </c>
      <c r="B73" s="72">
        <v>3376</v>
      </c>
      <c r="C73" s="73">
        <v>3242</v>
      </c>
      <c r="D73" s="73">
        <v>3233</v>
      </c>
      <c r="E73" s="73">
        <v>3203</v>
      </c>
      <c r="F73" s="73">
        <v>3084</v>
      </c>
      <c r="G73" s="73">
        <v>3099</v>
      </c>
      <c r="H73" s="73">
        <v>3104</v>
      </c>
      <c r="I73" s="73">
        <v>2904</v>
      </c>
      <c r="J73" s="73">
        <v>2880</v>
      </c>
      <c r="K73" s="73">
        <v>2966</v>
      </c>
      <c r="L73" s="73">
        <v>3036</v>
      </c>
      <c r="M73" s="74">
        <v>3049</v>
      </c>
      <c r="N73" s="72">
        <f t="shared" si="0"/>
        <v>3098</v>
      </c>
    </row>
    <row r="74" spans="1:14" ht="12" customHeight="1" x14ac:dyDescent="0.2">
      <c r="A74" s="71" t="str">
        <f>'Pregnant Women Participating'!A74</f>
        <v>Montana</v>
      </c>
      <c r="B74" s="72">
        <v>409</v>
      </c>
      <c r="C74" s="73">
        <v>397</v>
      </c>
      <c r="D74" s="73">
        <v>404</v>
      </c>
      <c r="E74" s="73">
        <v>400</v>
      </c>
      <c r="F74" s="73">
        <v>378</v>
      </c>
      <c r="G74" s="73">
        <v>376</v>
      </c>
      <c r="H74" s="73">
        <v>371</v>
      </c>
      <c r="I74" s="73">
        <v>382</v>
      </c>
      <c r="J74" s="73">
        <v>368</v>
      </c>
      <c r="K74" s="73">
        <v>378</v>
      </c>
      <c r="L74" s="73">
        <v>407</v>
      </c>
      <c r="M74" s="74">
        <v>380</v>
      </c>
      <c r="N74" s="72">
        <f t="shared" si="0"/>
        <v>387.5</v>
      </c>
    </row>
    <row r="75" spans="1:14" ht="12" customHeight="1" x14ac:dyDescent="0.2">
      <c r="A75" s="71" t="str">
        <f>'Pregnant Women Participating'!A75</f>
        <v>Nebraska</v>
      </c>
      <c r="B75" s="72">
        <v>1701</v>
      </c>
      <c r="C75" s="73">
        <v>1637</v>
      </c>
      <c r="D75" s="73">
        <v>1639</v>
      </c>
      <c r="E75" s="73">
        <v>1680</v>
      </c>
      <c r="F75" s="73">
        <v>1625</v>
      </c>
      <c r="G75" s="73">
        <v>1609</v>
      </c>
      <c r="H75" s="73">
        <v>1588</v>
      </c>
      <c r="I75" s="73">
        <v>1541</v>
      </c>
      <c r="J75" s="73">
        <v>1514</v>
      </c>
      <c r="K75" s="73">
        <v>1506</v>
      </c>
      <c r="L75" s="73">
        <v>1502</v>
      </c>
      <c r="M75" s="74">
        <v>1481</v>
      </c>
      <c r="N75" s="72">
        <f t="shared" si="0"/>
        <v>1585.25</v>
      </c>
    </row>
    <row r="76" spans="1:14" ht="12" customHeight="1" x14ac:dyDescent="0.2">
      <c r="A76" s="71" t="str">
        <f>'Pregnant Women Participating'!A76</f>
        <v>North Dakota</v>
      </c>
      <c r="B76" s="72">
        <v>359</v>
      </c>
      <c r="C76" s="73">
        <v>343</v>
      </c>
      <c r="D76" s="73">
        <v>325</v>
      </c>
      <c r="E76" s="73">
        <v>332</v>
      </c>
      <c r="F76" s="73">
        <v>330</v>
      </c>
      <c r="G76" s="73">
        <v>336</v>
      </c>
      <c r="H76" s="73">
        <v>328</v>
      </c>
      <c r="I76" s="73">
        <v>305</v>
      </c>
      <c r="J76" s="73">
        <v>311</v>
      </c>
      <c r="K76" s="73">
        <v>302</v>
      </c>
      <c r="L76" s="73">
        <v>287</v>
      </c>
      <c r="M76" s="74">
        <v>301</v>
      </c>
      <c r="N76" s="72">
        <f t="shared" si="0"/>
        <v>321.58333333333331</v>
      </c>
    </row>
    <row r="77" spans="1:14" ht="12" customHeight="1" x14ac:dyDescent="0.2">
      <c r="A77" s="71" t="str">
        <f>'Pregnant Women Participating'!A77</f>
        <v>South Dakota</v>
      </c>
      <c r="B77" s="72">
        <v>446</v>
      </c>
      <c r="C77" s="73">
        <v>457</v>
      </c>
      <c r="D77" s="73">
        <v>453</v>
      </c>
      <c r="E77" s="73">
        <v>463</v>
      </c>
      <c r="F77" s="73">
        <v>475</v>
      </c>
      <c r="G77" s="73">
        <v>473</v>
      </c>
      <c r="H77" s="73">
        <v>470</v>
      </c>
      <c r="I77" s="73">
        <v>474</v>
      </c>
      <c r="J77" s="73">
        <v>489</v>
      </c>
      <c r="K77" s="73">
        <v>498</v>
      </c>
      <c r="L77" s="73">
        <v>479</v>
      </c>
      <c r="M77" s="74">
        <v>498</v>
      </c>
      <c r="N77" s="72">
        <f t="shared" si="0"/>
        <v>472.91666666666669</v>
      </c>
    </row>
    <row r="78" spans="1:14" ht="12" customHeight="1" x14ac:dyDescent="0.2">
      <c r="A78" s="71" t="str">
        <f>'Pregnant Women Participating'!A78</f>
        <v>Wyoming</v>
      </c>
      <c r="B78" s="72">
        <v>111</v>
      </c>
      <c r="C78" s="73">
        <v>114</v>
      </c>
      <c r="D78" s="73">
        <v>111</v>
      </c>
      <c r="E78" s="73">
        <v>113</v>
      </c>
      <c r="F78" s="73">
        <v>118</v>
      </c>
      <c r="G78" s="73">
        <v>123</v>
      </c>
      <c r="H78" s="73">
        <v>128</v>
      </c>
      <c r="I78" s="73">
        <v>113</v>
      </c>
      <c r="J78" s="73">
        <v>140</v>
      </c>
      <c r="K78" s="73">
        <v>154</v>
      </c>
      <c r="L78" s="73">
        <v>152</v>
      </c>
      <c r="M78" s="74">
        <v>150</v>
      </c>
      <c r="N78" s="72">
        <f t="shared" si="0"/>
        <v>127.25</v>
      </c>
    </row>
    <row r="79" spans="1:14" ht="12" customHeight="1" x14ac:dyDescent="0.2">
      <c r="A79" s="71" t="str">
        <f>'Pregnant Women Participating'!A79</f>
        <v>Ute Mountain Ute Tribe, CO</v>
      </c>
      <c r="B79" s="72">
        <v>2</v>
      </c>
      <c r="C79" s="73">
        <v>3</v>
      </c>
      <c r="D79" s="73">
        <v>3</v>
      </c>
      <c r="E79" s="73">
        <v>2</v>
      </c>
      <c r="F79" s="73">
        <v>1</v>
      </c>
      <c r="G79" s="73">
        <v>2</v>
      </c>
      <c r="H79" s="73">
        <v>3</v>
      </c>
      <c r="I79" s="73">
        <v>5</v>
      </c>
      <c r="J79" s="73">
        <v>5</v>
      </c>
      <c r="K79" s="73">
        <v>4</v>
      </c>
      <c r="L79" s="73">
        <v>3</v>
      </c>
      <c r="M79" s="74">
        <v>4</v>
      </c>
      <c r="N79" s="72">
        <f t="shared" si="0"/>
        <v>3.0833333333333335</v>
      </c>
    </row>
    <row r="80" spans="1:14" ht="12" customHeight="1" x14ac:dyDescent="0.2">
      <c r="A80" s="71" t="str">
        <f>'Pregnant Women Participating'!A80</f>
        <v>Omaha Sioux, NE</v>
      </c>
      <c r="B80" s="72">
        <v>0</v>
      </c>
      <c r="C80" s="73"/>
      <c r="D80" s="73">
        <v>0</v>
      </c>
      <c r="E80" s="73">
        <v>1</v>
      </c>
      <c r="F80" s="73">
        <v>1</v>
      </c>
      <c r="G80" s="73">
        <v>1</v>
      </c>
      <c r="H80" s="73">
        <v>0</v>
      </c>
      <c r="I80" s="73">
        <v>3</v>
      </c>
      <c r="J80" s="73">
        <v>4</v>
      </c>
      <c r="K80" s="73">
        <v>3</v>
      </c>
      <c r="L80" s="73">
        <v>3</v>
      </c>
      <c r="M80" s="74">
        <v>5</v>
      </c>
      <c r="N80" s="72">
        <f t="shared" si="0"/>
        <v>1.9090909090909092</v>
      </c>
    </row>
    <row r="81" spans="1:14" ht="12" customHeight="1" x14ac:dyDescent="0.2">
      <c r="A81" s="71" t="str">
        <f>'Pregnant Women Participating'!A81</f>
        <v>Santee Sioux, NE</v>
      </c>
      <c r="B81" s="72">
        <v>1</v>
      </c>
      <c r="C81" s="73">
        <v>1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4">
        <v>0</v>
      </c>
      <c r="N81" s="72">
        <f t="shared" si="0"/>
        <v>0.16666666666666666</v>
      </c>
    </row>
    <row r="82" spans="1:14" ht="12" customHeight="1" x14ac:dyDescent="0.2">
      <c r="A82" s="71" t="str">
        <f>'Pregnant Women Participating'!A82</f>
        <v>Winnebago Tribe, NE</v>
      </c>
      <c r="B82" s="72">
        <v>1</v>
      </c>
      <c r="C82" s="73">
        <v>2</v>
      </c>
      <c r="D82" s="73">
        <v>1</v>
      </c>
      <c r="E82" s="73">
        <v>1</v>
      </c>
      <c r="F82" s="73">
        <v>1</v>
      </c>
      <c r="G82" s="73">
        <v>0</v>
      </c>
      <c r="H82" s="73">
        <v>1</v>
      </c>
      <c r="I82" s="73">
        <v>1</v>
      </c>
      <c r="J82" s="73">
        <v>2</v>
      </c>
      <c r="K82" s="73">
        <v>2</v>
      </c>
      <c r="L82" s="73">
        <v>2</v>
      </c>
      <c r="M82" s="74">
        <v>2</v>
      </c>
      <c r="N82" s="72">
        <f t="shared" si="0"/>
        <v>1.3333333333333333</v>
      </c>
    </row>
    <row r="83" spans="1:14" ht="12" customHeight="1" x14ac:dyDescent="0.2">
      <c r="A83" s="71" t="str">
        <f>'Pregnant Women Participating'!A83</f>
        <v>Standing Rock Sioux Tribe, ND</v>
      </c>
      <c r="B83" s="72">
        <v>3</v>
      </c>
      <c r="C83" s="73">
        <v>2</v>
      </c>
      <c r="D83" s="73">
        <v>2</v>
      </c>
      <c r="E83" s="73">
        <v>1</v>
      </c>
      <c r="F83" s="73">
        <v>1</v>
      </c>
      <c r="G83" s="73">
        <v>3</v>
      </c>
      <c r="H83" s="73">
        <v>1</v>
      </c>
      <c r="I83" s="73">
        <v>0</v>
      </c>
      <c r="J83" s="73">
        <v>0</v>
      </c>
      <c r="K83" s="73">
        <v>0</v>
      </c>
      <c r="L83" s="73">
        <v>0</v>
      </c>
      <c r="M83" s="74">
        <v>3</v>
      </c>
      <c r="N83" s="72">
        <f t="shared" si="0"/>
        <v>1.3333333333333333</v>
      </c>
    </row>
    <row r="84" spans="1:14" ht="12" customHeight="1" x14ac:dyDescent="0.2">
      <c r="A84" s="71" t="str">
        <f>'Pregnant Women Participating'!A84</f>
        <v>Three Affiliated Tribes, ND</v>
      </c>
      <c r="B84" s="72">
        <v>4</v>
      </c>
      <c r="C84" s="73">
        <v>3</v>
      </c>
      <c r="D84" s="73">
        <v>4</v>
      </c>
      <c r="E84" s="73">
        <v>3</v>
      </c>
      <c r="F84" s="73">
        <v>2</v>
      </c>
      <c r="G84" s="73">
        <v>3</v>
      </c>
      <c r="H84" s="73">
        <v>2</v>
      </c>
      <c r="I84" s="73">
        <v>3</v>
      </c>
      <c r="J84" s="73">
        <v>2</v>
      </c>
      <c r="K84" s="73">
        <v>2</v>
      </c>
      <c r="L84" s="73">
        <v>1</v>
      </c>
      <c r="M84" s="74">
        <v>2</v>
      </c>
      <c r="N84" s="72">
        <f t="shared" si="0"/>
        <v>2.5833333333333335</v>
      </c>
    </row>
    <row r="85" spans="1:14" ht="12" customHeight="1" x14ac:dyDescent="0.2">
      <c r="A85" s="71" t="str">
        <f>'Pregnant Women Participating'!A85</f>
        <v>Cheyenne River Sioux, SD</v>
      </c>
      <c r="B85" s="72">
        <v>11</v>
      </c>
      <c r="C85" s="73">
        <v>7</v>
      </c>
      <c r="D85" s="73">
        <v>6</v>
      </c>
      <c r="E85" s="73">
        <v>5</v>
      </c>
      <c r="F85" s="73">
        <v>6</v>
      </c>
      <c r="G85" s="73">
        <v>7</v>
      </c>
      <c r="H85" s="73">
        <v>6</v>
      </c>
      <c r="I85" s="73">
        <v>6</v>
      </c>
      <c r="J85" s="73">
        <v>8</v>
      </c>
      <c r="K85" s="73">
        <v>8</v>
      </c>
      <c r="L85" s="73">
        <v>7</v>
      </c>
      <c r="M85" s="74">
        <v>6</v>
      </c>
      <c r="N85" s="72">
        <f t="shared" si="0"/>
        <v>6.916666666666667</v>
      </c>
    </row>
    <row r="86" spans="1:14" ht="12" customHeight="1" x14ac:dyDescent="0.2">
      <c r="A86" s="71" t="str">
        <f>'Pregnant Women Participating'!A86</f>
        <v>Rosebud Sioux, SD</v>
      </c>
      <c r="B86" s="72">
        <v>18</v>
      </c>
      <c r="C86" s="73">
        <v>18</v>
      </c>
      <c r="D86" s="73">
        <v>23</v>
      </c>
      <c r="E86" s="73">
        <v>26</v>
      </c>
      <c r="F86" s="73">
        <v>27</v>
      </c>
      <c r="G86" s="73">
        <v>24</v>
      </c>
      <c r="H86" s="73">
        <v>21</v>
      </c>
      <c r="I86" s="73">
        <v>18</v>
      </c>
      <c r="J86" s="73">
        <v>21</v>
      </c>
      <c r="K86" s="73">
        <v>23</v>
      </c>
      <c r="L86" s="73">
        <v>19</v>
      </c>
      <c r="M86" s="74">
        <v>20</v>
      </c>
      <c r="N86" s="72">
        <f t="shared" si="0"/>
        <v>21.5</v>
      </c>
    </row>
    <row r="87" spans="1:14" ht="12" customHeight="1" x14ac:dyDescent="0.2">
      <c r="A87" s="71" t="str">
        <f>'Pregnant Women Participating'!A87</f>
        <v>Northern Arapahoe, WY</v>
      </c>
      <c r="B87" s="72">
        <v>6</v>
      </c>
      <c r="C87" s="73">
        <v>1</v>
      </c>
      <c r="D87" s="73">
        <v>3</v>
      </c>
      <c r="E87" s="73">
        <v>5</v>
      </c>
      <c r="F87" s="73">
        <v>4</v>
      </c>
      <c r="G87" s="73">
        <v>5</v>
      </c>
      <c r="H87" s="73">
        <v>3</v>
      </c>
      <c r="I87" s="73">
        <v>5</v>
      </c>
      <c r="J87" s="73">
        <v>6</v>
      </c>
      <c r="K87" s="73">
        <v>7</v>
      </c>
      <c r="L87" s="73">
        <v>9</v>
      </c>
      <c r="M87" s="74">
        <v>8</v>
      </c>
      <c r="N87" s="72">
        <f t="shared" si="0"/>
        <v>5.166666666666667</v>
      </c>
    </row>
    <row r="88" spans="1:14" ht="12" customHeight="1" x14ac:dyDescent="0.2">
      <c r="A88" s="71" t="str">
        <f>'Pregnant Women Participating'!A88</f>
        <v>Shoshone Tribe, WY</v>
      </c>
      <c r="B88" s="72">
        <v>5</v>
      </c>
      <c r="C88" s="73">
        <v>2</v>
      </c>
      <c r="D88" s="73">
        <v>3</v>
      </c>
      <c r="E88" s="73">
        <v>3</v>
      </c>
      <c r="F88" s="73">
        <v>4</v>
      </c>
      <c r="G88" s="73">
        <v>4</v>
      </c>
      <c r="H88" s="73">
        <v>4</v>
      </c>
      <c r="I88" s="73">
        <v>3</v>
      </c>
      <c r="J88" s="73">
        <v>2</v>
      </c>
      <c r="K88" s="73">
        <v>3</v>
      </c>
      <c r="L88" s="73">
        <v>3</v>
      </c>
      <c r="M88" s="74">
        <v>3</v>
      </c>
      <c r="N88" s="72">
        <f t="shared" si="0"/>
        <v>3.25</v>
      </c>
    </row>
    <row r="89" spans="1:14" s="81" customFormat="1" ht="24.75" customHeight="1" x14ac:dyDescent="0.25">
      <c r="A89" s="76" t="str">
        <f>'Pregnant Women Participating'!A89</f>
        <v>Mountain Plains</v>
      </c>
      <c r="B89" s="77">
        <v>10390</v>
      </c>
      <c r="C89" s="78">
        <v>10068</v>
      </c>
      <c r="D89" s="78">
        <v>10068</v>
      </c>
      <c r="E89" s="78">
        <v>10153</v>
      </c>
      <c r="F89" s="78">
        <v>9917</v>
      </c>
      <c r="G89" s="78">
        <v>9965</v>
      </c>
      <c r="H89" s="78">
        <v>9876</v>
      </c>
      <c r="I89" s="78">
        <v>9496</v>
      </c>
      <c r="J89" s="78">
        <v>9481</v>
      </c>
      <c r="K89" s="78">
        <v>9597</v>
      </c>
      <c r="L89" s="78">
        <v>9727</v>
      </c>
      <c r="M89" s="79">
        <v>9770</v>
      </c>
      <c r="N89" s="77">
        <f t="shared" si="0"/>
        <v>9875.6666666666661</v>
      </c>
    </row>
    <row r="90" spans="1:14" ht="12" customHeight="1" x14ac:dyDescent="0.2">
      <c r="A90" s="82" t="str">
        <f>'Pregnant Women Participating'!A90</f>
        <v>Alaska</v>
      </c>
      <c r="B90" s="72">
        <v>664</v>
      </c>
      <c r="C90" s="73">
        <v>661</v>
      </c>
      <c r="D90" s="73">
        <v>665</v>
      </c>
      <c r="E90" s="73">
        <v>663</v>
      </c>
      <c r="F90" s="73">
        <v>628</v>
      </c>
      <c r="G90" s="73">
        <v>606</v>
      </c>
      <c r="H90" s="73">
        <v>590</v>
      </c>
      <c r="I90" s="73">
        <v>583</v>
      </c>
      <c r="J90" s="73">
        <v>577</v>
      </c>
      <c r="K90" s="73">
        <v>612</v>
      </c>
      <c r="L90" s="73">
        <v>612</v>
      </c>
      <c r="M90" s="74">
        <v>608</v>
      </c>
      <c r="N90" s="72">
        <f t="shared" si="0"/>
        <v>622.41666666666663</v>
      </c>
    </row>
    <row r="91" spans="1:14" ht="12" customHeight="1" x14ac:dyDescent="0.2">
      <c r="A91" s="82" t="str">
        <f>'Pregnant Women Participating'!A91</f>
        <v>American Samoa</v>
      </c>
      <c r="B91" s="72">
        <v>382</v>
      </c>
      <c r="C91" s="73">
        <v>381</v>
      </c>
      <c r="D91" s="73">
        <v>367</v>
      </c>
      <c r="E91" s="73">
        <v>366</v>
      </c>
      <c r="F91" s="73">
        <v>353</v>
      </c>
      <c r="G91" s="73">
        <v>355</v>
      </c>
      <c r="H91" s="73">
        <v>359</v>
      </c>
      <c r="I91" s="73">
        <v>344</v>
      </c>
      <c r="J91" s="73">
        <v>347</v>
      </c>
      <c r="K91" s="73">
        <v>358</v>
      </c>
      <c r="L91" s="73">
        <v>360</v>
      </c>
      <c r="M91" s="74">
        <v>355</v>
      </c>
      <c r="N91" s="72">
        <f t="shared" si="0"/>
        <v>360.58333333333331</v>
      </c>
    </row>
    <row r="92" spans="1:14" ht="12" customHeight="1" x14ac:dyDescent="0.2">
      <c r="A92" s="82" t="str">
        <f>'Pregnant Women Participating'!A92</f>
        <v>California</v>
      </c>
      <c r="B92" s="72">
        <v>37506</v>
      </c>
      <c r="C92" s="73">
        <v>37590</v>
      </c>
      <c r="D92" s="73">
        <v>37880</v>
      </c>
      <c r="E92" s="73">
        <v>37181</v>
      </c>
      <c r="F92" s="73">
        <v>36684</v>
      </c>
      <c r="G92" s="73">
        <v>36628</v>
      </c>
      <c r="H92" s="73">
        <v>35701</v>
      </c>
      <c r="I92" s="73">
        <v>34892</v>
      </c>
      <c r="J92" s="73">
        <v>34966</v>
      </c>
      <c r="K92" s="73">
        <v>35014</v>
      </c>
      <c r="L92" s="73">
        <v>35546</v>
      </c>
      <c r="M92" s="74">
        <v>36052</v>
      </c>
      <c r="N92" s="72">
        <f t="shared" si="0"/>
        <v>36303.333333333336</v>
      </c>
    </row>
    <row r="93" spans="1:14" ht="12" customHeight="1" x14ac:dyDescent="0.2">
      <c r="A93" s="82" t="str">
        <f>'Pregnant Women Participating'!A93</f>
        <v>Guam</v>
      </c>
      <c r="B93" s="72">
        <v>251</v>
      </c>
      <c r="C93" s="73">
        <v>224</v>
      </c>
      <c r="D93" s="73">
        <v>207</v>
      </c>
      <c r="E93" s="73">
        <v>203</v>
      </c>
      <c r="F93" s="73">
        <v>201</v>
      </c>
      <c r="G93" s="73">
        <v>185</v>
      </c>
      <c r="H93" s="73">
        <v>177</v>
      </c>
      <c r="I93" s="73">
        <v>182</v>
      </c>
      <c r="J93" s="73">
        <v>196</v>
      </c>
      <c r="K93" s="73">
        <v>212</v>
      </c>
      <c r="L93" s="73">
        <v>217</v>
      </c>
      <c r="M93" s="74">
        <v>224</v>
      </c>
      <c r="N93" s="72">
        <f t="shared" si="0"/>
        <v>206.58333333333334</v>
      </c>
    </row>
    <row r="94" spans="1:14" ht="12" customHeight="1" x14ac:dyDescent="0.2">
      <c r="A94" s="82" t="str">
        <f>'Pregnant Women Participating'!A94</f>
        <v>Hawaii</v>
      </c>
      <c r="B94" s="72">
        <v>1390</v>
      </c>
      <c r="C94" s="73">
        <v>1368</v>
      </c>
      <c r="D94" s="73">
        <v>1389</v>
      </c>
      <c r="E94" s="73">
        <v>1453</v>
      </c>
      <c r="F94" s="73">
        <v>1438</v>
      </c>
      <c r="G94" s="73">
        <v>1409</v>
      </c>
      <c r="H94" s="73">
        <v>1334</v>
      </c>
      <c r="I94" s="73">
        <v>1319</v>
      </c>
      <c r="J94" s="73">
        <v>1265</v>
      </c>
      <c r="K94" s="73">
        <v>1260</v>
      </c>
      <c r="L94" s="73">
        <v>1259</v>
      </c>
      <c r="M94" s="74">
        <v>1233</v>
      </c>
      <c r="N94" s="72">
        <f t="shared" si="0"/>
        <v>1343.0833333333333</v>
      </c>
    </row>
    <row r="95" spans="1:14" ht="12" customHeight="1" x14ac:dyDescent="0.2">
      <c r="A95" s="82" t="str">
        <f>'Pregnant Women Participating'!A95</f>
        <v>Idaho</v>
      </c>
      <c r="B95" s="72">
        <v>1099</v>
      </c>
      <c r="C95" s="73">
        <v>1087</v>
      </c>
      <c r="D95" s="73">
        <v>1078</v>
      </c>
      <c r="E95" s="73">
        <v>1052</v>
      </c>
      <c r="F95" s="73">
        <v>1028</v>
      </c>
      <c r="G95" s="73">
        <v>1062</v>
      </c>
      <c r="H95" s="73">
        <v>1045</v>
      </c>
      <c r="I95" s="73">
        <v>1042</v>
      </c>
      <c r="J95" s="73">
        <v>1047</v>
      </c>
      <c r="K95" s="73">
        <v>1047</v>
      </c>
      <c r="L95" s="73">
        <v>1007</v>
      </c>
      <c r="M95" s="74">
        <v>1023</v>
      </c>
      <c r="N95" s="72">
        <f t="shared" si="0"/>
        <v>1051.4166666666667</v>
      </c>
    </row>
    <row r="96" spans="1:14" ht="12" customHeight="1" x14ac:dyDescent="0.2">
      <c r="A96" s="82" t="str">
        <f>'Pregnant Women Participating'!A96</f>
        <v>Nevada</v>
      </c>
      <c r="B96" s="72">
        <v>2376</v>
      </c>
      <c r="C96" s="73">
        <v>2360</v>
      </c>
      <c r="D96" s="73">
        <v>2331</v>
      </c>
      <c r="E96" s="73">
        <v>2282</v>
      </c>
      <c r="F96" s="73">
        <v>2229</v>
      </c>
      <c r="G96" s="73">
        <v>2241</v>
      </c>
      <c r="H96" s="73">
        <v>2177</v>
      </c>
      <c r="I96" s="73">
        <v>2157</v>
      </c>
      <c r="J96" s="73">
        <v>2183</v>
      </c>
      <c r="K96" s="73">
        <v>2141</v>
      </c>
      <c r="L96" s="73">
        <v>2188</v>
      </c>
      <c r="M96" s="74">
        <v>2124</v>
      </c>
      <c r="N96" s="72">
        <f t="shared" si="0"/>
        <v>2232.4166666666665</v>
      </c>
    </row>
    <row r="97" spans="1:14" ht="12" customHeight="1" x14ac:dyDescent="0.2">
      <c r="A97" s="82" t="str">
        <f>'Pregnant Women Participating'!A97</f>
        <v>Oregon</v>
      </c>
      <c r="B97" s="72">
        <v>1666</v>
      </c>
      <c r="C97" s="73">
        <v>1633</v>
      </c>
      <c r="D97" s="73">
        <v>1597</v>
      </c>
      <c r="E97" s="73">
        <v>1539</v>
      </c>
      <c r="F97" s="73">
        <v>1471</v>
      </c>
      <c r="G97" s="73">
        <v>1473</v>
      </c>
      <c r="H97" s="73">
        <v>1433</v>
      </c>
      <c r="I97" s="73">
        <v>1477</v>
      </c>
      <c r="J97" s="73">
        <v>1485</v>
      </c>
      <c r="K97" s="73">
        <v>1483</v>
      </c>
      <c r="L97" s="73">
        <v>1530</v>
      </c>
      <c r="M97" s="74">
        <v>1570</v>
      </c>
      <c r="N97" s="72">
        <f t="shared" si="0"/>
        <v>1529.75</v>
      </c>
    </row>
    <row r="98" spans="1:14" ht="12" customHeight="1" x14ac:dyDescent="0.2">
      <c r="A98" s="82" t="str">
        <f>'Pregnant Women Participating'!A98</f>
        <v>Washington</v>
      </c>
      <c r="B98" s="72">
        <v>2254</v>
      </c>
      <c r="C98" s="73">
        <v>2274</v>
      </c>
      <c r="D98" s="73">
        <v>2236</v>
      </c>
      <c r="E98" s="73">
        <v>2553</v>
      </c>
      <c r="F98" s="73">
        <v>2199</v>
      </c>
      <c r="G98" s="73">
        <v>2156</v>
      </c>
      <c r="H98" s="73">
        <v>2066</v>
      </c>
      <c r="I98" s="73">
        <v>2097</v>
      </c>
      <c r="J98" s="73">
        <v>2106</v>
      </c>
      <c r="K98" s="73">
        <v>2080</v>
      </c>
      <c r="L98" s="73">
        <v>2087</v>
      </c>
      <c r="M98" s="74">
        <v>2111</v>
      </c>
      <c r="N98" s="72">
        <f t="shared" si="0"/>
        <v>2184.9166666666665</v>
      </c>
    </row>
    <row r="99" spans="1:14" ht="12" customHeight="1" x14ac:dyDescent="0.2">
      <c r="A99" s="82" t="str">
        <f>'Pregnant Women Participating'!A99</f>
        <v>Northern Marianas</v>
      </c>
      <c r="B99" s="72">
        <v>160</v>
      </c>
      <c r="C99" s="73">
        <v>155</v>
      </c>
      <c r="D99" s="73">
        <v>149</v>
      </c>
      <c r="E99" s="73">
        <v>143</v>
      </c>
      <c r="F99" s="73">
        <v>166</v>
      </c>
      <c r="G99" s="73">
        <v>157</v>
      </c>
      <c r="H99" s="73">
        <v>167</v>
      </c>
      <c r="I99" s="73">
        <v>155</v>
      </c>
      <c r="J99" s="73">
        <v>146</v>
      </c>
      <c r="K99" s="73">
        <v>149</v>
      </c>
      <c r="L99" s="73">
        <v>147</v>
      </c>
      <c r="M99" s="74">
        <v>153</v>
      </c>
      <c r="N99" s="72">
        <f t="shared" si="0"/>
        <v>153.91666666666666</v>
      </c>
    </row>
    <row r="100" spans="1:14" ht="12" customHeight="1" x14ac:dyDescent="0.2">
      <c r="A100" s="82" t="str">
        <f>'Pregnant Women Participating'!A100</f>
        <v>Inter-Tribal Council, NV</v>
      </c>
      <c r="B100" s="72">
        <v>30</v>
      </c>
      <c r="C100" s="73">
        <v>23</v>
      </c>
      <c r="D100" s="73">
        <v>24</v>
      </c>
      <c r="E100" s="73">
        <v>18</v>
      </c>
      <c r="F100" s="73">
        <v>15</v>
      </c>
      <c r="G100" s="73">
        <v>13</v>
      </c>
      <c r="H100" s="73">
        <v>13</v>
      </c>
      <c r="I100" s="73">
        <v>16</v>
      </c>
      <c r="J100" s="73">
        <v>12</v>
      </c>
      <c r="K100" s="73">
        <v>12</v>
      </c>
      <c r="L100" s="73">
        <v>11</v>
      </c>
      <c r="M100" s="74">
        <v>11</v>
      </c>
      <c r="N100" s="72">
        <f t="shared" si="0"/>
        <v>16.5</v>
      </c>
    </row>
    <row r="101" spans="1:14" s="81" customFormat="1" ht="24.75" customHeight="1" x14ac:dyDescent="0.25">
      <c r="A101" s="76" t="str">
        <f>'Pregnant Women Participating'!A101</f>
        <v>Western Region</v>
      </c>
      <c r="B101" s="77">
        <v>47778</v>
      </c>
      <c r="C101" s="78">
        <v>47756</v>
      </c>
      <c r="D101" s="78">
        <v>47923</v>
      </c>
      <c r="E101" s="78">
        <v>47453</v>
      </c>
      <c r="F101" s="78">
        <v>46412</v>
      </c>
      <c r="G101" s="78">
        <v>46285</v>
      </c>
      <c r="H101" s="78">
        <v>45062</v>
      </c>
      <c r="I101" s="78">
        <v>44264</v>
      </c>
      <c r="J101" s="78">
        <v>44330</v>
      </c>
      <c r="K101" s="78">
        <v>44368</v>
      </c>
      <c r="L101" s="78">
        <v>44964</v>
      </c>
      <c r="M101" s="79">
        <v>45464</v>
      </c>
      <c r="N101" s="77">
        <f t="shared" si="0"/>
        <v>46004.916666666664</v>
      </c>
    </row>
    <row r="102" spans="1:14" s="87" customFormat="1" ht="16.5" customHeight="1" thickBot="1" x14ac:dyDescent="0.3">
      <c r="A102" s="83" t="str">
        <f>'Pregnant Women Participating'!A102</f>
        <v>TOTAL</v>
      </c>
      <c r="B102" s="84">
        <v>322857</v>
      </c>
      <c r="C102" s="85">
        <v>320023</v>
      </c>
      <c r="D102" s="85">
        <v>319773</v>
      </c>
      <c r="E102" s="85">
        <v>317147</v>
      </c>
      <c r="F102" s="85">
        <v>311501</v>
      </c>
      <c r="G102" s="85">
        <v>311441</v>
      </c>
      <c r="H102" s="85">
        <v>307435</v>
      </c>
      <c r="I102" s="85">
        <v>303669</v>
      </c>
      <c r="J102" s="85">
        <v>302749</v>
      </c>
      <c r="K102" s="85">
        <v>304410</v>
      </c>
      <c r="L102" s="85">
        <v>308192</v>
      </c>
      <c r="M102" s="86">
        <v>312035</v>
      </c>
      <c r="N102" s="84">
        <f t="shared" si="0"/>
        <v>311769.33333333331</v>
      </c>
    </row>
    <row r="103" spans="1:14" s="75" customFormat="1" ht="12.75" customHeight="1" thickTop="1" x14ac:dyDescent="0.25">
      <c r="A103" s="88"/>
    </row>
    <row r="104" spans="1:14" ht="12" x14ac:dyDescent="0.25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s="89" customFormat="1" ht="13.2" x14ac:dyDescent="0.25">
      <c r="A105" s="6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3051</v>
      </c>
      <c r="C6" s="15">
        <v>3051</v>
      </c>
      <c r="D6" s="15">
        <v>3058</v>
      </c>
      <c r="E6" s="15">
        <v>3074</v>
      </c>
      <c r="F6" s="15">
        <v>3035</v>
      </c>
      <c r="G6" s="15">
        <v>3022</v>
      </c>
      <c r="H6" s="15">
        <v>2940</v>
      </c>
      <c r="I6" s="15">
        <v>2939</v>
      </c>
      <c r="J6" s="15">
        <v>2905</v>
      </c>
      <c r="K6" s="15">
        <v>2899</v>
      </c>
      <c r="L6" s="15">
        <v>2931</v>
      </c>
      <c r="M6" s="49">
        <v>3001</v>
      </c>
      <c r="N6" s="17">
        <f t="shared" ref="N6:N15" si="0">IF(SUM(B6:M6)&gt;0,AVERAGE(B6:M6)," ")</f>
        <v>2992.1666666666665</v>
      </c>
    </row>
    <row r="7" spans="1:14" s="7" customFormat="1" ht="12" customHeight="1" x14ac:dyDescent="0.2">
      <c r="A7" s="10" t="str">
        <f>'Pregnant Women Participating'!A7</f>
        <v>Maine</v>
      </c>
      <c r="B7" s="17">
        <v>1114</v>
      </c>
      <c r="C7" s="15">
        <v>1162</v>
      </c>
      <c r="D7" s="15">
        <v>1187</v>
      </c>
      <c r="E7" s="15">
        <v>1198</v>
      </c>
      <c r="F7" s="15">
        <v>1166</v>
      </c>
      <c r="G7" s="15">
        <v>1165</v>
      </c>
      <c r="H7" s="15">
        <v>1134</v>
      </c>
      <c r="I7" s="15">
        <v>1140</v>
      </c>
      <c r="J7" s="15">
        <v>1130</v>
      </c>
      <c r="K7" s="15">
        <v>1116</v>
      </c>
      <c r="L7" s="15">
        <v>1159</v>
      </c>
      <c r="M7" s="49">
        <v>1130</v>
      </c>
      <c r="N7" s="17">
        <f t="shared" si="0"/>
        <v>1150.0833333333333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8709</v>
      </c>
      <c r="C8" s="15">
        <v>8614</v>
      </c>
      <c r="D8" s="15">
        <v>8722</v>
      </c>
      <c r="E8" s="15">
        <v>8512</v>
      </c>
      <c r="F8" s="15">
        <v>8318</v>
      </c>
      <c r="G8" s="15">
        <v>8338</v>
      </c>
      <c r="H8" s="15">
        <v>8122</v>
      </c>
      <c r="I8" s="15">
        <v>8009</v>
      </c>
      <c r="J8" s="15">
        <v>7953</v>
      </c>
      <c r="K8" s="15">
        <v>7972</v>
      </c>
      <c r="L8" s="15">
        <v>7959</v>
      </c>
      <c r="M8" s="49">
        <v>8052</v>
      </c>
      <c r="N8" s="17">
        <f t="shared" si="0"/>
        <v>8273.3333333333339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951</v>
      </c>
      <c r="C9" s="15">
        <v>959</v>
      </c>
      <c r="D9" s="15">
        <v>944</v>
      </c>
      <c r="E9" s="15">
        <v>950</v>
      </c>
      <c r="F9" s="15">
        <v>954</v>
      </c>
      <c r="G9" s="15">
        <v>957</v>
      </c>
      <c r="H9" s="15">
        <v>925</v>
      </c>
      <c r="I9" s="15">
        <v>939</v>
      </c>
      <c r="J9" s="15">
        <v>933</v>
      </c>
      <c r="K9" s="15">
        <v>917</v>
      </c>
      <c r="L9" s="15">
        <v>944</v>
      </c>
      <c r="M9" s="49">
        <v>935</v>
      </c>
      <c r="N9" s="17">
        <f t="shared" si="0"/>
        <v>942.33333333333337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37453</v>
      </c>
      <c r="C10" s="15">
        <v>37321</v>
      </c>
      <c r="D10" s="15">
        <v>36862</v>
      </c>
      <c r="E10" s="15">
        <v>36368</v>
      </c>
      <c r="F10" s="15">
        <v>35774</v>
      </c>
      <c r="G10" s="15">
        <v>35623</v>
      </c>
      <c r="H10" s="15">
        <v>35545</v>
      </c>
      <c r="I10" s="15">
        <v>35160</v>
      </c>
      <c r="J10" s="15">
        <v>35219</v>
      </c>
      <c r="K10" s="15">
        <v>35697</v>
      </c>
      <c r="L10" s="15">
        <v>36044</v>
      </c>
      <c r="M10" s="49">
        <v>36413</v>
      </c>
      <c r="N10" s="17">
        <f t="shared" si="0"/>
        <v>36123.25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1093</v>
      </c>
      <c r="C11" s="15">
        <v>1082</v>
      </c>
      <c r="D11" s="15">
        <v>1106</v>
      </c>
      <c r="E11" s="15">
        <v>1106</v>
      </c>
      <c r="F11" s="15">
        <v>1095</v>
      </c>
      <c r="G11" s="15">
        <v>1071</v>
      </c>
      <c r="H11" s="15">
        <v>1041</v>
      </c>
      <c r="I11" s="15">
        <v>1054</v>
      </c>
      <c r="J11" s="15">
        <v>1049</v>
      </c>
      <c r="K11" s="15">
        <v>1042</v>
      </c>
      <c r="L11" s="15">
        <v>1069</v>
      </c>
      <c r="M11" s="49">
        <v>1113</v>
      </c>
      <c r="N11" s="17">
        <f t="shared" si="0"/>
        <v>1076.75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1013</v>
      </c>
      <c r="C12" s="15">
        <v>998</v>
      </c>
      <c r="D12" s="15">
        <v>1010</v>
      </c>
      <c r="E12" s="15">
        <v>1008</v>
      </c>
      <c r="F12" s="15">
        <v>984</v>
      </c>
      <c r="G12" s="15">
        <v>983</v>
      </c>
      <c r="H12" s="15">
        <v>942</v>
      </c>
      <c r="I12" s="15">
        <v>952</v>
      </c>
      <c r="J12" s="15">
        <v>923</v>
      </c>
      <c r="K12" s="15">
        <v>959</v>
      </c>
      <c r="L12" s="15">
        <v>973</v>
      </c>
      <c r="M12" s="49">
        <v>950</v>
      </c>
      <c r="N12" s="17">
        <f t="shared" si="0"/>
        <v>974.58333333333337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440</v>
      </c>
      <c r="C13" s="15">
        <v>430</v>
      </c>
      <c r="D13" s="15">
        <v>416</v>
      </c>
      <c r="E13" s="15">
        <v>427</v>
      </c>
      <c r="F13" s="15">
        <v>448</v>
      </c>
      <c r="G13" s="15">
        <v>453</v>
      </c>
      <c r="H13" s="15">
        <v>431</v>
      </c>
      <c r="I13" s="15">
        <v>425</v>
      </c>
      <c r="J13" s="15">
        <v>434</v>
      </c>
      <c r="K13" s="15">
        <v>437</v>
      </c>
      <c r="L13" s="15">
        <v>438</v>
      </c>
      <c r="M13" s="49">
        <v>440</v>
      </c>
      <c r="N13" s="17">
        <f t="shared" si="0"/>
        <v>434.91666666666669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9</v>
      </c>
      <c r="C14" s="15">
        <v>7</v>
      </c>
      <c r="D14" s="15">
        <v>6</v>
      </c>
      <c r="E14" s="15">
        <v>7</v>
      </c>
      <c r="F14" s="15">
        <v>7</v>
      </c>
      <c r="G14" s="15">
        <v>6</v>
      </c>
      <c r="H14" s="15">
        <v>3</v>
      </c>
      <c r="I14" s="15">
        <v>3</v>
      </c>
      <c r="J14" s="15">
        <v>3</v>
      </c>
      <c r="K14" s="15">
        <v>3</v>
      </c>
      <c r="L14" s="15">
        <v>1</v>
      </c>
      <c r="M14" s="49">
        <v>2</v>
      </c>
      <c r="N14" s="17">
        <f t="shared" si="0"/>
        <v>4.75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2</v>
      </c>
      <c r="C15" s="15">
        <v>3</v>
      </c>
      <c r="D15" s="15">
        <v>3</v>
      </c>
      <c r="E15" s="15">
        <v>2</v>
      </c>
      <c r="F15" s="15">
        <v>2</v>
      </c>
      <c r="G15" s="15">
        <v>2</v>
      </c>
      <c r="H15" s="15">
        <v>2</v>
      </c>
      <c r="I15" s="15">
        <v>2</v>
      </c>
      <c r="J15" s="15">
        <v>3</v>
      </c>
      <c r="K15" s="15">
        <v>3</v>
      </c>
      <c r="L15" s="15">
        <v>2</v>
      </c>
      <c r="M15" s="49">
        <v>2</v>
      </c>
      <c r="N15" s="17">
        <f t="shared" si="0"/>
        <v>2.3333333333333335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53835</v>
      </c>
      <c r="C16" s="19">
        <v>53627</v>
      </c>
      <c r="D16" s="19">
        <v>53314</v>
      </c>
      <c r="E16" s="19">
        <v>52652</v>
      </c>
      <c r="F16" s="19">
        <v>51783</v>
      </c>
      <c r="G16" s="19">
        <v>51620</v>
      </c>
      <c r="H16" s="19">
        <v>51085</v>
      </c>
      <c r="I16" s="19">
        <v>50623</v>
      </c>
      <c r="J16" s="19">
        <v>50552</v>
      </c>
      <c r="K16" s="19">
        <v>51045</v>
      </c>
      <c r="L16" s="19">
        <v>51520</v>
      </c>
      <c r="M16" s="48">
        <v>52038</v>
      </c>
      <c r="N16" s="20">
        <f t="shared" ref="N16:N102" si="1">IF(SUM(B16:M16)&gt;0,AVERAGE(B16:M16)," ")</f>
        <v>51974.5</v>
      </c>
    </row>
    <row r="17" spans="1:14" ht="12" customHeight="1" x14ac:dyDescent="0.2">
      <c r="A17" s="10" t="str">
        <f>'Pregnant Women Participating'!A17</f>
        <v>Delaware</v>
      </c>
      <c r="B17" s="17">
        <v>1236</v>
      </c>
      <c r="C17" s="15">
        <v>1222</v>
      </c>
      <c r="D17" s="15">
        <v>1211</v>
      </c>
      <c r="E17" s="15">
        <v>1198</v>
      </c>
      <c r="F17" s="15">
        <v>1189</v>
      </c>
      <c r="G17" s="15">
        <v>1158</v>
      </c>
      <c r="H17" s="15">
        <v>1138</v>
      </c>
      <c r="I17" s="15">
        <v>1115</v>
      </c>
      <c r="J17" s="15">
        <v>1082</v>
      </c>
      <c r="K17" s="15">
        <v>1072</v>
      </c>
      <c r="L17" s="15">
        <v>1096</v>
      </c>
      <c r="M17" s="49">
        <v>1124</v>
      </c>
      <c r="N17" s="17">
        <f t="shared" si="1"/>
        <v>1153.4166666666667</v>
      </c>
    </row>
    <row r="18" spans="1:14" ht="12" customHeight="1" x14ac:dyDescent="0.2">
      <c r="A18" s="10" t="str">
        <f>'Pregnant Women Participating'!A18</f>
        <v>District of Columbia</v>
      </c>
      <c r="B18" s="17">
        <v>1836</v>
      </c>
      <c r="C18" s="15">
        <v>1823</v>
      </c>
      <c r="D18" s="15">
        <v>1786</v>
      </c>
      <c r="E18" s="15">
        <v>1784</v>
      </c>
      <c r="F18" s="15">
        <v>1768</v>
      </c>
      <c r="G18" s="15">
        <v>1747</v>
      </c>
      <c r="H18" s="15">
        <v>1690</v>
      </c>
      <c r="I18" s="15">
        <v>1677</v>
      </c>
      <c r="J18" s="15">
        <v>1616</v>
      </c>
      <c r="K18" s="15">
        <v>1632</v>
      </c>
      <c r="L18" s="15">
        <v>1557</v>
      </c>
      <c r="M18" s="49">
        <v>1528</v>
      </c>
      <c r="N18" s="17">
        <f t="shared" si="1"/>
        <v>1703.6666666666667</v>
      </c>
    </row>
    <row r="19" spans="1:14" ht="12" customHeight="1" x14ac:dyDescent="0.2">
      <c r="A19" s="10" t="str">
        <f>'Pregnant Women Participating'!A19</f>
        <v>Maryland</v>
      </c>
      <c r="B19" s="17">
        <v>11728</v>
      </c>
      <c r="C19" s="15">
        <v>11613</v>
      </c>
      <c r="D19" s="15">
        <v>11529</v>
      </c>
      <c r="E19" s="15">
        <v>11499</v>
      </c>
      <c r="F19" s="15">
        <v>11170</v>
      </c>
      <c r="G19" s="15">
        <v>11086</v>
      </c>
      <c r="H19" s="15">
        <v>11011</v>
      </c>
      <c r="I19" s="15">
        <v>10863</v>
      </c>
      <c r="J19" s="15">
        <v>10807</v>
      </c>
      <c r="K19" s="15">
        <v>10801</v>
      </c>
      <c r="L19" s="15">
        <v>10790</v>
      </c>
      <c r="M19" s="49">
        <v>10670</v>
      </c>
      <c r="N19" s="17">
        <f t="shared" si="1"/>
        <v>11130.583333333334</v>
      </c>
    </row>
    <row r="20" spans="1:14" ht="12" customHeight="1" x14ac:dyDescent="0.2">
      <c r="A20" s="10" t="str">
        <f>'Pregnant Women Participating'!A20</f>
        <v>New Jersey</v>
      </c>
      <c r="B20" s="17">
        <v>14764</v>
      </c>
      <c r="C20" s="15">
        <v>14442</v>
      </c>
      <c r="D20" s="15">
        <v>14291</v>
      </c>
      <c r="E20" s="15">
        <v>14205</v>
      </c>
      <c r="F20" s="15">
        <v>13931</v>
      </c>
      <c r="G20" s="15">
        <v>14132</v>
      </c>
      <c r="H20" s="15">
        <v>14016</v>
      </c>
      <c r="I20" s="15">
        <v>13946</v>
      </c>
      <c r="J20" s="15">
        <v>13607</v>
      </c>
      <c r="K20" s="15">
        <v>13484</v>
      </c>
      <c r="L20" s="15">
        <v>13531</v>
      </c>
      <c r="M20" s="49">
        <v>13676</v>
      </c>
      <c r="N20" s="17">
        <f t="shared" si="1"/>
        <v>14002.083333333334</v>
      </c>
    </row>
    <row r="21" spans="1:14" ht="12" customHeight="1" x14ac:dyDescent="0.2">
      <c r="A21" s="10" t="str">
        <f>'Pregnant Women Participating'!A21</f>
        <v>Pennsylvania</v>
      </c>
      <c r="B21" s="17">
        <v>8382</v>
      </c>
      <c r="C21" s="15">
        <v>8180</v>
      </c>
      <c r="D21" s="15">
        <v>8235</v>
      </c>
      <c r="E21" s="15">
        <v>8198</v>
      </c>
      <c r="F21" s="15">
        <v>8069</v>
      </c>
      <c r="G21" s="15">
        <v>8289</v>
      </c>
      <c r="H21" s="15">
        <v>8206</v>
      </c>
      <c r="I21" s="15">
        <v>8083</v>
      </c>
      <c r="J21" s="15">
        <v>8073</v>
      </c>
      <c r="K21" s="15">
        <v>8015</v>
      </c>
      <c r="L21" s="15">
        <v>8018</v>
      </c>
      <c r="M21" s="49">
        <v>7964</v>
      </c>
      <c r="N21" s="17">
        <f t="shared" si="1"/>
        <v>8142.666666666667</v>
      </c>
    </row>
    <row r="22" spans="1:14" ht="12" customHeight="1" x14ac:dyDescent="0.2">
      <c r="A22" s="10" t="str">
        <f>'Pregnant Women Participating'!A22</f>
        <v>Puerto Rico</v>
      </c>
      <c r="B22" s="17">
        <v>7148</v>
      </c>
      <c r="C22" s="15">
        <v>7054</v>
      </c>
      <c r="D22" s="15">
        <v>6934</v>
      </c>
      <c r="E22" s="15">
        <v>6759</v>
      </c>
      <c r="F22" s="15">
        <v>6563</v>
      </c>
      <c r="G22" s="15">
        <v>6554</v>
      </c>
      <c r="H22" s="15">
        <v>6527</v>
      </c>
      <c r="I22" s="15">
        <v>6511</v>
      </c>
      <c r="J22" s="15">
        <v>6504</v>
      </c>
      <c r="K22" s="15">
        <v>6483</v>
      </c>
      <c r="L22" s="15">
        <v>6784</v>
      </c>
      <c r="M22" s="49">
        <v>6853</v>
      </c>
      <c r="N22" s="17">
        <f t="shared" si="1"/>
        <v>6722.833333333333</v>
      </c>
    </row>
    <row r="23" spans="1:14" ht="12" customHeight="1" x14ac:dyDescent="0.2">
      <c r="A23" s="10" t="str">
        <f>'Pregnant Women Participating'!A23</f>
        <v>Virginia</v>
      </c>
      <c r="B23" s="17">
        <v>6255</v>
      </c>
      <c r="C23" s="15">
        <v>6186</v>
      </c>
      <c r="D23" s="15">
        <v>6203</v>
      </c>
      <c r="E23" s="15">
        <v>6063</v>
      </c>
      <c r="F23" s="15">
        <v>6034</v>
      </c>
      <c r="G23" s="15">
        <v>6163</v>
      </c>
      <c r="H23" s="15">
        <v>6083</v>
      </c>
      <c r="I23" s="15">
        <v>5984</v>
      </c>
      <c r="J23" s="15">
        <v>6000</v>
      </c>
      <c r="K23" s="15">
        <v>6066</v>
      </c>
      <c r="L23" s="15">
        <v>6167</v>
      </c>
      <c r="M23" s="49">
        <v>6265</v>
      </c>
      <c r="N23" s="17">
        <f t="shared" si="1"/>
        <v>6122.416666666667</v>
      </c>
    </row>
    <row r="24" spans="1:14" ht="12" customHeight="1" x14ac:dyDescent="0.2">
      <c r="A24" s="10" t="str">
        <f>'Pregnant Women Participating'!A24</f>
        <v>West Virginia</v>
      </c>
      <c r="B24" s="17">
        <v>1355</v>
      </c>
      <c r="C24" s="15">
        <v>1331</v>
      </c>
      <c r="D24" s="15">
        <v>1286</v>
      </c>
      <c r="E24" s="15">
        <v>1277</v>
      </c>
      <c r="F24" s="15">
        <v>1262</v>
      </c>
      <c r="G24" s="15">
        <v>1226</v>
      </c>
      <c r="H24" s="15">
        <v>1233</v>
      </c>
      <c r="I24" s="15">
        <v>1241</v>
      </c>
      <c r="J24" s="15">
        <v>1190</v>
      </c>
      <c r="K24" s="15">
        <v>1192</v>
      </c>
      <c r="L24" s="15">
        <v>1215</v>
      </c>
      <c r="M24" s="49">
        <v>1261</v>
      </c>
      <c r="N24" s="17">
        <f t="shared" si="1"/>
        <v>1255.75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52704</v>
      </c>
      <c r="C25" s="19">
        <v>51851</v>
      </c>
      <c r="D25" s="19">
        <v>51475</v>
      </c>
      <c r="E25" s="19">
        <v>50983</v>
      </c>
      <c r="F25" s="19">
        <v>49986</v>
      </c>
      <c r="G25" s="19">
        <v>50355</v>
      </c>
      <c r="H25" s="19">
        <v>49904</v>
      </c>
      <c r="I25" s="19">
        <v>49420</v>
      </c>
      <c r="J25" s="19">
        <v>48879</v>
      </c>
      <c r="K25" s="19">
        <v>48745</v>
      </c>
      <c r="L25" s="19">
        <v>49158</v>
      </c>
      <c r="M25" s="48">
        <v>49341</v>
      </c>
      <c r="N25" s="20">
        <f t="shared" si="1"/>
        <v>50233.416666666664</v>
      </c>
    </row>
    <row r="26" spans="1:14" ht="12" customHeight="1" x14ac:dyDescent="0.2">
      <c r="A26" s="10" t="str">
        <f>'Pregnant Women Participating'!A26</f>
        <v>Alabama</v>
      </c>
      <c r="B26" s="17">
        <v>3432</v>
      </c>
      <c r="C26" s="15">
        <v>3330</v>
      </c>
      <c r="D26" s="15">
        <v>3256</v>
      </c>
      <c r="E26" s="15">
        <v>3195</v>
      </c>
      <c r="F26" s="15">
        <v>3169</v>
      </c>
      <c r="G26" s="15">
        <v>3159</v>
      </c>
      <c r="H26" s="15">
        <v>3097</v>
      </c>
      <c r="I26" s="15">
        <v>2941</v>
      </c>
      <c r="J26" s="15">
        <v>2873</v>
      </c>
      <c r="K26" s="15">
        <v>2918</v>
      </c>
      <c r="L26" s="15">
        <v>3039</v>
      </c>
      <c r="M26" s="49">
        <v>3110</v>
      </c>
      <c r="N26" s="17">
        <f t="shared" si="1"/>
        <v>3126.5833333333335</v>
      </c>
    </row>
    <row r="27" spans="1:14" ht="12" customHeight="1" x14ac:dyDescent="0.2">
      <c r="A27" s="10" t="str">
        <f>'Pregnant Women Participating'!A27</f>
        <v>Florida</v>
      </c>
      <c r="B27" s="17">
        <v>37016</v>
      </c>
      <c r="C27" s="15">
        <v>36321</v>
      </c>
      <c r="D27" s="15">
        <v>35855</v>
      </c>
      <c r="E27" s="15">
        <v>35408</v>
      </c>
      <c r="F27" s="15">
        <v>35009</v>
      </c>
      <c r="G27" s="15">
        <v>34644</v>
      </c>
      <c r="H27" s="15">
        <v>33922</v>
      </c>
      <c r="I27" s="15">
        <v>33322</v>
      </c>
      <c r="J27" s="15">
        <v>32669</v>
      </c>
      <c r="K27" s="15">
        <v>32619</v>
      </c>
      <c r="L27" s="15">
        <v>32871</v>
      </c>
      <c r="M27" s="49">
        <v>33674</v>
      </c>
      <c r="N27" s="17">
        <f t="shared" si="1"/>
        <v>34444.166666666664</v>
      </c>
    </row>
    <row r="28" spans="1:14" ht="12" customHeight="1" x14ac:dyDescent="0.2">
      <c r="A28" s="10" t="str">
        <f>'Pregnant Women Participating'!A28</f>
        <v>Georgia</v>
      </c>
      <c r="B28" s="17">
        <v>12906</v>
      </c>
      <c r="C28" s="15">
        <v>12631</v>
      </c>
      <c r="D28" s="15">
        <v>12418</v>
      </c>
      <c r="E28" s="15">
        <v>12136</v>
      </c>
      <c r="F28" s="15">
        <v>12102</v>
      </c>
      <c r="G28" s="15">
        <v>12180</v>
      </c>
      <c r="H28" s="15">
        <v>11987</v>
      </c>
      <c r="I28" s="15">
        <v>11751</v>
      </c>
      <c r="J28" s="15">
        <v>11542</v>
      </c>
      <c r="K28" s="15">
        <v>12129</v>
      </c>
      <c r="L28" s="15">
        <v>12022</v>
      </c>
      <c r="M28" s="49">
        <v>12197</v>
      </c>
      <c r="N28" s="17">
        <f t="shared" si="1"/>
        <v>12166.75</v>
      </c>
    </row>
    <row r="29" spans="1:14" ht="12" customHeight="1" x14ac:dyDescent="0.2">
      <c r="A29" s="10" t="str">
        <f>'Pregnant Women Participating'!A29</f>
        <v>Kentucky</v>
      </c>
      <c r="B29" s="17">
        <v>5147</v>
      </c>
      <c r="C29" s="15">
        <v>5192</v>
      </c>
      <c r="D29" s="15">
        <v>5138</v>
      </c>
      <c r="E29" s="15">
        <v>5099</v>
      </c>
      <c r="F29" s="15">
        <v>4983</v>
      </c>
      <c r="G29" s="15">
        <v>4990</v>
      </c>
      <c r="H29" s="15">
        <v>4948</v>
      </c>
      <c r="I29" s="15">
        <v>4858</v>
      </c>
      <c r="J29" s="15">
        <v>4883</v>
      </c>
      <c r="K29" s="15">
        <v>4873</v>
      </c>
      <c r="L29" s="15">
        <v>4927</v>
      </c>
      <c r="M29" s="49">
        <v>5008</v>
      </c>
      <c r="N29" s="17">
        <f t="shared" si="1"/>
        <v>5003.833333333333</v>
      </c>
    </row>
    <row r="30" spans="1:14" ht="12" customHeight="1" x14ac:dyDescent="0.2">
      <c r="A30" s="10" t="str">
        <f>'Pregnant Women Participating'!A30</f>
        <v>Mississippi</v>
      </c>
      <c r="B30" s="17">
        <v>3294</v>
      </c>
      <c r="C30" s="15">
        <v>3210</v>
      </c>
      <c r="D30" s="15">
        <v>3135</v>
      </c>
      <c r="E30" s="15">
        <v>3080</v>
      </c>
      <c r="F30" s="15">
        <v>2937</v>
      </c>
      <c r="G30" s="15">
        <v>2686</v>
      </c>
      <c r="H30" s="15">
        <v>2594</v>
      </c>
      <c r="I30" s="15">
        <v>2745</v>
      </c>
      <c r="J30" s="15">
        <v>2543</v>
      </c>
      <c r="K30" s="15">
        <v>2531</v>
      </c>
      <c r="L30" s="15">
        <v>2678</v>
      </c>
      <c r="M30" s="49">
        <v>2784</v>
      </c>
      <c r="N30" s="17">
        <f t="shared" si="1"/>
        <v>2851.4166666666665</v>
      </c>
    </row>
    <row r="31" spans="1:14" ht="12" customHeight="1" x14ac:dyDescent="0.2">
      <c r="A31" s="10" t="str">
        <f>'Pregnant Women Participating'!A31</f>
        <v>North Carolina</v>
      </c>
      <c r="B31" s="17">
        <v>19409</v>
      </c>
      <c r="C31" s="15">
        <v>19230</v>
      </c>
      <c r="D31" s="15">
        <v>19108</v>
      </c>
      <c r="E31" s="15">
        <v>18953</v>
      </c>
      <c r="F31" s="15">
        <v>18822</v>
      </c>
      <c r="G31" s="15">
        <v>18700</v>
      </c>
      <c r="H31" s="15">
        <v>18188</v>
      </c>
      <c r="I31" s="15">
        <v>18158</v>
      </c>
      <c r="J31" s="15">
        <v>18193</v>
      </c>
      <c r="K31" s="15">
        <v>18404</v>
      </c>
      <c r="L31" s="15">
        <v>18684</v>
      </c>
      <c r="M31" s="49">
        <v>18714</v>
      </c>
      <c r="N31" s="17">
        <f t="shared" si="1"/>
        <v>18713.583333333332</v>
      </c>
    </row>
    <row r="32" spans="1:14" ht="12" customHeight="1" x14ac:dyDescent="0.2">
      <c r="A32" s="10" t="str">
        <f>'Pregnant Women Participating'!A32</f>
        <v>South Carolina</v>
      </c>
      <c r="B32" s="17">
        <v>5204</v>
      </c>
      <c r="C32" s="15">
        <v>5129</v>
      </c>
      <c r="D32" s="15">
        <v>5035</v>
      </c>
      <c r="E32" s="15">
        <v>4997</v>
      </c>
      <c r="F32" s="15">
        <v>4975</v>
      </c>
      <c r="G32" s="15">
        <v>4980</v>
      </c>
      <c r="H32" s="15">
        <v>4926</v>
      </c>
      <c r="I32" s="15">
        <v>4914</v>
      </c>
      <c r="J32" s="15">
        <v>4870</v>
      </c>
      <c r="K32" s="15">
        <v>4880</v>
      </c>
      <c r="L32" s="15">
        <v>4924</v>
      </c>
      <c r="M32" s="49">
        <v>4883</v>
      </c>
      <c r="N32" s="17">
        <f t="shared" si="1"/>
        <v>4976.416666666667</v>
      </c>
    </row>
    <row r="33" spans="1:14" ht="12" customHeight="1" x14ac:dyDescent="0.2">
      <c r="A33" s="10" t="str">
        <f>'Pregnant Women Participating'!A33</f>
        <v>Tennessee</v>
      </c>
      <c r="B33" s="17">
        <v>7758</v>
      </c>
      <c r="C33" s="15">
        <v>7481</v>
      </c>
      <c r="D33" s="15">
        <v>7378</v>
      </c>
      <c r="E33" s="15">
        <v>7256</v>
      </c>
      <c r="F33" s="15">
        <v>7245</v>
      </c>
      <c r="G33" s="15">
        <v>7549</v>
      </c>
      <c r="H33" s="15">
        <v>7526</v>
      </c>
      <c r="I33" s="15">
        <v>7499</v>
      </c>
      <c r="J33" s="15">
        <v>7325</v>
      </c>
      <c r="K33" s="15">
        <v>7391</v>
      </c>
      <c r="L33" s="15">
        <v>7595</v>
      </c>
      <c r="M33" s="49">
        <v>7661</v>
      </c>
      <c r="N33" s="17">
        <f t="shared" si="1"/>
        <v>7472</v>
      </c>
    </row>
    <row r="34" spans="1:14" ht="12" customHeight="1" x14ac:dyDescent="0.2">
      <c r="A34" s="10" t="str">
        <f>'Pregnant Women Participating'!A34</f>
        <v>Choctaw Indians, MS</v>
      </c>
      <c r="B34" s="17">
        <v>23</v>
      </c>
      <c r="C34" s="15">
        <v>23</v>
      </c>
      <c r="D34" s="15">
        <v>21</v>
      </c>
      <c r="E34" s="15">
        <v>26</v>
      </c>
      <c r="F34" s="15">
        <v>28</v>
      </c>
      <c r="G34" s="15">
        <v>25</v>
      </c>
      <c r="H34" s="15">
        <v>25</v>
      </c>
      <c r="I34" s="15">
        <v>24</v>
      </c>
      <c r="J34" s="15">
        <v>25</v>
      </c>
      <c r="K34" s="15">
        <v>26</v>
      </c>
      <c r="L34" s="15">
        <v>23</v>
      </c>
      <c r="M34" s="49">
        <v>25</v>
      </c>
      <c r="N34" s="17">
        <f t="shared" si="1"/>
        <v>24.5</v>
      </c>
    </row>
    <row r="35" spans="1:14" ht="12" customHeight="1" x14ac:dyDescent="0.2">
      <c r="A35" s="10" t="str">
        <f>'Pregnant Women Participating'!A35</f>
        <v>Eastern Cherokee, NC</v>
      </c>
      <c r="B35" s="17">
        <v>46</v>
      </c>
      <c r="C35" s="15">
        <v>45</v>
      </c>
      <c r="D35" s="15">
        <v>43</v>
      </c>
      <c r="E35" s="15">
        <v>44</v>
      </c>
      <c r="F35" s="15">
        <v>43</v>
      </c>
      <c r="G35" s="15">
        <v>40</v>
      </c>
      <c r="H35" s="15">
        <v>46</v>
      </c>
      <c r="I35" s="15">
        <v>51</v>
      </c>
      <c r="J35" s="15">
        <v>45</v>
      </c>
      <c r="K35" s="15">
        <v>51</v>
      </c>
      <c r="L35" s="15">
        <v>52</v>
      </c>
      <c r="M35" s="49">
        <v>52</v>
      </c>
      <c r="N35" s="17">
        <f t="shared" si="1"/>
        <v>46.5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94235</v>
      </c>
      <c r="C36" s="19">
        <v>92592</v>
      </c>
      <c r="D36" s="19">
        <v>91387</v>
      </c>
      <c r="E36" s="19">
        <v>90194</v>
      </c>
      <c r="F36" s="19">
        <v>89313</v>
      </c>
      <c r="G36" s="19">
        <v>88953</v>
      </c>
      <c r="H36" s="19">
        <v>87259</v>
      </c>
      <c r="I36" s="19">
        <v>86263</v>
      </c>
      <c r="J36" s="19">
        <v>84968</v>
      </c>
      <c r="K36" s="19">
        <v>85822</v>
      </c>
      <c r="L36" s="19">
        <v>86815</v>
      </c>
      <c r="M36" s="48">
        <v>88108</v>
      </c>
      <c r="N36" s="20">
        <f t="shared" si="1"/>
        <v>88825.75</v>
      </c>
    </row>
    <row r="37" spans="1:14" ht="12" customHeight="1" x14ac:dyDescent="0.2">
      <c r="A37" s="10" t="str">
        <f>'Pregnant Women Participating'!A37</f>
        <v>Illinois</v>
      </c>
      <c r="B37" s="17">
        <v>11595</v>
      </c>
      <c r="C37" s="15">
        <v>10982</v>
      </c>
      <c r="D37" s="15">
        <v>10629</v>
      </c>
      <c r="E37" s="15">
        <v>10717</v>
      </c>
      <c r="F37" s="15">
        <v>10659</v>
      </c>
      <c r="G37" s="15">
        <v>10622</v>
      </c>
      <c r="H37" s="15">
        <v>10510</v>
      </c>
      <c r="I37" s="15">
        <v>10325</v>
      </c>
      <c r="J37" s="15">
        <v>10251</v>
      </c>
      <c r="K37" s="15">
        <v>10460</v>
      </c>
      <c r="L37" s="15">
        <v>10595</v>
      </c>
      <c r="M37" s="49">
        <v>10829</v>
      </c>
      <c r="N37" s="17">
        <f t="shared" si="1"/>
        <v>10681.166666666666</v>
      </c>
    </row>
    <row r="38" spans="1:14" ht="12" customHeight="1" x14ac:dyDescent="0.2">
      <c r="A38" s="10" t="str">
        <f>'Pregnant Women Participating'!A38</f>
        <v>Indiana</v>
      </c>
      <c r="B38" s="17">
        <v>10430</v>
      </c>
      <c r="C38" s="15">
        <v>10120</v>
      </c>
      <c r="D38" s="15">
        <v>9996</v>
      </c>
      <c r="E38" s="15">
        <v>10089</v>
      </c>
      <c r="F38" s="15">
        <v>9884</v>
      </c>
      <c r="G38" s="15">
        <v>9898</v>
      </c>
      <c r="H38" s="15">
        <v>9635</v>
      </c>
      <c r="I38" s="15">
        <v>9524</v>
      </c>
      <c r="J38" s="15">
        <v>9431</v>
      </c>
      <c r="K38" s="15">
        <v>9387</v>
      </c>
      <c r="L38" s="15">
        <v>9703</v>
      </c>
      <c r="M38" s="49">
        <v>9828</v>
      </c>
      <c r="N38" s="17">
        <f t="shared" si="1"/>
        <v>9827.0833333333339</v>
      </c>
    </row>
    <row r="39" spans="1:14" ht="12" customHeight="1" x14ac:dyDescent="0.2">
      <c r="A39" s="10" t="str">
        <f>'Pregnant Women Participating'!A39</f>
        <v>Iowa</v>
      </c>
      <c r="B39" s="17">
        <v>4148</v>
      </c>
      <c r="C39" s="15">
        <v>4024</v>
      </c>
      <c r="D39" s="15">
        <v>4010</v>
      </c>
      <c r="E39" s="15">
        <v>4026</v>
      </c>
      <c r="F39" s="15">
        <v>4018</v>
      </c>
      <c r="G39" s="15">
        <v>4019</v>
      </c>
      <c r="H39" s="15">
        <v>3925</v>
      </c>
      <c r="I39" s="15">
        <v>3842</v>
      </c>
      <c r="J39" s="15">
        <v>3862</v>
      </c>
      <c r="K39" s="15">
        <v>3864</v>
      </c>
      <c r="L39" s="15">
        <v>3906</v>
      </c>
      <c r="M39" s="49">
        <v>3897</v>
      </c>
      <c r="N39" s="17">
        <f t="shared" si="1"/>
        <v>3961.75</v>
      </c>
    </row>
    <row r="40" spans="1:14" ht="12" customHeight="1" x14ac:dyDescent="0.2">
      <c r="A40" s="10" t="str">
        <f>'Pregnant Women Participating'!A40</f>
        <v>Michigan</v>
      </c>
      <c r="B40" s="17">
        <v>10306</v>
      </c>
      <c r="C40" s="15">
        <v>10017</v>
      </c>
      <c r="D40" s="15">
        <v>9711</v>
      </c>
      <c r="E40" s="15">
        <v>9479</v>
      </c>
      <c r="F40" s="15">
        <v>9238</v>
      </c>
      <c r="G40" s="15">
        <v>9220</v>
      </c>
      <c r="H40" s="15">
        <v>9206</v>
      </c>
      <c r="I40" s="15">
        <v>9165</v>
      </c>
      <c r="J40" s="15">
        <v>9173</v>
      </c>
      <c r="K40" s="15">
        <v>9130</v>
      </c>
      <c r="L40" s="15">
        <v>9259</v>
      </c>
      <c r="M40" s="49">
        <v>9321</v>
      </c>
      <c r="N40" s="17">
        <f t="shared" si="1"/>
        <v>9435.4166666666661</v>
      </c>
    </row>
    <row r="41" spans="1:14" ht="12" customHeight="1" x14ac:dyDescent="0.2">
      <c r="A41" s="10" t="str">
        <f>'Pregnant Women Participating'!A41</f>
        <v>Minnesota</v>
      </c>
      <c r="B41" s="17">
        <v>8427</v>
      </c>
      <c r="C41" s="15">
        <v>8299</v>
      </c>
      <c r="D41" s="15">
        <v>8206</v>
      </c>
      <c r="E41" s="15">
        <v>8164</v>
      </c>
      <c r="F41" s="15">
        <v>8051</v>
      </c>
      <c r="G41" s="15">
        <v>7916</v>
      </c>
      <c r="H41" s="15">
        <v>7791</v>
      </c>
      <c r="I41" s="15">
        <v>7534</v>
      </c>
      <c r="J41" s="15">
        <v>7421</v>
      </c>
      <c r="K41" s="15">
        <v>7396</v>
      </c>
      <c r="L41" s="15">
        <v>7446</v>
      </c>
      <c r="M41" s="49">
        <v>7539</v>
      </c>
      <c r="N41" s="17">
        <f t="shared" si="1"/>
        <v>7849.166666666667</v>
      </c>
    </row>
    <row r="42" spans="1:14" ht="12" customHeight="1" x14ac:dyDescent="0.2">
      <c r="A42" s="10" t="str">
        <f>'Pregnant Women Participating'!A42</f>
        <v>Ohio</v>
      </c>
      <c r="B42" s="17">
        <v>12877</v>
      </c>
      <c r="C42" s="15">
        <v>12806</v>
      </c>
      <c r="D42" s="15">
        <v>12622</v>
      </c>
      <c r="E42" s="15">
        <v>12342</v>
      </c>
      <c r="F42" s="15">
        <v>12016</v>
      </c>
      <c r="G42" s="15">
        <v>11756</v>
      </c>
      <c r="H42" s="15">
        <v>11438</v>
      </c>
      <c r="I42" s="15">
        <v>11347</v>
      </c>
      <c r="J42" s="15">
        <v>11755</v>
      </c>
      <c r="K42" s="15">
        <v>11941</v>
      </c>
      <c r="L42" s="15">
        <v>12030</v>
      </c>
      <c r="M42" s="49">
        <v>12319</v>
      </c>
      <c r="N42" s="17">
        <f t="shared" si="1"/>
        <v>12104.083333333334</v>
      </c>
    </row>
    <row r="43" spans="1:14" ht="12" customHeight="1" x14ac:dyDescent="0.2">
      <c r="A43" s="10" t="str">
        <f>'Pregnant Women Participating'!A43</f>
        <v>Wisconsin</v>
      </c>
      <c r="B43" s="17">
        <v>4863</v>
      </c>
      <c r="C43" s="15">
        <v>4727</v>
      </c>
      <c r="D43" s="15">
        <v>4744</v>
      </c>
      <c r="E43" s="15">
        <v>4597</v>
      </c>
      <c r="F43" s="15">
        <v>4507</v>
      </c>
      <c r="G43" s="15">
        <v>4483</v>
      </c>
      <c r="H43" s="15">
        <v>4383</v>
      </c>
      <c r="I43" s="15">
        <v>4271</v>
      </c>
      <c r="J43" s="15">
        <v>4268</v>
      </c>
      <c r="K43" s="15">
        <v>4284</v>
      </c>
      <c r="L43" s="15">
        <v>4281</v>
      </c>
      <c r="M43" s="49">
        <v>4403</v>
      </c>
      <c r="N43" s="17">
        <f t="shared" si="1"/>
        <v>4484.25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62646</v>
      </c>
      <c r="C44" s="19">
        <v>60975</v>
      </c>
      <c r="D44" s="19">
        <v>59918</v>
      </c>
      <c r="E44" s="19">
        <v>59414</v>
      </c>
      <c r="F44" s="19">
        <v>58373</v>
      </c>
      <c r="G44" s="19">
        <v>57914</v>
      </c>
      <c r="H44" s="19">
        <v>56888</v>
      </c>
      <c r="I44" s="19">
        <v>56008</v>
      </c>
      <c r="J44" s="19">
        <v>56161</v>
      </c>
      <c r="K44" s="19">
        <v>56462</v>
      </c>
      <c r="L44" s="19">
        <v>57220</v>
      </c>
      <c r="M44" s="48">
        <v>58136</v>
      </c>
      <c r="N44" s="20">
        <f t="shared" si="1"/>
        <v>58342.916666666664</v>
      </c>
    </row>
    <row r="45" spans="1:14" ht="12" customHeight="1" x14ac:dyDescent="0.2">
      <c r="A45" s="10" t="str">
        <f>'Pregnant Women Participating'!A45</f>
        <v>Arizona</v>
      </c>
      <c r="B45" s="17">
        <v>10034</v>
      </c>
      <c r="C45" s="15">
        <v>9874</v>
      </c>
      <c r="D45" s="15">
        <v>9939</v>
      </c>
      <c r="E45" s="15">
        <v>9619</v>
      </c>
      <c r="F45" s="15">
        <v>9430</v>
      </c>
      <c r="G45" s="15">
        <v>9316</v>
      </c>
      <c r="H45" s="15">
        <v>8935</v>
      </c>
      <c r="I45" s="15">
        <v>8742</v>
      </c>
      <c r="J45" s="15">
        <v>8684</v>
      </c>
      <c r="K45" s="15">
        <v>8778</v>
      </c>
      <c r="L45" s="15">
        <v>8898</v>
      </c>
      <c r="M45" s="49">
        <v>9042</v>
      </c>
      <c r="N45" s="17">
        <f t="shared" si="1"/>
        <v>9274.25</v>
      </c>
    </row>
    <row r="46" spans="1:14" ht="12" customHeight="1" x14ac:dyDescent="0.2">
      <c r="A46" s="10" t="str">
        <f>'Pregnant Women Participating'!A46</f>
        <v>Arkansas</v>
      </c>
      <c r="B46" s="17">
        <v>2261</v>
      </c>
      <c r="C46" s="15">
        <v>2311</v>
      </c>
      <c r="D46" s="15">
        <v>2272</v>
      </c>
      <c r="E46" s="15">
        <v>2173</v>
      </c>
      <c r="F46" s="15">
        <v>2101</v>
      </c>
      <c r="G46" s="15">
        <v>2133</v>
      </c>
      <c r="H46" s="15">
        <v>2113</v>
      </c>
      <c r="I46" s="15">
        <v>2085</v>
      </c>
      <c r="J46" s="15">
        <v>2023</v>
      </c>
      <c r="K46" s="15">
        <v>2049</v>
      </c>
      <c r="L46" s="15">
        <v>2123</v>
      </c>
      <c r="M46" s="49">
        <v>2132</v>
      </c>
      <c r="N46" s="17">
        <f t="shared" si="1"/>
        <v>2148</v>
      </c>
    </row>
    <row r="47" spans="1:14" ht="12" customHeight="1" x14ac:dyDescent="0.2">
      <c r="A47" s="10" t="str">
        <f>'Pregnant Women Participating'!A47</f>
        <v>Louisiana</v>
      </c>
      <c r="B47" s="17">
        <v>4066</v>
      </c>
      <c r="C47" s="15">
        <v>4058</v>
      </c>
      <c r="D47" s="15">
        <v>4174</v>
      </c>
      <c r="E47" s="15">
        <v>4184</v>
      </c>
      <c r="F47" s="15">
        <v>4101</v>
      </c>
      <c r="G47" s="15">
        <v>4270</v>
      </c>
      <c r="H47" s="15">
        <v>4250</v>
      </c>
      <c r="I47" s="15">
        <v>4250</v>
      </c>
      <c r="J47" s="15">
        <v>4370</v>
      </c>
      <c r="K47" s="15">
        <v>4582</v>
      </c>
      <c r="L47" s="15">
        <v>4671</v>
      </c>
      <c r="M47" s="49">
        <v>4590</v>
      </c>
      <c r="N47" s="17">
        <f t="shared" si="1"/>
        <v>4297.166666666667</v>
      </c>
    </row>
    <row r="48" spans="1:14" ht="12" customHeight="1" x14ac:dyDescent="0.2">
      <c r="A48" s="10" t="str">
        <f>'Pregnant Women Participating'!A48</f>
        <v>New Mexico</v>
      </c>
      <c r="B48" s="17">
        <v>3479</v>
      </c>
      <c r="C48" s="15">
        <v>3385</v>
      </c>
      <c r="D48" s="15">
        <v>3346</v>
      </c>
      <c r="E48" s="15">
        <v>3342</v>
      </c>
      <c r="F48" s="15">
        <v>3287</v>
      </c>
      <c r="G48" s="15">
        <v>3248</v>
      </c>
      <c r="H48" s="15">
        <v>3162</v>
      </c>
      <c r="I48" s="15">
        <v>3016</v>
      </c>
      <c r="J48" s="15">
        <v>2892</v>
      </c>
      <c r="K48" s="15">
        <v>2893</v>
      </c>
      <c r="L48" s="15">
        <v>2903</v>
      </c>
      <c r="M48" s="49">
        <v>2986</v>
      </c>
      <c r="N48" s="17">
        <f t="shared" si="1"/>
        <v>3161.5833333333335</v>
      </c>
    </row>
    <row r="49" spans="1:14" ht="12" customHeight="1" x14ac:dyDescent="0.2">
      <c r="A49" s="10" t="str">
        <f>'Pregnant Women Participating'!A49</f>
        <v>Oklahoma</v>
      </c>
      <c r="B49" s="17">
        <v>4388</v>
      </c>
      <c r="C49" s="15">
        <v>4214</v>
      </c>
      <c r="D49" s="15">
        <v>4197</v>
      </c>
      <c r="E49" s="15">
        <v>4114</v>
      </c>
      <c r="F49" s="15">
        <v>3981</v>
      </c>
      <c r="G49" s="15">
        <v>3998</v>
      </c>
      <c r="H49" s="15">
        <v>3835</v>
      </c>
      <c r="I49" s="15">
        <v>3829</v>
      </c>
      <c r="J49" s="15">
        <v>3894</v>
      </c>
      <c r="K49" s="15">
        <v>3978</v>
      </c>
      <c r="L49" s="15">
        <v>4112</v>
      </c>
      <c r="M49" s="49">
        <v>4212</v>
      </c>
      <c r="N49" s="17">
        <f t="shared" si="1"/>
        <v>4062.6666666666665</v>
      </c>
    </row>
    <row r="50" spans="1:14" ht="12" customHeight="1" x14ac:dyDescent="0.2">
      <c r="A50" s="10" t="str">
        <f>'Pregnant Women Participating'!A50</f>
        <v>Texas</v>
      </c>
      <c r="B50" s="17">
        <v>94729</v>
      </c>
      <c r="C50" s="15">
        <v>94288</v>
      </c>
      <c r="D50" s="15">
        <v>94553</v>
      </c>
      <c r="E50" s="15">
        <v>94065</v>
      </c>
      <c r="F50" s="15">
        <v>91983</v>
      </c>
      <c r="G50" s="15">
        <v>93091</v>
      </c>
      <c r="H50" s="15">
        <v>92961</v>
      </c>
      <c r="I50" s="15">
        <v>92373</v>
      </c>
      <c r="J50" s="15">
        <v>92512</v>
      </c>
      <c r="K50" s="15">
        <v>92434</v>
      </c>
      <c r="L50" s="15">
        <v>93361</v>
      </c>
      <c r="M50" s="49">
        <v>94338</v>
      </c>
      <c r="N50" s="17">
        <f t="shared" si="1"/>
        <v>93390.666666666672</v>
      </c>
    </row>
    <row r="51" spans="1:14" ht="12" customHeight="1" x14ac:dyDescent="0.2">
      <c r="A51" s="10" t="str">
        <f>'Pregnant Women Participating'!A51</f>
        <v>Utah</v>
      </c>
      <c r="B51" s="17">
        <v>3640</v>
      </c>
      <c r="C51" s="15">
        <v>3550</v>
      </c>
      <c r="D51" s="15">
        <v>3506</v>
      </c>
      <c r="E51" s="15">
        <v>3383</v>
      </c>
      <c r="F51" s="15">
        <v>3302</v>
      </c>
      <c r="G51" s="15">
        <v>3302</v>
      </c>
      <c r="H51" s="15">
        <v>3272</v>
      </c>
      <c r="I51" s="15">
        <v>3228</v>
      </c>
      <c r="J51" s="15">
        <v>3287</v>
      </c>
      <c r="K51" s="15">
        <v>3336</v>
      </c>
      <c r="L51" s="15">
        <v>3391</v>
      </c>
      <c r="M51" s="49">
        <v>3436</v>
      </c>
      <c r="N51" s="17">
        <f t="shared" si="1"/>
        <v>3386.0833333333335</v>
      </c>
    </row>
    <row r="52" spans="1:14" ht="12" customHeight="1" x14ac:dyDescent="0.2">
      <c r="A52" s="10" t="str">
        <f>'Pregnant Women Participating'!A52</f>
        <v>Inter-Tribal Council, AZ</v>
      </c>
      <c r="B52" s="17">
        <v>350</v>
      </c>
      <c r="C52" s="15">
        <v>343</v>
      </c>
      <c r="D52" s="15">
        <v>339</v>
      </c>
      <c r="E52" s="15">
        <v>327</v>
      </c>
      <c r="F52" s="15">
        <v>310</v>
      </c>
      <c r="G52" s="15">
        <v>299</v>
      </c>
      <c r="H52" s="15">
        <v>284</v>
      </c>
      <c r="I52" s="15">
        <v>285</v>
      </c>
      <c r="J52" s="15">
        <v>279</v>
      </c>
      <c r="K52" s="15">
        <v>265</v>
      </c>
      <c r="L52" s="15">
        <v>287</v>
      </c>
      <c r="M52" s="49">
        <v>287</v>
      </c>
      <c r="N52" s="17">
        <f t="shared" si="1"/>
        <v>304.58333333333331</v>
      </c>
    </row>
    <row r="53" spans="1:14" ht="12" customHeight="1" x14ac:dyDescent="0.2">
      <c r="A53" s="10" t="str">
        <f>'Pregnant Women Participating'!A53</f>
        <v>Navajo Nation, AZ</v>
      </c>
      <c r="B53" s="17">
        <v>442</v>
      </c>
      <c r="C53" s="15">
        <v>430</v>
      </c>
      <c r="D53" s="15">
        <v>414</v>
      </c>
      <c r="E53" s="15">
        <v>395</v>
      </c>
      <c r="F53" s="15">
        <v>384</v>
      </c>
      <c r="G53" s="15">
        <v>368</v>
      </c>
      <c r="H53" s="15">
        <v>357</v>
      </c>
      <c r="I53" s="15">
        <v>341</v>
      </c>
      <c r="J53" s="15">
        <v>329</v>
      </c>
      <c r="K53" s="15">
        <v>326</v>
      </c>
      <c r="L53" s="15">
        <v>331</v>
      </c>
      <c r="M53" s="49">
        <v>315</v>
      </c>
      <c r="N53" s="17">
        <f t="shared" si="1"/>
        <v>369.33333333333331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36</v>
      </c>
      <c r="C54" s="15">
        <v>33</v>
      </c>
      <c r="D54" s="15">
        <v>31</v>
      </c>
      <c r="E54" s="15">
        <v>24</v>
      </c>
      <c r="F54" s="15">
        <v>20</v>
      </c>
      <c r="G54" s="15">
        <v>24</v>
      </c>
      <c r="H54" s="15">
        <v>24</v>
      </c>
      <c r="I54" s="15">
        <v>22</v>
      </c>
      <c r="J54" s="15">
        <v>28</v>
      </c>
      <c r="K54" s="15">
        <v>32</v>
      </c>
      <c r="L54" s="15">
        <v>30</v>
      </c>
      <c r="M54" s="49">
        <v>28</v>
      </c>
      <c r="N54" s="17">
        <f t="shared" si="1"/>
        <v>27.666666666666668</v>
      </c>
    </row>
    <row r="55" spans="1:14" ht="12" customHeight="1" x14ac:dyDescent="0.2">
      <c r="A55" s="10" t="str">
        <f>'Pregnant Women Participating'!A55</f>
        <v>Eight Northern Pueblos, NM</v>
      </c>
      <c r="B55" s="17">
        <v>13</v>
      </c>
      <c r="C55" s="15">
        <v>15</v>
      </c>
      <c r="D55" s="15">
        <v>13</v>
      </c>
      <c r="E55" s="15">
        <v>8</v>
      </c>
      <c r="F55" s="15">
        <v>8</v>
      </c>
      <c r="G55" s="15">
        <v>8</v>
      </c>
      <c r="H55" s="15">
        <v>8</v>
      </c>
      <c r="I55" s="15">
        <v>10</v>
      </c>
      <c r="J55" s="15">
        <v>9</v>
      </c>
      <c r="K55" s="15">
        <v>10</v>
      </c>
      <c r="L55" s="15">
        <v>8</v>
      </c>
      <c r="M55" s="49">
        <v>6</v>
      </c>
      <c r="N55" s="17">
        <f t="shared" si="1"/>
        <v>9.6666666666666661</v>
      </c>
    </row>
    <row r="56" spans="1:14" ht="12" customHeight="1" x14ac:dyDescent="0.2">
      <c r="A56" s="10" t="str">
        <f>'Pregnant Women Participating'!A56</f>
        <v>Five Sandoval Pueblos, NM</v>
      </c>
      <c r="B56" s="17">
        <v>12</v>
      </c>
      <c r="C56" s="15">
        <v>14</v>
      </c>
      <c r="D56" s="15">
        <v>11</v>
      </c>
      <c r="E56" s="15">
        <v>11</v>
      </c>
      <c r="F56" s="15">
        <v>12</v>
      </c>
      <c r="G56" s="15">
        <v>11</v>
      </c>
      <c r="H56" s="15">
        <v>10</v>
      </c>
      <c r="I56" s="15">
        <v>10</v>
      </c>
      <c r="J56" s="15">
        <v>9</v>
      </c>
      <c r="K56" s="15">
        <v>9</v>
      </c>
      <c r="L56" s="15">
        <v>9</v>
      </c>
      <c r="M56" s="49">
        <v>8</v>
      </c>
      <c r="N56" s="17">
        <f t="shared" si="1"/>
        <v>10.5</v>
      </c>
    </row>
    <row r="57" spans="1:14" ht="12" customHeight="1" x14ac:dyDescent="0.2">
      <c r="A57" s="10" t="str">
        <f>'Pregnant Women Participating'!A57</f>
        <v>Isleta Pueblo, NM</v>
      </c>
      <c r="B57" s="17">
        <v>83</v>
      </c>
      <c r="C57" s="15">
        <v>77</v>
      </c>
      <c r="D57" s="15">
        <v>84</v>
      </c>
      <c r="E57" s="15">
        <v>89</v>
      </c>
      <c r="F57" s="15">
        <v>87</v>
      </c>
      <c r="G57" s="15">
        <v>88</v>
      </c>
      <c r="H57" s="15">
        <v>75</v>
      </c>
      <c r="I57" s="15">
        <v>79</v>
      </c>
      <c r="J57" s="15">
        <v>82</v>
      </c>
      <c r="K57" s="15">
        <v>86</v>
      </c>
      <c r="L57" s="15">
        <v>73</v>
      </c>
      <c r="M57" s="49">
        <v>75</v>
      </c>
      <c r="N57" s="17">
        <f t="shared" si="1"/>
        <v>81.5</v>
      </c>
    </row>
    <row r="58" spans="1:14" ht="12" customHeight="1" x14ac:dyDescent="0.2">
      <c r="A58" s="10" t="str">
        <f>'Pregnant Women Participating'!A58</f>
        <v>San Felipe Pueblo, NM</v>
      </c>
      <c r="B58" s="17">
        <v>16</v>
      </c>
      <c r="C58" s="15">
        <v>14</v>
      </c>
      <c r="D58" s="15">
        <v>17</v>
      </c>
      <c r="E58" s="15">
        <v>13</v>
      </c>
      <c r="F58" s="15">
        <v>16</v>
      </c>
      <c r="G58" s="15">
        <v>19</v>
      </c>
      <c r="H58" s="15">
        <v>18</v>
      </c>
      <c r="I58" s="15">
        <v>20</v>
      </c>
      <c r="J58" s="15">
        <v>15</v>
      </c>
      <c r="K58" s="15">
        <v>16</v>
      </c>
      <c r="L58" s="15">
        <v>20</v>
      </c>
      <c r="M58" s="49">
        <v>16</v>
      </c>
      <c r="N58" s="17">
        <f t="shared" si="1"/>
        <v>16.666666666666668</v>
      </c>
    </row>
    <row r="59" spans="1:14" ht="12" customHeight="1" x14ac:dyDescent="0.2">
      <c r="A59" s="10" t="str">
        <f>'Pregnant Women Participating'!A59</f>
        <v>Santo Domingo Tribe, NM</v>
      </c>
      <c r="B59" s="17">
        <v>10</v>
      </c>
      <c r="C59" s="15">
        <v>11</v>
      </c>
      <c r="D59" s="15">
        <v>12</v>
      </c>
      <c r="E59" s="15">
        <v>7</v>
      </c>
      <c r="F59" s="15">
        <v>6</v>
      </c>
      <c r="G59" s="15">
        <v>4</v>
      </c>
      <c r="H59" s="15">
        <v>4</v>
      </c>
      <c r="I59" s="15">
        <v>5</v>
      </c>
      <c r="J59" s="15">
        <v>6</v>
      </c>
      <c r="K59" s="15">
        <v>7</v>
      </c>
      <c r="L59" s="15">
        <v>6</v>
      </c>
      <c r="M59" s="49">
        <v>7</v>
      </c>
      <c r="N59" s="17">
        <f t="shared" si="1"/>
        <v>7.083333333333333</v>
      </c>
    </row>
    <row r="60" spans="1:14" ht="12" customHeight="1" x14ac:dyDescent="0.2">
      <c r="A60" s="10" t="str">
        <f>'Pregnant Women Participating'!A60</f>
        <v>Zuni Pueblo, NM</v>
      </c>
      <c r="B60" s="17">
        <v>72</v>
      </c>
      <c r="C60" s="15">
        <v>72</v>
      </c>
      <c r="D60" s="15">
        <v>71</v>
      </c>
      <c r="E60" s="15">
        <v>64</v>
      </c>
      <c r="F60" s="15">
        <v>62</v>
      </c>
      <c r="G60" s="15">
        <v>61</v>
      </c>
      <c r="H60" s="15">
        <v>56</v>
      </c>
      <c r="I60" s="15">
        <v>52</v>
      </c>
      <c r="J60" s="15">
        <v>58</v>
      </c>
      <c r="K60" s="15">
        <v>56</v>
      </c>
      <c r="L60" s="15">
        <v>56</v>
      </c>
      <c r="M60" s="49">
        <v>56</v>
      </c>
      <c r="N60" s="17">
        <f t="shared" si="1"/>
        <v>61.333333333333336</v>
      </c>
    </row>
    <row r="61" spans="1:14" ht="12" customHeight="1" x14ac:dyDescent="0.2">
      <c r="A61" s="10" t="str">
        <f>'Pregnant Women Participating'!A61</f>
        <v>Cherokee Nation, OK</v>
      </c>
      <c r="B61" s="17">
        <v>212</v>
      </c>
      <c r="C61" s="15">
        <v>211</v>
      </c>
      <c r="D61" s="15">
        <v>209</v>
      </c>
      <c r="E61" s="15">
        <v>200</v>
      </c>
      <c r="F61" s="15">
        <v>181</v>
      </c>
      <c r="G61" s="15">
        <v>198</v>
      </c>
      <c r="H61" s="15">
        <v>190</v>
      </c>
      <c r="I61" s="15">
        <v>178</v>
      </c>
      <c r="J61" s="15">
        <v>198</v>
      </c>
      <c r="K61" s="15">
        <v>208</v>
      </c>
      <c r="L61" s="15">
        <v>208</v>
      </c>
      <c r="M61" s="49">
        <v>208</v>
      </c>
      <c r="N61" s="17">
        <f t="shared" si="1"/>
        <v>200.08333333333334</v>
      </c>
    </row>
    <row r="62" spans="1:14" ht="12" customHeight="1" x14ac:dyDescent="0.2">
      <c r="A62" s="10" t="str">
        <f>'Pregnant Women Participating'!A62</f>
        <v>Chickasaw Nation, OK</v>
      </c>
      <c r="B62" s="17">
        <v>216</v>
      </c>
      <c r="C62" s="15">
        <v>214</v>
      </c>
      <c r="D62" s="15">
        <v>196</v>
      </c>
      <c r="E62" s="15">
        <v>184</v>
      </c>
      <c r="F62" s="15">
        <v>166</v>
      </c>
      <c r="G62" s="15">
        <v>157</v>
      </c>
      <c r="H62" s="15">
        <v>155</v>
      </c>
      <c r="I62" s="15">
        <v>144</v>
      </c>
      <c r="J62" s="15">
        <v>154</v>
      </c>
      <c r="K62" s="15">
        <v>162</v>
      </c>
      <c r="L62" s="15">
        <v>178</v>
      </c>
      <c r="M62" s="49">
        <v>193</v>
      </c>
      <c r="N62" s="17">
        <f t="shared" si="1"/>
        <v>176.58333333333334</v>
      </c>
    </row>
    <row r="63" spans="1:14" ht="12" customHeight="1" x14ac:dyDescent="0.2">
      <c r="A63" s="10" t="str">
        <f>'Pregnant Women Participating'!A63</f>
        <v>Choctaw Nation, OK</v>
      </c>
      <c r="B63" s="17">
        <v>210</v>
      </c>
      <c r="C63" s="15">
        <v>201</v>
      </c>
      <c r="D63" s="15">
        <v>200</v>
      </c>
      <c r="E63" s="15">
        <v>201</v>
      </c>
      <c r="F63" s="15">
        <v>195</v>
      </c>
      <c r="G63" s="15">
        <v>193</v>
      </c>
      <c r="H63" s="15">
        <v>198</v>
      </c>
      <c r="I63" s="15">
        <v>185</v>
      </c>
      <c r="J63" s="15">
        <v>194</v>
      </c>
      <c r="K63" s="15">
        <v>199</v>
      </c>
      <c r="L63" s="15">
        <v>203</v>
      </c>
      <c r="M63" s="49">
        <v>202</v>
      </c>
      <c r="N63" s="17">
        <f t="shared" si="1"/>
        <v>198.41666666666666</v>
      </c>
    </row>
    <row r="64" spans="1:14" ht="12" customHeight="1" x14ac:dyDescent="0.2">
      <c r="A64" s="10" t="str">
        <f>'Pregnant Women Participating'!A64</f>
        <v>Citizen Potawatomi Nation, OK</v>
      </c>
      <c r="B64" s="17">
        <v>67</v>
      </c>
      <c r="C64" s="15">
        <v>61</v>
      </c>
      <c r="D64" s="15">
        <v>60</v>
      </c>
      <c r="E64" s="15">
        <v>62</v>
      </c>
      <c r="F64" s="15">
        <v>68</v>
      </c>
      <c r="G64" s="15">
        <v>69</v>
      </c>
      <c r="H64" s="15">
        <v>71</v>
      </c>
      <c r="I64" s="15">
        <v>74</v>
      </c>
      <c r="J64" s="15">
        <v>75</v>
      </c>
      <c r="K64" s="15">
        <v>70</v>
      </c>
      <c r="L64" s="15">
        <v>79</v>
      </c>
      <c r="M64" s="49">
        <v>82</v>
      </c>
      <c r="N64" s="17">
        <f t="shared" si="1"/>
        <v>69.833333333333329</v>
      </c>
    </row>
    <row r="65" spans="1:14" ht="12" customHeight="1" x14ac:dyDescent="0.2">
      <c r="A65" s="10" t="str">
        <f>'Pregnant Women Participating'!A65</f>
        <v>Inter-Tribal Council, OK</v>
      </c>
      <c r="B65" s="17">
        <v>29</v>
      </c>
      <c r="C65" s="15">
        <v>28</v>
      </c>
      <c r="D65" s="15">
        <v>26</v>
      </c>
      <c r="E65" s="15">
        <v>26</v>
      </c>
      <c r="F65" s="15">
        <v>29</v>
      </c>
      <c r="G65" s="15">
        <v>29</v>
      </c>
      <c r="H65" s="15">
        <v>29</v>
      </c>
      <c r="I65" s="15">
        <v>31</v>
      </c>
      <c r="J65" s="15">
        <v>35</v>
      </c>
      <c r="K65" s="15">
        <v>39</v>
      </c>
      <c r="L65" s="15">
        <v>39</v>
      </c>
      <c r="M65" s="49">
        <v>41</v>
      </c>
      <c r="N65" s="17">
        <f t="shared" si="1"/>
        <v>31.75</v>
      </c>
    </row>
    <row r="66" spans="1:14" ht="12" customHeight="1" x14ac:dyDescent="0.2">
      <c r="A66" s="10" t="str">
        <f>'Pregnant Women Participating'!A66</f>
        <v>Muscogee Creek Nation, OK</v>
      </c>
      <c r="B66" s="17">
        <v>97</v>
      </c>
      <c r="C66" s="15">
        <v>90</v>
      </c>
      <c r="D66" s="15">
        <v>79</v>
      </c>
      <c r="E66" s="15">
        <v>71</v>
      </c>
      <c r="F66" s="15">
        <v>80</v>
      </c>
      <c r="G66" s="15">
        <v>79</v>
      </c>
      <c r="H66" s="15">
        <v>79</v>
      </c>
      <c r="I66" s="15">
        <v>76</v>
      </c>
      <c r="J66" s="15">
        <v>65</v>
      </c>
      <c r="K66" s="15">
        <v>65</v>
      </c>
      <c r="L66" s="15">
        <v>72</v>
      </c>
      <c r="M66" s="49">
        <v>86</v>
      </c>
      <c r="N66" s="17">
        <f t="shared" si="1"/>
        <v>78.25</v>
      </c>
    </row>
    <row r="67" spans="1:14" ht="12" customHeight="1" x14ac:dyDescent="0.2">
      <c r="A67" s="10" t="str">
        <f>'Pregnant Women Participating'!A67</f>
        <v>Osage Tribal Council, OK</v>
      </c>
      <c r="B67" s="17">
        <v>231</v>
      </c>
      <c r="C67" s="15">
        <v>220</v>
      </c>
      <c r="D67" s="15">
        <v>215</v>
      </c>
      <c r="E67" s="15">
        <v>221</v>
      </c>
      <c r="F67" s="15">
        <v>222</v>
      </c>
      <c r="G67" s="15">
        <v>236</v>
      </c>
      <c r="H67" s="15">
        <v>232</v>
      </c>
      <c r="I67" s="15">
        <v>224</v>
      </c>
      <c r="J67" s="15">
        <v>228</v>
      </c>
      <c r="K67" s="15">
        <v>231</v>
      </c>
      <c r="L67" s="15">
        <v>250</v>
      </c>
      <c r="M67" s="49">
        <v>249</v>
      </c>
      <c r="N67" s="17">
        <f t="shared" si="1"/>
        <v>229.91666666666666</v>
      </c>
    </row>
    <row r="68" spans="1:14" ht="12" customHeight="1" x14ac:dyDescent="0.2">
      <c r="A68" s="10" t="str">
        <f>'Pregnant Women Participating'!A68</f>
        <v>Otoe-Missouria Tribe, OK</v>
      </c>
      <c r="B68" s="17">
        <v>15</v>
      </c>
      <c r="C68" s="15">
        <v>12</v>
      </c>
      <c r="D68" s="15">
        <v>12</v>
      </c>
      <c r="E68" s="15">
        <v>11</v>
      </c>
      <c r="F68" s="15">
        <v>15</v>
      </c>
      <c r="G68" s="15">
        <v>17</v>
      </c>
      <c r="H68" s="15">
        <v>18</v>
      </c>
      <c r="I68" s="15">
        <v>17</v>
      </c>
      <c r="J68" s="15">
        <v>15</v>
      </c>
      <c r="K68" s="15">
        <v>13</v>
      </c>
      <c r="L68" s="15">
        <v>14</v>
      </c>
      <c r="M68" s="49">
        <v>15</v>
      </c>
      <c r="N68" s="17">
        <f t="shared" si="1"/>
        <v>14.5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200</v>
      </c>
      <c r="C69" s="15">
        <v>200</v>
      </c>
      <c r="D69" s="15">
        <v>189</v>
      </c>
      <c r="E69" s="15">
        <v>192</v>
      </c>
      <c r="F69" s="15">
        <v>183</v>
      </c>
      <c r="G69" s="15">
        <v>174</v>
      </c>
      <c r="H69" s="15">
        <v>171</v>
      </c>
      <c r="I69" s="15">
        <v>176</v>
      </c>
      <c r="J69" s="15">
        <v>190</v>
      </c>
      <c r="K69" s="15">
        <v>184</v>
      </c>
      <c r="L69" s="15">
        <v>191</v>
      </c>
      <c r="M69" s="49">
        <v>175</v>
      </c>
      <c r="N69" s="17">
        <f t="shared" si="1"/>
        <v>185.41666666666666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124908</v>
      </c>
      <c r="C70" s="19">
        <v>123926</v>
      </c>
      <c r="D70" s="19">
        <v>124165</v>
      </c>
      <c r="E70" s="19">
        <v>122986</v>
      </c>
      <c r="F70" s="19">
        <v>120229</v>
      </c>
      <c r="G70" s="19">
        <v>121392</v>
      </c>
      <c r="H70" s="19">
        <v>120507</v>
      </c>
      <c r="I70" s="19">
        <v>119452</v>
      </c>
      <c r="J70" s="19">
        <v>119631</v>
      </c>
      <c r="K70" s="19">
        <v>120028</v>
      </c>
      <c r="L70" s="19">
        <v>121513</v>
      </c>
      <c r="M70" s="48">
        <v>122785</v>
      </c>
      <c r="N70" s="20">
        <f t="shared" si="1"/>
        <v>121793.5</v>
      </c>
    </row>
    <row r="71" spans="1:14" ht="12" customHeight="1" x14ac:dyDescent="0.2">
      <c r="A71" s="10" t="str">
        <f>'Pregnant Women Participating'!A71</f>
        <v>Colorado</v>
      </c>
      <c r="B71" s="17">
        <v>6611</v>
      </c>
      <c r="C71" s="15">
        <v>6519</v>
      </c>
      <c r="D71" s="15">
        <v>6555</v>
      </c>
      <c r="E71" s="15">
        <v>6398</v>
      </c>
      <c r="F71" s="15">
        <v>6391</v>
      </c>
      <c r="G71" s="15">
        <v>6442</v>
      </c>
      <c r="H71" s="15">
        <v>6341</v>
      </c>
      <c r="I71" s="15">
        <v>6261</v>
      </c>
      <c r="J71" s="15">
        <v>6293</v>
      </c>
      <c r="K71" s="15">
        <v>6265</v>
      </c>
      <c r="L71" s="15">
        <v>6370</v>
      </c>
      <c r="M71" s="49">
        <v>6350</v>
      </c>
      <c r="N71" s="17">
        <f t="shared" si="1"/>
        <v>6399.666666666667</v>
      </c>
    </row>
    <row r="72" spans="1:14" ht="12" customHeight="1" x14ac:dyDescent="0.2">
      <c r="A72" s="10" t="str">
        <f>'Pregnant Women Participating'!A72</f>
        <v>Kansas</v>
      </c>
      <c r="B72" s="17">
        <v>3046</v>
      </c>
      <c r="C72" s="15">
        <v>3005</v>
      </c>
      <c r="D72" s="15">
        <v>2997</v>
      </c>
      <c r="E72" s="15">
        <v>3028</v>
      </c>
      <c r="F72" s="15">
        <v>2935</v>
      </c>
      <c r="G72" s="15">
        <v>2929</v>
      </c>
      <c r="H72" s="15">
        <v>2838</v>
      </c>
      <c r="I72" s="15">
        <v>2747</v>
      </c>
      <c r="J72" s="15">
        <v>2715</v>
      </c>
      <c r="K72" s="15">
        <v>2748</v>
      </c>
      <c r="L72" s="15">
        <v>2802</v>
      </c>
      <c r="M72" s="49">
        <v>2824</v>
      </c>
      <c r="N72" s="17">
        <f t="shared" si="1"/>
        <v>2884.5</v>
      </c>
    </row>
    <row r="73" spans="1:14" ht="12" customHeight="1" x14ac:dyDescent="0.2">
      <c r="A73" s="10" t="str">
        <f>'Pregnant Women Participating'!A73</f>
        <v>Missouri</v>
      </c>
      <c r="B73" s="17">
        <v>6273</v>
      </c>
      <c r="C73" s="15">
        <v>6098</v>
      </c>
      <c r="D73" s="15">
        <v>6013</v>
      </c>
      <c r="E73" s="15">
        <v>5900</v>
      </c>
      <c r="F73" s="15">
        <v>5708</v>
      </c>
      <c r="G73" s="15">
        <v>5706</v>
      </c>
      <c r="H73" s="15">
        <v>5656</v>
      </c>
      <c r="I73" s="15">
        <v>5400</v>
      </c>
      <c r="J73" s="15">
        <v>5341</v>
      </c>
      <c r="K73" s="15">
        <v>5488</v>
      </c>
      <c r="L73" s="15">
        <v>5587</v>
      </c>
      <c r="M73" s="49">
        <v>5592</v>
      </c>
      <c r="N73" s="17">
        <f t="shared" si="1"/>
        <v>5730.166666666667</v>
      </c>
    </row>
    <row r="74" spans="1:14" ht="12" customHeight="1" x14ac:dyDescent="0.2">
      <c r="A74" s="10" t="str">
        <f>'Pregnant Women Participating'!A74</f>
        <v>Montana</v>
      </c>
      <c r="B74" s="17">
        <v>1209</v>
      </c>
      <c r="C74" s="15">
        <v>1150</v>
      </c>
      <c r="D74" s="15">
        <v>1138</v>
      </c>
      <c r="E74" s="15">
        <v>1119</v>
      </c>
      <c r="F74" s="15">
        <v>1107</v>
      </c>
      <c r="G74" s="15">
        <v>1078</v>
      </c>
      <c r="H74" s="15">
        <v>1059</v>
      </c>
      <c r="I74" s="15">
        <v>1053</v>
      </c>
      <c r="J74" s="15">
        <v>1042</v>
      </c>
      <c r="K74" s="15">
        <v>1035</v>
      </c>
      <c r="L74" s="15">
        <v>1072</v>
      </c>
      <c r="M74" s="49">
        <v>1055</v>
      </c>
      <c r="N74" s="17">
        <f t="shared" si="1"/>
        <v>1093.0833333333333</v>
      </c>
    </row>
    <row r="75" spans="1:14" ht="12" customHeight="1" x14ac:dyDescent="0.2">
      <c r="A75" s="10" t="str">
        <f>'Pregnant Women Participating'!A75</f>
        <v>Nebraska</v>
      </c>
      <c r="B75" s="17">
        <v>2681</v>
      </c>
      <c r="C75" s="15">
        <v>2605</v>
      </c>
      <c r="D75" s="15">
        <v>2624</v>
      </c>
      <c r="E75" s="15">
        <v>2647</v>
      </c>
      <c r="F75" s="15">
        <v>2576</v>
      </c>
      <c r="G75" s="15">
        <v>2565</v>
      </c>
      <c r="H75" s="15">
        <v>2544</v>
      </c>
      <c r="I75" s="15">
        <v>2502</v>
      </c>
      <c r="J75" s="15">
        <v>2478</v>
      </c>
      <c r="K75" s="15">
        <v>2497</v>
      </c>
      <c r="L75" s="15">
        <v>2449</v>
      </c>
      <c r="M75" s="49">
        <v>2422</v>
      </c>
      <c r="N75" s="17">
        <f t="shared" si="1"/>
        <v>2549.1666666666665</v>
      </c>
    </row>
    <row r="76" spans="1:14" ht="12" customHeight="1" x14ac:dyDescent="0.2">
      <c r="A76" s="10" t="str">
        <f>'Pregnant Women Participating'!A76</f>
        <v>North Dakota</v>
      </c>
      <c r="B76" s="17">
        <v>723</v>
      </c>
      <c r="C76" s="15">
        <v>685</v>
      </c>
      <c r="D76" s="15">
        <v>672</v>
      </c>
      <c r="E76" s="15">
        <v>685</v>
      </c>
      <c r="F76" s="15">
        <v>689</v>
      </c>
      <c r="G76" s="15">
        <v>707</v>
      </c>
      <c r="H76" s="15">
        <v>688</v>
      </c>
      <c r="I76" s="15">
        <v>658</v>
      </c>
      <c r="J76" s="15">
        <v>646</v>
      </c>
      <c r="K76" s="15">
        <v>635</v>
      </c>
      <c r="L76" s="15">
        <v>623</v>
      </c>
      <c r="M76" s="49">
        <v>631</v>
      </c>
      <c r="N76" s="17">
        <f t="shared" si="1"/>
        <v>670.16666666666663</v>
      </c>
    </row>
    <row r="77" spans="1:14" ht="12" customHeight="1" x14ac:dyDescent="0.2">
      <c r="A77" s="10" t="str">
        <f>'Pregnant Women Participating'!A77</f>
        <v>South Dakota</v>
      </c>
      <c r="B77" s="17">
        <v>998</v>
      </c>
      <c r="C77" s="15">
        <v>1025</v>
      </c>
      <c r="D77" s="15">
        <v>1027</v>
      </c>
      <c r="E77" s="15">
        <v>1022</v>
      </c>
      <c r="F77" s="15">
        <v>1033</v>
      </c>
      <c r="G77" s="15">
        <v>1007</v>
      </c>
      <c r="H77" s="15">
        <v>1003</v>
      </c>
      <c r="I77" s="15">
        <v>1004</v>
      </c>
      <c r="J77" s="15">
        <v>1000</v>
      </c>
      <c r="K77" s="15">
        <v>1009</v>
      </c>
      <c r="L77" s="15">
        <v>962</v>
      </c>
      <c r="M77" s="49">
        <v>972</v>
      </c>
      <c r="N77" s="17">
        <f t="shared" si="1"/>
        <v>1005.1666666666666</v>
      </c>
    </row>
    <row r="78" spans="1:14" ht="12" customHeight="1" x14ac:dyDescent="0.2">
      <c r="A78" s="10" t="str">
        <f>'Pregnant Women Participating'!A78</f>
        <v>Wyoming</v>
      </c>
      <c r="B78" s="17">
        <v>549</v>
      </c>
      <c r="C78" s="15">
        <v>523</v>
      </c>
      <c r="D78" s="15">
        <v>515</v>
      </c>
      <c r="E78" s="15">
        <v>490</v>
      </c>
      <c r="F78" s="15">
        <v>474</v>
      </c>
      <c r="G78" s="15">
        <v>490</v>
      </c>
      <c r="H78" s="15">
        <v>493</v>
      </c>
      <c r="I78" s="15">
        <v>478</v>
      </c>
      <c r="J78" s="15">
        <v>495</v>
      </c>
      <c r="K78" s="15">
        <v>513</v>
      </c>
      <c r="L78" s="15">
        <v>520</v>
      </c>
      <c r="M78" s="49">
        <v>517</v>
      </c>
      <c r="N78" s="17">
        <f t="shared" si="1"/>
        <v>504.75</v>
      </c>
    </row>
    <row r="79" spans="1:14" ht="12" customHeight="1" x14ac:dyDescent="0.2">
      <c r="A79" s="10" t="str">
        <f>'Pregnant Women Participating'!A79</f>
        <v>Ute Mountain Ute Tribe, CO</v>
      </c>
      <c r="B79" s="17">
        <v>8</v>
      </c>
      <c r="C79" s="15">
        <v>6</v>
      </c>
      <c r="D79" s="15">
        <v>6</v>
      </c>
      <c r="E79" s="15">
        <v>6</v>
      </c>
      <c r="F79" s="15">
        <v>4</v>
      </c>
      <c r="G79" s="15">
        <v>6</v>
      </c>
      <c r="H79" s="15">
        <v>6</v>
      </c>
      <c r="I79" s="15">
        <v>8</v>
      </c>
      <c r="J79" s="15">
        <v>7</v>
      </c>
      <c r="K79" s="15">
        <v>5</v>
      </c>
      <c r="L79" s="15">
        <v>4</v>
      </c>
      <c r="M79" s="49">
        <v>7</v>
      </c>
      <c r="N79" s="17">
        <f t="shared" si="1"/>
        <v>6.083333333333333</v>
      </c>
    </row>
    <row r="80" spans="1:14" ht="12" customHeight="1" x14ac:dyDescent="0.2">
      <c r="A80" s="10" t="str">
        <f>'Pregnant Women Participating'!A80</f>
        <v>Omaha Sioux, NE</v>
      </c>
      <c r="B80" s="17">
        <v>1</v>
      </c>
      <c r="C80" s="15">
        <v>1</v>
      </c>
      <c r="D80" s="15">
        <v>1</v>
      </c>
      <c r="E80" s="15">
        <v>2</v>
      </c>
      <c r="F80" s="15">
        <v>2</v>
      </c>
      <c r="G80" s="15">
        <v>2</v>
      </c>
      <c r="H80" s="15">
        <v>1</v>
      </c>
      <c r="I80" s="15">
        <v>4</v>
      </c>
      <c r="J80" s="15">
        <v>4</v>
      </c>
      <c r="K80" s="15">
        <v>4</v>
      </c>
      <c r="L80" s="15">
        <v>4</v>
      </c>
      <c r="M80" s="49">
        <v>6</v>
      </c>
      <c r="N80" s="17">
        <f t="shared" si="1"/>
        <v>2.6666666666666665</v>
      </c>
    </row>
    <row r="81" spans="1:14" ht="12" customHeight="1" x14ac:dyDescent="0.2">
      <c r="A81" s="10" t="str">
        <f>'Pregnant Women Participating'!A81</f>
        <v>Santee Sioux, NE</v>
      </c>
      <c r="B81" s="17">
        <v>2</v>
      </c>
      <c r="C81" s="15">
        <v>2</v>
      </c>
      <c r="D81" s="15">
        <v>1</v>
      </c>
      <c r="E81" s="15">
        <v>0</v>
      </c>
      <c r="F81" s="15">
        <v>1</v>
      </c>
      <c r="G81" s="15">
        <v>1</v>
      </c>
      <c r="H81" s="15">
        <v>1</v>
      </c>
      <c r="I81" s="15">
        <v>0</v>
      </c>
      <c r="J81" s="15">
        <v>0</v>
      </c>
      <c r="K81" s="15">
        <v>0</v>
      </c>
      <c r="L81" s="15">
        <v>1</v>
      </c>
      <c r="M81" s="49">
        <v>1</v>
      </c>
      <c r="N81" s="17">
        <f t="shared" si="1"/>
        <v>0.83333333333333337</v>
      </c>
    </row>
    <row r="82" spans="1:14" ht="12" customHeight="1" x14ac:dyDescent="0.2">
      <c r="A82" s="10" t="str">
        <f>'Pregnant Women Participating'!A82</f>
        <v>Winnebago Tribe, NE</v>
      </c>
      <c r="B82" s="17">
        <v>4</v>
      </c>
      <c r="C82" s="15">
        <v>3</v>
      </c>
      <c r="D82" s="15">
        <v>3</v>
      </c>
      <c r="E82" s="15">
        <v>2</v>
      </c>
      <c r="F82" s="15">
        <v>2</v>
      </c>
      <c r="G82" s="15">
        <v>1</v>
      </c>
      <c r="H82" s="15">
        <v>2</v>
      </c>
      <c r="I82" s="15">
        <v>2</v>
      </c>
      <c r="J82" s="15">
        <v>3</v>
      </c>
      <c r="K82" s="15">
        <v>3</v>
      </c>
      <c r="L82" s="15">
        <v>3</v>
      </c>
      <c r="M82" s="49">
        <v>2</v>
      </c>
      <c r="N82" s="17">
        <f t="shared" si="1"/>
        <v>2.5</v>
      </c>
    </row>
    <row r="83" spans="1:14" ht="12" customHeight="1" x14ac:dyDescent="0.2">
      <c r="A83" s="10" t="str">
        <f>'Pregnant Women Participating'!A83</f>
        <v>Standing Rock Sioux Tribe, ND</v>
      </c>
      <c r="B83" s="17">
        <v>10</v>
      </c>
      <c r="C83" s="15">
        <v>9</v>
      </c>
      <c r="D83" s="15">
        <v>9</v>
      </c>
      <c r="E83" s="15">
        <v>8</v>
      </c>
      <c r="F83" s="15">
        <v>9</v>
      </c>
      <c r="G83" s="15">
        <v>11</v>
      </c>
      <c r="H83" s="15">
        <v>9</v>
      </c>
      <c r="I83" s="15">
        <v>8</v>
      </c>
      <c r="J83" s="15">
        <v>8</v>
      </c>
      <c r="K83" s="15">
        <v>7</v>
      </c>
      <c r="L83" s="15">
        <v>7</v>
      </c>
      <c r="M83" s="49">
        <v>10</v>
      </c>
      <c r="N83" s="17">
        <f t="shared" si="1"/>
        <v>8.75</v>
      </c>
    </row>
    <row r="84" spans="1:14" ht="12" customHeight="1" x14ac:dyDescent="0.2">
      <c r="A84" s="10" t="str">
        <f>'Pregnant Women Participating'!A84</f>
        <v>Three Affiliated Tribes, ND</v>
      </c>
      <c r="B84" s="17">
        <v>9</v>
      </c>
      <c r="C84" s="15">
        <v>10</v>
      </c>
      <c r="D84" s="15">
        <v>8</v>
      </c>
      <c r="E84" s="15">
        <v>8</v>
      </c>
      <c r="F84" s="15">
        <v>7</v>
      </c>
      <c r="G84" s="15">
        <v>9</v>
      </c>
      <c r="H84" s="15">
        <v>8</v>
      </c>
      <c r="I84" s="15">
        <v>8</v>
      </c>
      <c r="J84" s="15">
        <v>7</v>
      </c>
      <c r="K84" s="15">
        <v>8</v>
      </c>
      <c r="L84" s="15">
        <v>6</v>
      </c>
      <c r="M84" s="49">
        <v>5</v>
      </c>
      <c r="N84" s="17">
        <f t="shared" si="1"/>
        <v>7.75</v>
      </c>
    </row>
    <row r="85" spans="1:14" ht="12" customHeight="1" x14ac:dyDescent="0.2">
      <c r="A85" s="10" t="str">
        <f>'Pregnant Women Participating'!A85</f>
        <v>Cheyenne River Sioux, SD</v>
      </c>
      <c r="B85" s="17">
        <v>27</v>
      </c>
      <c r="C85" s="15">
        <v>23</v>
      </c>
      <c r="D85" s="15">
        <v>24</v>
      </c>
      <c r="E85" s="15">
        <v>21</v>
      </c>
      <c r="F85" s="15">
        <v>26</v>
      </c>
      <c r="G85" s="15">
        <v>28</v>
      </c>
      <c r="H85" s="15">
        <v>25</v>
      </c>
      <c r="I85" s="15">
        <v>25</v>
      </c>
      <c r="J85" s="15">
        <v>25</v>
      </c>
      <c r="K85" s="15">
        <v>20</v>
      </c>
      <c r="L85" s="15">
        <v>18</v>
      </c>
      <c r="M85" s="49">
        <v>15</v>
      </c>
      <c r="N85" s="17">
        <f t="shared" si="1"/>
        <v>23.083333333333332</v>
      </c>
    </row>
    <row r="86" spans="1:14" ht="12" customHeight="1" x14ac:dyDescent="0.2">
      <c r="A86" s="10" t="str">
        <f>'Pregnant Women Participating'!A86</f>
        <v>Rosebud Sioux, SD</v>
      </c>
      <c r="B86" s="17">
        <v>50</v>
      </c>
      <c r="C86" s="15">
        <v>45</v>
      </c>
      <c r="D86" s="15">
        <v>49</v>
      </c>
      <c r="E86" s="15">
        <v>50</v>
      </c>
      <c r="F86" s="15">
        <v>47</v>
      </c>
      <c r="G86" s="15">
        <v>45</v>
      </c>
      <c r="H86" s="15">
        <v>43</v>
      </c>
      <c r="I86" s="15">
        <v>38</v>
      </c>
      <c r="J86" s="15">
        <v>42</v>
      </c>
      <c r="K86" s="15">
        <v>46</v>
      </c>
      <c r="L86" s="15">
        <v>39</v>
      </c>
      <c r="M86" s="49">
        <v>39</v>
      </c>
      <c r="N86" s="17">
        <f t="shared" si="1"/>
        <v>44.416666666666664</v>
      </c>
    </row>
    <row r="87" spans="1:14" ht="12" customHeight="1" x14ac:dyDescent="0.2">
      <c r="A87" s="10" t="str">
        <f>'Pregnant Women Participating'!A87</f>
        <v>Northern Arapahoe, WY</v>
      </c>
      <c r="B87" s="17">
        <v>10</v>
      </c>
      <c r="C87" s="15">
        <v>8</v>
      </c>
      <c r="D87" s="15">
        <v>8</v>
      </c>
      <c r="E87" s="15">
        <v>11</v>
      </c>
      <c r="F87" s="15">
        <v>12</v>
      </c>
      <c r="G87" s="15">
        <v>13</v>
      </c>
      <c r="H87" s="15">
        <v>12</v>
      </c>
      <c r="I87" s="15">
        <v>14</v>
      </c>
      <c r="J87" s="15">
        <v>15</v>
      </c>
      <c r="K87" s="15">
        <v>18</v>
      </c>
      <c r="L87" s="15">
        <v>19</v>
      </c>
      <c r="M87" s="49">
        <v>17</v>
      </c>
      <c r="N87" s="17">
        <f t="shared" si="1"/>
        <v>13.083333333333334</v>
      </c>
    </row>
    <row r="88" spans="1:14" ht="12" customHeight="1" x14ac:dyDescent="0.2">
      <c r="A88" s="10" t="str">
        <f>'Pregnant Women Participating'!A88</f>
        <v>Shoshone Tribe, WY</v>
      </c>
      <c r="B88" s="17">
        <v>8</v>
      </c>
      <c r="C88" s="15">
        <v>12</v>
      </c>
      <c r="D88" s="15">
        <v>12</v>
      </c>
      <c r="E88" s="15">
        <v>9</v>
      </c>
      <c r="F88" s="15">
        <v>9</v>
      </c>
      <c r="G88" s="15">
        <v>8</v>
      </c>
      <c r="H88" s="15">
        <v>8</v>
      </c>
      <c r="I88" s="15">
        <v>7</v>
      </c>
      <c r="J88" s="15">
        <v>6</v>
      </c>
      <c r="K88" s="15">
        <v>7</v>
      </c>
      <c r="L88" s="15">
        <v>8</v>
      </c>
      <c r="M88" s="49">
        <v>8</v>
      </c>
      <c r="N88" s="17">
        <f t="shared" si="1"/>
        <v>8.5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22219</v>
      </c>
      <c r="C89" s="19">
        <v>21729</v>
      </c>
      <c r="D89" s="19">
        <v>21662</v>
      </c>
      <c r="E89" s="19">
        <v>21406</v>
      </c>
      <c r="F89" s="19">
        <v>21032</v>
      </c>
      <c r="G89" s="19">
        <v>21048</v>
      </c>
      <c r="H89" s="19">
        <v>20737</v>
      </c>
      <c r="I89" s="19">
        <v>20217</v>
      </c>
      <c r="J89" s="19">
        <v>20127</v>
      </c>
      <c r="K89" s="19">
        <v>20308</v>
      </c>
      <c r="L89" s="19">
        <v>20494</v>
      </c>
      <c r="M89" s="48">
        <v>20473</v>
      </c>
      <c r="N89" s="20">
        <f t="shared" si="1"/>
        <v>20954.333333333332</v>
      </c>
    </row>
    <row r="90" spans="1:14" ht="12" customHeight="1" x14ac:dyDescent="0.2">
      <c r="A90" s="11" t="str">
        <f>'Pregnant Women Participating'!A90</f>
        <v>Alaska</v>
      </c>
      <c r="B90" s="17">
        <v>1486</v>
      </c>
      <c r="C90" s="15">
        <v>1473</v>
      </c>
      <c r="D90" s="15">
        <v>1459</v>
      </c>
      <c r="E90" s="15">
        <v>1449</v>
      </c>
      <c r="F90" s="15">
        <v>1404</v>
      </c>
      <c r="G90" s="15">
        <v>1389</v>
      </c>
      <c r="H90" s="15">
        <v>1372</v>
      </c>
      <c r="I90" s="15">
        <v>1356</v>
      </c>
      <c r="J90" s="15">
        <v>1350</v>
      </c>
      <c r="K90" s="15">
        <v>1355</v>
      </c>
      <c r="L90" s="15">
        <v>1350</v>
      </c>
      <c r="M90" s="49">
        <v>1348</v>
      </c>
      <c r="N90" s="17">
        <f t="shared" si="1"/>
        <v>1399.25</v>
      </c>
    </row>
    <row r="91" spans="1:14" ht="12" customHeight="1" x14ac:dyDescent="0.2">
      <c r="A91" s="11" t="str">
        <f>'Pregnant Women Participating'!A91</f>
        <v>American Samoa</v>
      </c>
      <c r="B91" s="17">
        <v>435</v>
      </c>
      <c r="C91" s="15">
        <v>424</v>
      </c>
      <c r="D91" s="15">
        <v>409</v>
      </c>
      <c r="E91" s="15">
        <v>406</v>
      </c>
      <c r="F91" s="15">
        <v>391</v>
      </c>
      <c r="G91" s="15">
        <v>391</v>
      </c>
      <c r="H91" s="15">
        <v>390</v>
      </c>
      <c r="I91" s="15">
        <v>377</v>
      </c>
      <c r="J91" s="15">
        <v>374</v>
      </c>
      <c r="K91" s="15">
        <v>387</v>
      </c>
      <c r="L91" s="15">
        <v>392</v>
      </c>
      <c r="M91" s="49">
        <v>389</v>
      </c>
      <c r="N91" s="17">
        <f t="shared" si="1"/>
        <v>397.08333333333331</v>
      </c>
    </row>
    <row r="92" spans="1:14" ht="12" customHeight="1" x14ac:dyDescent="0.2">
      <c r="A92" s="11" t="str">
        <f>'Pregnant Women Participating'!A92</f>
        <v>California</v>
      </c>
      <c r="B92" s="17">
        <v>72729</v>
      </c>
      <c r="C92" s="15">
        <v>72124</v>
      </c>
      <c r="D92" s="15">
        <v>72080</v>
      </c>
      <c r="E92" s="15">
        <v>71079</v>
      </c>
      <c r="F92" s="15">
        <v>70460</v>
      </c>
      <c r="G92" s="15">
        <v>70841</v>
      </c>
      <c r="H92" s="15">
        <v>69407</v>
      </c>
      <c r="I92" s="15">
        <v>67822</v>
      </c>
      <c r="J92" s="15">
        <v>67848</v>
      </c>
      <c r="K92" s="15">
        <v>67857</v>
      </c>
      <c r="L92" s="15">
        <v>68448</v>
      </c>
      <c r="M92" s="49">
        <v>68799</v>
      </c>
      <c r="N92" s="17">
        <f t="shared" si="1"/>
        <v>69957.833333333328</v>
      </c>
    </row>
    <row r="93" spans="1:14" ht="12" customHeight="1" x14ac:dyDescent="0.2">
      <c r="A93" s="11" t="str">
        <f>'Pregnant Women Participating'!A93</f>
        <v>Guam</v>
      </c>
      <c r="B93" s="17">
        <v>468</v>
      </c>
      <c r="C93" s="15">
        <v>416</v>
      </c>
      <c r="D93" s="15">
        <v>395</v>
      </c>
      <c r="E93" s="15">
        <v>381</v>
      </c>
      <c r="F93" s="15">
        <v>375</v>
      </c>
      <c r="G93" s="15">
        <v>335</v>
      </c>
      <c r="H93" s="15">
        <v>326</v>
      </c>
      <c r="I93" s="15">
        <v>324</v>
      </c>
      <c r="J93" s="15">
        <v>347</v>
      </c>
      <c r="K93" s="15">
        <v>374</v>
      </c>
      <c r="L93" s="15">
        <v>397</v>
      </c>
      <c r="M93" s="49">
        <v>410</v>
      </c>
      <c r="N93" s="17">
        <f t="shared" si="1"/>
        <v>379</v>
      </c>
    </row>
    <row r="94" spans="1:14" ht="12" customHeight="1" x14ac:dyDescent="0.2">
      <c r="A94" s="11" t="str">
        <f>'Pregnant Women Participating'!A94</f>
        <v>Hawaii</v>
      </c>
      <c r="B94" s="17">
        <v>2720</v>
      </c>
      <c r="C94" s="15">
        <v>2719</v>
      </c>
      <c r="D94" s="15">
        <v>2666</v>
      </c>
      <c r="E94" s="15">
        <v>2725</v>
      </c>
      <c r="F94" s="15">
        <v>2693</v>
      </c>
      <c r="G94" s="15">
        <v>2672</v>
      </c>
      <c r="H94" s="15">
        <v>2610</v>
      </c>
      <c r="I94" s="15">
        <v>2529</v>
      </c>
      <c r="J94" s="15">
        <v>2380</v>
      </c>
      <c r="K94" s="15">
        <v>2390</v>
      </c>
      <c r="L94" s="15">
        <v>2402</v>
      </c>
      <c r="M94" s="49">
        <v>2448</v>
      </c>
      <c r="N94" s="17">
        <f t="shared" si="1"/>
        <v>2579.5</v>
      </c>
    </row>
    <row r="95" spans="1:14" ht="12" customHeight="1" x14ac:dyDescent="0.2">
      <c r="A95" s="11" t="str">
        <f>'Pregnant Women Participating'!A95</f>
        <v>Idaho</v>
      </c>
      <c r="B95" s="17">
        <v>2907</v>
      </c>
      <c r="C95" s="15">
        <v>2902</v>
      </c>
      <c r="D95" s="15">
        <v>2851</v>
      </c>
      <c r="E95" s="15">
        <v>2794</v>
      </c>
      <c r="F95" s="15">
        <v>2728</v>
      </c>
      <c r="G95" s="15">
        <v>2722</v>
      </c>
      <c r="H95" s="15">
        <v>2665</v>
      </c>
      <c r="I95" s="15">
        <v>2617</v>
      </c>
      <c r="J95" s="15">
        <v>2614</v>
      </c>
      <c r="K95" s="15">
        <v>2623</v>
      </c>
      <c r="L95" s="15">
        <v>2581</v>
      </c>
      <c r="M95" s="49">
        <v>2628</v>
      </c>
      <c r="N95" s="17">
        <f t="shared" si="1"/>
        <v>2719.3333333333335</v>
      </c>
    </row>
    <row r="96" spans="1:14" ht="12" customHeight="1" x14ac:dyDescent="0.2">
      <c r="A96" s="11" t="str">
        <f>'Pregnant Women Participating'!A96</f>
        <v>Nevada</v>
      </c>
      <c r="B96" s="17">
        <v>4182</v>
      </c>
      <c r="C96" s="15">
        <v>4107</v>
      </c>
      <c r="D96" s="15">
        <v>4097</v>
      </c>
      <c r="E96" s="15">
        <v>3998</v>
      </c>
      <c r="F96" s="15">
        <v>3956</v>
      </c>
      <c r="G96" s="15">
        <v>3957</v>
      </c>
      <c r="H96" s="15">
        <v>3864</v>
      </c>
      <c r="I96" s="15">
        <v>3826</v>
      </c>
      <c r="J96" s="15">
        <v>3885</v>
      </c>
      <c r="K96" s="15">
        <v>3856</v>
      </c>
      <c r="L96" s="15">
        <v>3898</v>
      </c>
      <c r="M96" s="49">
        <v>3822</v>
      </c>
      <c r="N96" s="17">
        <f t="shared" si="1"/>
        <v>3954</v>
      </c>
    </row>
    <row r="97" spans="1:14" ht="12" customHeight="1" x14ac:dyDescent="0.2">
      <c r="A97" s="11" t="str">
        <f>'Pregnant Women Participating'!A97</f>
        <v>Oregon</v>
      </c>
      <c r="B97" s="17">
        <v>6388</v>
      </c>
      <c r="C97" s="15">
        <v>6234</v>
      </c>
      <c r="D97" s="15">
        <v>6219</v>
      </c>
      <c r="E97" s="15">
        <v>6124</v>
      </c>
      <c r="F97" s="15">
        <v>6019</v>
      </c>
      <c r="G97" s="15">
        <v>6048</v>
      </c>
      <c r="H97" s="15">
        <v>5915</v>
      </c>
      <c r="I97" s="15">
        <v>5823</v>
      </c>
      <c r="J97" s="15">
        <v>5860</v>
      </c>
      <c r="K97" s="15">
        <v>5870</v>
      </c>
      <c r="L97" s="15">
        <v>5904</v>
      </c>
      <c r="M97" s="49">
        <v>5926</v>
      </c>
      <c r="N97" s="17">
        <f t="shared" si="1"/>
        <v>6027.5</v>
      </c>
    </row>
    <row r="98" spans="1:14" ht="12" customHeight="1" x14ac:dyDescent="0.2">
      <c r="A98" s="11" t="str">
        <f>'Pregnant Women Participating'!A98</f>
        <v>Washington</v>
      </c>
      <c r="B98" s="17">
        <v>8231</v>
      </c>
      <c r="C98" s="15">
        <v>8132</v>
      </c>
      <c r="D98" s="15">
        <v>8003</v>
      </c>
      <c r="E98" s="15">
        <v>8344</v>
      </c>
      <c r="F98" s="15">
        <v>7779</v>
      </c>
      <c r="G98" s="15">
        <v>7648</v>
      </c>
      <c r="H98" s="15">
        <v>7428</v>
      </c>
      <c r="I98" s="15">
        <v>7288</v>
      </c>
      <c r="J98" s="15">
        <v>7240</v>
      </c>
      <c r="K98" s="15">
        <v>7248</v>
      </c>
      <c r="L98" s="15">
        <v>7261</v>
      </c>
      <c r="M98" s="49">
        <v>7361</v>
      </c>
      <c r="N98" s="17">
        <f t="shared" si="1"/>
        <v>7663.583333333333</v>
      </c>
    </row>
    <row r="99" spans="1:14" ht="12" customHeight="1" x14ac:dyDescent="0.2">
      <c r="A99" s="11" t="str">
        <f>'Pregnant Women Participating'!A99</f>
        <v>Northern Marianas</v>
      </c>
      <c r="B99" s="17">
        <v>292</v>
      </c>
      <c r="C99" s="15">
        <v>280</v>
      </c>
      <c r="D99" s="15">
        <v>283</v>
      </c>
      <c r="E99" s="15">
        <v>278</v>
      </c>
      <c r="F99" s="15">
        <v>282</v>
      </c>
      <c r="G99" s="15">
        <v>266</v>
      </c>
      <c r="H99" s="15">
        <v>277</v>
      </c>
      <c r="I99" s="15">
        <v>261</v>
      </c>
      <c r="J99" s="15">
        <v>252</v>
      </c>
      <c r="K99" s="15">
        <v>249</v>
      </c>
      <c r="L99" s="15">
        <v>246</v>
      </c>
      <c r="M99" s="49">
        <v>252</v>
      </c>
      <c r="N99" s="17">
        <f t="shared" si="1"/>
        <v>268.16666666666669</v>
      </c>
    </row>
    <row r="100" spans="1:14" ht="12" customHeight="1" x14ac:dyDescent="0.2">
      <c r="A100" s="11" t="str">
        <f>'Pregnant Women Participating'!A100</f>
        <v>Inter-Tribal Council, NV</v>
      </c>
      <c r="B100" s="17">
        <v>91</v>
      </c>
      <c r="C100" s="15">
        <v>49</v>
      </c>
      <c r="D100" s="15">
        <v>48</v>
      </c>
      <c r="E100" s="15">
        <v>41</v>
      </c>
      <c r="F100" s="15">
        <v>37</v>
      </c>
      <c r="G100" s="15">
        <v>35</v>
      </c>
      <c r="H100" s="15">
        <v>33</v>
      </c>
      <c r="I100" s="15">
        <v>37</v>
      </c>
      <c r="J100" s="15">
        <v>28</v>
      </c>
      <c r="K100" s="15">
        <v>31</v>
      </c>
      <c r="L100" s="15">
        <v>29</v>
      </c>
      <c r="M100" s="49">
        <v>31</v>
      </c>
      <c r="N100" s="17">
        <f t="shared" si="1"/>
        <v>40.833333333333336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55">
        <v>99929</v>
      </c>
      <c r="C101" s="56">
        <v>98860</v>
      </c>
      <c r="D101" s="56">
        <v>98510</v>
      </c>
      <c r="E101" s="56">
        <v>97619</v>
      </c>
      <c r="F101" s="56">
        <v>96124</v>
      </c>
      <c r="G101" s="56">
        <v>96304</v>
      </c>
      <c r="H101" s="56">
        <v>94287</v>
      </c>
      <c r="I101" s="56">
        <v>92260</v>
      </c>
      <c r="J101" s="56">
        <v>92178</v>
      </c>
      <c r="K101" s="56">
        <v>92240</v>
      </c>
      <c r="L101" s="56">
        <v>92908</v>
      </c>
      <c r="M101" s="57">
        <v>93414</v>
      </c>
      <c r="N101" s="20">
        <f t="shared" si="1"/>
        <v>95386.083333333328</v>
      </c>
    </row>
    <row r="102" spans="1:14" s="30" customFormat="1" ht="16.5" customHeight="1" thickBot="1" x14ac:dyDescent="0.3">
      <c r="A102" s="27" t="str">
        <f>'Pregnant Women Participating'!A102</f>
        <v>TOTAL</v>
      </c>
      <c r="B102" s="28">
        <v>510476</v>
      </c>
      <c r="C102" s="29">
        <v>503560</v>
      </c>
      <c r="D102" s="29">
        <v>500431</v>
      </c>
      <c r="E102" s="29">
        <v>495254</v>
      </c>
      <c r="F102" s="29">
        <v>486840</v>
      </c>
      <c r="G102" s="29">
        <v>487586</v>
      </c>
      <c r="H102" s="29">
        <v>480667</v>
      </c>
      <c r="I102" s="29">
        <v>474243</v>
      </c>
      <c r="J102" s="29">
        <v>472496</v>
      </c>
      <c r="K102" s="29">
        <v>474650</v>
      </c>
      <c r="L102" s="29">
        <v>479628</v>
      </c>
      <c r="M102" s="50">
        <v>484295</v>
      </c>
      <c r="N102" s="28">
        <f t="shared" si="1"/>
        <v>487510.5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s="32" customFormat="1" ht="13.2" x14ac:dyDescent="0.25">
      <c r="A105" s="31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2247</v>
      </c>
      <c r="C6" s="15">
        <v>2228</v>
      </c>
      <c r="D6" s="15">
        <v>2288</v>
      </c>
      <c r="E6" s="15">
        <v>2288</v>
      </c>
      <c r="F6" s="15">
        <v>2263</v>
      </c>
      <c r="G6" s="15">
        <v>2160</v>
      </c>
      <c r="H6" s="15">
        <v>2106</v>
      </c>
      <c r="I6" s="15">
        <v>2093</v>
      </c>
      <c r="J6" s="15">
        <v>2103</v>
      </c>
      <c r="K6" s="15">
        <v>2138</v>
      </c>
      <c r="L6" s="15">
        <v>2123</v>
      </c>
      <c r="M6" s="49">
        <v>2222</v>
      </c>
      <c r="N6" s="17">
        <f t="shared" ref="N6:N15" si="0">IF(SUM(B6:M6)&gt;0,AVERAGE(B6:M6)," ")</f>
        <v>2188.25</v>
      </c>
    </row>
    <row r="7" spans="1:14" s="7" customFormat="1" ht="12" customHeight="1" x14ac:dyDescent="0.2">
      <c r="A7" s="10" t="str">
        <f>'Pregnant Women Participating'!A7</f>
        <v>Maine</v>
      </c>
      <c r="B7" s="17">
        <v>949</v>
      </c>
      <c r="C7" s="15">
        <v>956</v>
      </c>
      <c r="D7" s="15">
        <v>958</v>
      </c>
      <c r="E7" s="15">
        <v>954</v>
      </c>
      <c r="F7" s="15">
        <v>969</v>
      </c>
      <c r="G7" s="15">
        <v>910</v>
      </c>
      <c r="H7" s="15">
        <v>902</v>
      </c>
      <c r="I7" s="15">
        <v>854</v>
      </c>
      <c r="J7" s="15">
        <v>854</v>
      </c>
      <c r="K7" s="15">
        <v>835</v>
      </c>
      <c r="L7" s="15">
        <v>851</v>
      </c>
      <c r="M7" s="49">
        <v>890</v>
      </c>
      <c r="N7" s="17">
        <f t="shared" si="0"/>
        <v>906.83333333333337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5883</v>
      </c>
      <c r="C8" s="15">
        <v>5797</v>
      </c>
      <c r="D8" s="15">
        <v>5873</v>
      </c>
      <c r="E8" s="15">
        <v>5829</v>
      </c>
      <c r="F8" s="15">
        <v>5584</v>
      </c>
      <c r="G8" s="15">
        <v>5473</v>
      </c>
      <c r="H8" s="15">
        <v>5374</v>
      </c>
      <c r="I8" s="15">
        <v>5145</v>
      </c>
      <c r="J8" s="15">
        <v>5325</v>
      </c>
      <c r="K8" s="15">
        <v>5289</v>
      </c>
      <c r="L8" s="15">
        <v>5425</v>
      </c>
      <c r="M8" s="49">
        <v>5493</v>
      </c>
      <c r="N8" s="17">
        <f t="shared" si="0"/>
        <v>5540.833333333333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695</v>
      </c>
      <c r="C9" s="15">
        <v>744</v>
      </c>
      <c r="D9" s="15">
        <v>732</v>
      </c>
      <c r="E9" s="15">
        <v>720</v>
      </c>
      <c r="F9" s="15">
        <v>696</v>
      </c>
      <c r="G9" s="15">
        <v>670</v>
      </c>
      <c r="H9" s="15">
        <v>677</v>
      </c>
      <c r="I9" s="15">
        <v>690</v>
      </c>
      <c r="J9" s="15">
        <v>684</v>
      </c>
      <c r="K9" s="15">
        <v>701</v>
      </c>
      <c r="L9" s="15">
        <v>734</v>
      </c>
      <c r="M9" s="49">
        <v>748</v>
      </c>
      <c r="N9" s="17">
        <f t="shared" si="0"/>
        <v>707.58333333333337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16424</v>
      </c>
      <c r="C10" s="15">
        <v>16996</v>
      </c>
      <c r="D10" s="15">
        <v>17243</v>
      </c>
      <c r="E10" s="15">
        <v>17241</v>
      </c>
      <c r="F10" s="15">
        <v>16790</v>
      </c>
      <c r="G10" s="15">
        <v>16265</v>
      </c>
      <c r="H10" s="15">
        <v>16065</v>
      </c>
      <c r="I10" s="15">
        <v>15527</v>
      </c>
      <c r="J10" s="15">
        <v>15593</v>
      </c>
      <c r="K10" s="15">
        <v>15686</v>
      </c>
      <c r="L10" s="15">
        <v>15908</v>
      </c>
      <c r="M10" s="49">
        <v>16495</v>
      </c>
      <c r="N10" s="17">
        <f t="shared" si="0"/>
        <v>16352.75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1251</v>
      </c>
      <c r="C11" s="15">
        <v>1269</v>
      </c>
      <c r="D11" s="15">
        <v>1271</v>
      </c>
      <c r="E11" s="15">
        <v>1308</v>
      </c>
      <c r="F11" s="15">
        <v>1279</v>
      </c>
      <c r="G11" s="15">
        <v>1271</v>
      </c>
      <c r="H11" s="15">
        <v>1263</v>
      </c>
      <c r="I11" s="15">
        <v>1215</v>
      </c>
      <c r="J11" s="15">
        <v>1190</v>
      </c>
      <c r="K11" s="15">
        <v>1200</v>
      </c>
      <c r="L11" s="15">
        <v>1197</v>
      </c>
      <c r="M11" s="49">
        <v>1221</v>
      </c>
      <c r="N11" s="17">
        <f t="shared" si="0"/>
        <v>1244.5833333333333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474</v>
      </c>
      <c r="C12" s="15">
        <v>462</v>
      </c>
      <c r="D12" s="15">
        <v>472</v>
      </c>
      <c r="E12" s="15">
        <v>450</v>
      </c>
      <c r="F12" s="15">
        <v>453</v>
      </c>
      <c r="G12" s="15">
        <v>435</v>
      </c>
      <c r="H12" s="15">
        <v>428</v>
      </c>
      <c r="I12" s="15">
        <v>380</v>
      </c>
      <c r="J12" s="15">
        <v>388</v>
      </c>
      <c r="K12" s="15">
        <v>394</v>
      </c>
      <c r="L12" s="15">
        <v>390</v>
      </c>
      <c r="M12" s="49">
        <v>429</v>
      </c>
      <c r="N12" s="17">
        <f t="shared" si="0"/>
        <v>429.58333333333331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71</v>
      </c>
      <c r="C13" s="15">
        <v>80</v>
      </c>
      <c r="D13" s="15">
        <v>79</v>
      </c>
      <c r="E13" s="15">
        <v>76</v>
      </c>
      <c r="F13" s="15">
        <v>75</v>
      </c>
      <c r="G13" s="15">
        <v>67</v>
      </c>
      <c r="H13" s="15">
        <v>65</v>
      </c>
      <c r="I13" s="15">
        <v>64</v>
      </c>
      <c r="J13" s="15">
        <v>68</v>
      </c>
      <c r="K13" s="15">
        <v>61</v>
      </c>
      <c r="L13" s="15">
        <v>66</v>
      </c>
      <c r="M13" s="49">
        <v>73</v>
      </c>
      <c r="N13" s="17">
        <f t="shared" si="0"/>
        <v>70.416666666666671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3</v>
      </c>
      <c r="C14" s="15">
        <v>4</v>
      </c>
      <c r="D14" s="15">
        <v>3</v>
      </c>
      <c r="E14" s="15">
        <v>2</v>
      </c>
      <c r="F14" s="15">
        <v>2</v>
      </c>
      <c r="G14" s="15">
        <v>1</v>
      </c>
      <c r="H14" s="15">
        <v>1</v>
      </c>
      <c r="I14" s="15">
        <v>0</v>
      </c>
      <c r="J14" s="15">
        <v>0</v>
      </c>
      <c r="K14" s="15">
        <v>0</v>
      </c>
      <c r="L14" s="15">
        <v>0</v>
      </c>
      <c r="M14" s="49">
        <v>0</v>
      </c>
      <c r="N14" s="17">
        <f t="shared" si="0"/>
        <v>1.3333333333333333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2</v>
      </c>
      <c r="C15" s="15">
        <v>1</v>
      </c>
      <c r="D15" s="15">
        <v>1</v>
      </c>
      <c r="E15" s="15">
        <v>4</v>
      </c>
      <c r="F15" s="15">
        <v>1</v>
      </c>
      <c r="G15" s="15">
        <v>3</v>
      </c>
      <c r="H15" s="15">
        <v>1</v>
      </c>
      <c r="I15" s="15">
        <v>1</v>
      </c>
      <c r="J15" s="15">
        <v>2</v>
      </c>
      <c r="K15" s="15">
        <v>2</v>
      </c>
      <c r="L15" s="15">
        <v>1</v>
      </c>
      <c r="M15" s="49">
        <v>0</v>
      </c>
      <c r="N15" s="17">
        <f t="shared" si="0"/>
        <v>1.5833333333333333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27999</v>
      </c>
      <c r="C16" s="19">
        <v>28537</v>
      </c>
      <c r="D16" s="19">
        <v>28920</v>
      </c>
      <c r="E16" s="19">
        <v>28872</v>
      </c>
      <c r="F16" s="19">
        <v>28112</v>
      </c>
      <c r="G16" s="19">
        <v>27255</v>
      </c>
      <c r="H16" s="19">
        <v>26882</v>
      </c>
      <c r="I16" s="19">
        <v>25969</v>
      </c>
      <c r="J16" s="19">
        <v>26207</v>
      </c>
      <c r="K16" s="19">
        <v>26306</v>
      </c>
      <c r="L16" s="19">
        <v>26695</v>
      </c>
      <c r="M16" s="48">
        <v>27571</v>
      </c>
      <c r="N16" s="20">
        <f t="shared" ref="N16:N102" si="1">IF(SUM(B16:M16)&gt;0,AVERAGE(B16:M16)," ")</f>
        <v>27443.75</v>
      </c>
    </row>
    <row r="17" spans="1:14" ht="12" customHeight="1" x14ac:dyDescent="0.2">
      <c r="A17" s="10" t="str">
        <f>'Pregnant Women Participating'!A17</f>
        <v>Delaware</v>
      </c>
      <c r="B17" s="17">
        <v>1067</v>
      </c>
      <c r="C17" s="15">
        <v>1135</v>
      </c>
      <c r="D17" s="15">
        <v>1152</v>
      </c>
      <c r="E17" s="15">
        <v>1117</v>
      </c>
      <c r="F17" s="15">
        <v>1108</v>
      </c>
      <c r="G17" s="15">
        <v>1054</v>
      </c>
      <c r="H17" s="15">
        <v>1056</v>
      </c>
      <c r="I17" s="15">
        <v>995</v>
      </c>
      <c r="J17" s="15">
        <v>956</v>
      </c>
      <c r="K17" s="15">
        <v>908</v>
      </c>
      <c r="L17" s="15">
        <v>912</v>
      </c>
      <c r="M17" s="49">
        <v>974</v>
      </c>
      <c r="N17" s="17">
        <f t="shared" si="1"/>
        <v>1036.1666666666667</v>
      </c>
    </row>
    <row r="18" spans="1:14" ht="12" customHeight="1" x14ac:dyDescent="0.2">
      <c r="A18" s="10" t="str">
        <f>'Pregnant Women Participating'!A18</f>
        <v>District of Columbia</v>
      </c>
      <c r="B18" s="17">
        <v>678</v>
      </c>
      <c r="C18" s="15">
        <v>686</v>
      </c>
      <c r="D18" s="15">
        <v>691</v>
      </c>
      <c r="E18" s="15">
        <v>695</v>
      </c>
      <c r="F18" s="15">
        <v>684</v>
      </c>
      <c r="G18" s="15">
        <v>642</v>
      </c>
      <c r="H18" s="15">
        <v>606</v>
      </c>
      <c r="I18" s="15">
        <v>562</v>
      </c>
      <c r="J18" s="15">
        <v>537</v>
      </c>
      <c r="K18" s="15">
        <v>517</v>
      </c>
      <c r="L18" s="15">
        <v>535</v>
      </c>
      <c r="M18" s="49">
        <v>521</v>
      </c>
      <c r="N18" s="17">
        <f t="shared" si="1"/>
        <v>612.83333333333337</v>
      </c>
    </row>
    <row r="19" spans="1:14" ht="12" customHeight="1" x14ac:dyDescent="0.2">
      <c r="A19" s="10" t="str">
        <f>'Pregnant Women Participating'!A19</f>
        <v>Maryland</v>
      </c>
      <c r="B19" s="17">
        <v>6336</v>
      </c>
      <c r="C19" s="15">
        <v>6431</v>
      </c>
      <c r="D19" s="15">
        <v>6432</v>
      </c>
      <c r="E19" s="15">
        <v>6530</v>
      </c>
      <c r="F19" s="15">
        <v>6333</v>
      </c>
      <c r="G19" s="15">
        <v>6146</v>
      </c>
      <c r="H19" s="15">
        <v>6136</v>
      </c>
      <c r="I19" s="15">
        <v>6007</v>
      </c>
      <c r="J19" s="15">
        <v>5859</v>
      </c>
      <c r="K19" s="15">
        <v>5796</v>
      </c>
      <c r="L19" s="15">
        <v>5768</v>
      </c>
      <c r="M19" s="49">
        <v>5889</v>
      </c>
      <c r="N19" s="17">
        <f t="shared" si="1"/>
        <v>6138.583333333333</v>
      </c>
    </row>
    <row r="20" spans="1:14" ht="12" customHeight="1" x14ac:dyDescent="0.2">
      <c r="A20" s="10" t="str">
        <f>'Pregnant Women Participating'!A20</f>
        <v>New Jersey</v>
      </c>
      <c r="B20" s="17">
        <v>7467</v>
      </c>
      <c r="C20" s="15">
        <v>7483</v>
      </c>
      <c r="D20" s="15">
        <v>7557</v>
      </c>
      <c r="E20" s="15">
        <v>7547</v>
      </c>
      <c r="F20" s="15">
        <v>7360</v>
      </c>
      <c r="G20" s="15">
        <v>7371</v>
      </c>
      <c r="H20" s="15">
        <v>7210</v>
      </c>
      <c r="I20" s="15">
        <v>7190</v>
      </c>
      <c r="J20" s="15">
        <v>7020</v>
      </c>
      <c r="K20" s="15">
        <v>7068</v>
      </c>
      <c r="L20" s="15">
        <v>7158</v>
      </c>
      <c r="M20" s="49">
        <v>7252</v>
      </c>
      <c r="N20" s="17">
        <f t="shared" si="1"/>
        <v>7306.916666666667</v>
      </c>
    </row>
    <row r="21" spans="1:14" ht="12" customHeight="1" x14ac:dyDescent="0.2">
      <c r="A21" s="10" t="str">
        <f>'Pregnant Women Participating'!A21</f>
        <v>Pennsylvania</v>
      </c>
      <c r="B21" s="17">
        <v>17731</v>
      </c>
      <c r="C21" s="15">
        <v>17864</v>
      </c>
      <c r="D21" s="15">
        <v>18188</v>
      </c>
      <c r="E21" s="15">
        <v>18236</v>
      </c>
      <c r="F21" s="15">
        <v>17314</v>
      </c>
      <c r="G21" s="15">
        <v>17026</v>
      </c>
      <c r="H21" s="15">
        <v>16381</v>
      </c>
      <c r="I21" s="15">
        <v>15722</v>
      </c>
      <c r="J21" s="15">
        <v>15438</v>
      </c>
      <c r="K21" s="15">
        <v>15087</v>
      </c>
      <c r="L21" s="15">
        <v>15235</v>
      </c>
      <c r="M21" s="49">
        <v>15532</v>
      </c>
      <c r="N21" s="17">
        <f t="shared" si="1"/>
        <v>16646.166666666668</v>
      </c>
    </row>
    <row r="22" spans="1:14" ht="12" customHeight="1" x14ac:dyDescent="0.2">
      <c r="A22" s="10" t="str">
        <f>'Pregnant Women Participating'!A22</f>
        <v>Puerto Rico</v>
      </c>
      <c r="B22" s="17">
        <v>4610</v>
      </c>
      <c r="C22" s="15">
        <v>4705</v>
      </c>
      <c r="D22" s="15">
        <v>4887</v>
      </c>
      <c r="E22" s="15">
        <v>4924</v>
      </c>
      <c r="F22" s="15">
        <v>4879</v>
      </c>
      <c r="G22" s="15">
        <v>4736</v>
      </c>
      <c r="H22" s="15">
        <v>4582</v>
      </c>
      <c r="I22" s="15">
        <v>4354</v>
      </c>
      <c r="J22" s="15">
        <v>4327</v>
      </c>
      <c r="K22" s="15">
        <v>4114</v>
      </c>
      <c r="L22" s="15">
        <v>4316</v>
      </c>
      <c r="M22" s="49">
        <v>4566</v>
      </c>
      <c r="N22" s="17">
        <f t="shared" si="1"/>
        <v>4583.333333333333</v>
      </c>
    </row>
    <row r="23" spans="1:14" ht="12" customHeight="1" x14ac:dyDescent="0.2">
      <c r="A23" s="10" t="str">
        <f>'Pregnant Women Participating'!A23</f>
        <v>Virginia</v>
      </c>
      <c r="B23" s="17">
        <v>10315</v>
      </c>
      <c r="C23" s="15">
        <v>10474</v>
      </c>
      <c r="D23" s="15">
        <v>10622</v>
      </c>
      <c r="E23" s="15">
        <v>10525</v>
      </c>
      <c r="F23" s="15">
        <v>10203</v>
      </c>
      <c r="G23" s="15">
        <v>9717</v>
      </c>
      <c r="H23" s="15">
        <v>9393</v>
      </c>
      <c r="I23" s="15">
        <v>8970</v>
      </c>
      <c r="J23" s="15">
        <v>8943</v>
      </c>
      <c r="K23" s="15">
        <v>8870</v>
      </c>
      <c r="L23" s="15">
        <v>8903</v>
      </c>
      <c r="M23" s="49">
        <v>9181</v>
      </c>
      <c r="N23" s="17">
        <f t="shared" si="1"/>
        <v>9676.3333333333339</v>
      </c>
    </row>
    <row r="24" spans="1:14" ht="12" customHeight="1" x14ac:dyDescent="0.2">
      <c r="A24" s="10" t="str">
        <f>'Pregnant Women Participating'!A24</f>
        <v>West Virginia</v>
      </c>
      <c r="B24" s="17">
        <v>3151</v>
      </c>
      <c r="C24" s="15">
        <v>3146</v>
      </c>
      <c r="D24" s="15">
        <v>3124</v>
      </c>
      <c r="E24" s="15">
        <v>3042</v>
      </c>
      <c r="F24" s="15">
        <v>2986</v>
      </c>
      <c r="G24" s="15">
        <v>2861</v>
      </c>
      <c r="H24" s="15">
        <v>2812</v>
      </c>
      <c r="I24" s="15">
        <v>2690</v>
      </c>
      <c r="J24" s="15">
        <v>2686</v>
      </c>
      <c r="K24" s="15">
        <v>2720</v>
      </c>
      <c r="L24" s="15">
        <v>2745</v>
      </c>
      <c r="M24" s="49">
        <v>2838</v>
      </c>
      <c r="N24" s="17">
        <f t="shared" si="1"/>
        <v>2900.0833333333335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51355</v>
      </c>
      <c r="C25" s="19">
        <v>51924</v>
      </c>
      <c r="D25" s="19">
        <v>52653</v>
      </c>
      <c r="E25" s="19">
        <v>52616</v>
      </c>
      <c r="F25" s="19">
        <v>50867</v>
      </c>
      <c r="G25" s="19">
        <v>49553</v>
      </c>
      <c r="H25" s="19">
        <v>48176</v>
      </c>
      <c r="I25" s="19">
        <v>46490</v>
      </c>
      <c r="J25" s="19">
        <v>45766</v>
      </c>
      <c r="K25" s="19">
        <v>45080</v>
      </c>
      <c r="L25" s="19">
        <v>45572</v>
      </c>
      <c r="M25" s="48">
        <v>46753</v>
      </c>
      <c r="N25" s="20">
        <f t="shared" si="1"/>
        <v>48900.416666666664</v>
      </c>
    </row>
    <row r="26" spans="1:14" ht="12" customHeight="1" x14ac:dyDescent="0.2">
      <c r="A26" s="10" t="str">
        <f>'Pregnant Women Participating'!A26</f>
        <v>Alabama</v>
      </c>
      <c r="B26" s="17">
        <v>10770</v>
      </c>
      <c r="C26" s="15">
        <v>10821</v>
      </c>
      <c r="D26" s="15">
        <v>10911</v>
      </c>
      <c r="E26" s="15">
        <v>11024</v>
      </c>
      <c r="F26" s="15">
        <v>10639</v>
      </c>
      <c r="G26" s="15">
        <v>10351</v>
      </c>
      <c r="H26" s="15">
        <v>10170</v>
      </c>
      <c r="I26" s="15">
        <v>9863</v>
      </c>
      <c r="J26" s="15">
        <v>9583</v>
      </c>
      <c r="K26" s="15">
        <v>9367</v>
      </c>
      <c r="L26" s="15">
        <v>9367</v>
      </c>
      <c r="M26" s="49">
        <v>9569</v>
      </c>
      <c r="N26" s="17">
        <f t="shared" si="1"/>
        <v>10202.916666666666</v>
      </c>
    </row>
    <row r="27" spans="1:14" ht="12" customHeight="1" x14ac:dyDescent="0.2">
      <c r="A27" s="10" t="str">
        <f>'Pregnant Women Participating'!A27</f>
        <v>Florida</v>
      </c>
      <c r="B27" s="17">
        <v>24445</v>
      </c>
      <c r="C27" s="15">
        <v>24985</v>
      </c>
      <c r="D27" s="15">
        <v>25264</v>
      </c>
      <c r="E27" s="15">
        <v>25374</v>
      </c>
      <c r="F27" s="15">
        <v>25515</v>
      </c>
      <c r="G27" s="15">
        <v>24695</v>
      </c>
      <c r="H27" s="15">
        <v>24185</v>
      </c>
      <c r="I27" s="15">
        <v>23306</v>
      </c>
      <c r="J27" s="15">
        <v>22843</v>
      </c>
      <c r="K27" s="15">
        <v>22415</v>
      </c>
      <c r="L27" s="15">
        <v>22370</v>
      </c>
      <c r="M27" s="49">
        <v>23171</v>
      </c>
      <c r="N27" s="17">
        <f t="shared" si="1"/>
        <v>24047.333333333332</v>
      </c>
    </row>
    <row r="28" spans="1:14" ht="12" customHeight="1" x14ac:dyDescent="0.2">
      <c r="A28" s="10" t="str">
        <f>'Pregnant Women Participating'!A28</f>
        <v>Georgia</v>
      </c>
      <c r="B28" s="17">
        <v>14978</v>
      </c>
      <c r="C28" s="15">
        <v>15033</v>
      </c>
      <c r="D28" s="15">
        <v>15234</v>
      </c>
      <c r="E28" s="15">
        <v>15234</v>
      </c>
      <c r="F28" s="15">
        <v>15167</v>
      </c>
      <c r="G28" s="15">
        <v>14838</v>
      </c>
      <c r="H28" s="15">
        <v>14318</v>
      </c>
      <c r="I28" s="15">
        <v>14078</v>
      </c>
      <c r="J28" s="15">
        <v>13823</v>
      </c>
      <c r="K28" s="15">
        <v>14003</v>
      </c>
      <c r="L28" s="15">
        <v>13689</v>
      </c>
      <c r="M28" s="49">
        <v>14057</v>
      </c>
      <c r="N28" s="17">
        <f t="shared" si="1"/>
        <v>14537.666666666666</v>
      </c>
    </row>
    <row r="29" spans="1:14" ht="12" customHeight="1" x14ac:dyDescent="0.2">
      <c r="A29" s="10" t="str">
        <f>'Pregnant Women Participating'!A29</f>
        <v>Kentucky</v>
      </c>
      <c r="B29" s="17">
        <v>8145</v>
      </c>
      <c r="C29" s="15">
        <v>8227</v>
      </c>
      <c r="D29" s="15">
        <v>8301</v>
      </c>
      <c r="E29" s="15">
        <v>8093</v>
      </c>
      <c r="F29" s="15">
        <v>7727</v>
      </c>
      <c r="G29" s="15">
        <v>7523</v>
      </c>
      <c r="H29" s="15">
        <v>7461</v>
      </c>
      <c r="I29" s="15">
        <v>7307</v>
      </c>
      <c r="J29" s="15">
        <v>7538</v>
      </c>
      <c r="K29" s="15">
        <v>7391</v>
      </c>
      <c r="L29" s="15">
        <v>7297</v>
      </c>
      <c r="M29" s="49">
        <v>7462</v>
      </c>
      <c r="N29" s="17">
        <f t="shared" si="1"/>
        <v>7706</v>
      </c>
    </row>
    <row r="30" spans="1:14" ht="12" customHeight="1" x14ac:dyDescent="0.2">
      <c r="A30" s="10" t="str">
        <f>'Pregnant Women Participating'!A30</f>
        <v>Mississippi</v>
      </c>
      <c r="B30" s="17">
        <v>7711</v>
      </c>
      <c r="C30" s="15">
        <v>7888</v>
      </c>
      <c r="D30" s="15">
        <v>8022</v>
      </c>
      <c r="E30" s="15">
        <v>7955</v>
      </c>
      <c r="F30" s="15">
        <v>7593</v>
      </c>
      <c r="G30" s="15">
        <v>7471</v>
      </c>
      <c r="H30" s="15">
        <v>7092</v>
      </c>
      <c r="I30" s="15">
        <v>6722</v>
      </c>
      <c r="J30" s="15">
        <v>6515</v>
      </c>
      <c r="K30" s="15">
        <v>6277</v>
      </c>
      <c r="L30" s="15">
        <v>6459</v>
      </c>
      <c r="M30" s="49">
        <v>6625</v>
      </c>
      <c r="N30" s="17">
        <f t="shared" si="1"/>
        <v>7194.166666666667</v>
      </c>
    </row>
    <row r="31" spans="1:14" ht="12" customHeight="1" x14ac:dyDescent="0.2">
      <c r="A31" s="10" t="str">
        <f>'Pregnant Women Participating'!A31</f>
        <v>North Carolina</v>
      </c>
      <c r="B31" s="17">
        <v>14992</v>
      </c>
      <c r="C31" s="15">
        <v>15174</v>
      </c>
      <c r="D31" s="15">
        <v>15104</v>
      </c>
      <c r="E31" s="15">
        <v>15130</v>
      </c>
      <c r="F31" s="15">
        <v>14812</v>
      </c>
      <c r="G31" s="15">
        <v>14229</v>
      </c>
      <c r="H31" s="15">
        <v>13759</v>
      </c>
      <c r="I31" s="15">
        <v>13805</v>
      </c>
      <c r="J31" s="15">
        <v>13669</v>
      </c>
      <c r="K31" s="15">
        <v>13610</v>
      </c>
      <c r="L31" s="15">
        <v>13585</v>
      </c>
      <c r="M31" s="49">
        <v>13918</v>
      </c>
      <c r="N31" s="17">
        <f t="shared" si="1"/>
        <v>14315.583333333334</v>
      </c>
    </row>
    <row r="32" spans="1:14" ht="12" customHeight="1" x14ac:dyDescent="0.2">
      <c r="A32" s="10" t="str">
        <f>'Pregnant Women Participating'!A32</f>
        <v>South Carolina</v>
      </c>
      <c r="B32" s="17">
        <v>8456</v>
      </c>
      <c r="C32" s="15">
        <v>8430</v>
      </c>
      <c r="D32" s="15">
        <v>8435</v>
      </c>
      <c r="E32" s="15">
        <v>8417</v>
      </c>
      <c r="F32" s="15">
        <v>8366</v>
      </c>
      <c r="G32" s="15">
        <v>8419</v>
      </c>
      <c r="H32" s="15">
        <v>7908</v>
      </c>
      <c r="I32" s="15">
        <v>7595</v>
      </c>
      <c r="J32" s="15">
        <v>7532</v>
      </c>
      <c r="K32" s="15">
        <v>7335</v>
      </c>
      <c r="L32" s="15">
        <v>7370</v>
      </c>
      <c r="M32" s="49">
        <v>7482</v>
      </c>
      <c r="N32" s="17">
        <f t="shared" si="1"/>
        <v>7978.75</v>
      </c>
    </row>
    <row r="33" spans="1:14" ht="12" customHeight="1" x14ac:dyDescent="0.2">
      <c r="A33" s="10" t="str">
        <f>'Pregnant Women Participating'!A33</f>
        <v>Tennessee</v>
      </c>
      <c r="B33" s="17">
        <v>10572</v>
      </c>
      <c r="C33" s="15">
        <v>10503</v>
      </c>
      <c r="D33" s="15">
        <v>10420</v>
      </c>
      <c r="E33" s="15">
        <v>10566</v>
      </c>
      <c r="F33" s="15">
        <v>10432</v>
      </c>
      <c r="G33" s="15">
        <v>10234</v>
      </c>
      <c r="H33" s="15">
        <v>10163</v>
      </c>
      <c r="I33" s="15">
        <v>9972</v>
      </c>
      <c r="J33" s="15">
        <v>9687</v>
      </c>
      <c r="K33" s="15">
        <v>9606</v>
      </c>
      <c r="L33" s="15">
        <v>9595</v>
      </c>
      <c r="M33" s="49">
        <v>9721</v>
      </c>
      <c r="N33" s="17">
        <f t="shared" si="1"/>
        <v>10122.583333333334</v>
      </c>
    </row>
    <row r="34" spans="1:14" ht="12" customHeight="1" x14ac:dyDescent="0.2">
      <c r="A34" s="10" t="str">
        <f>'Pregnant Women Participating'!A34</f>
        <v>Choctaw Indians, MS</v>
      </c>
      <c r="B34" s="17">
        <v>64</v>
      </c>
      <c r="C34" s="15">
        <v>70</v>
      </c>
      <c r="D34" s="15">
        <v>64</v>
      </c>
      <c r="E34" s="15">
        <v>64</v>
      </c>
      <c r="F34" s="15">
        <v>64</v>
      </c>
      <c r="G34" s="15">
        <v>60</v>
      </c>
      <c r="H34" s="15">
        <v>69</v>
      </c>
      <c r="I34" s="15">
        <v>74</v>
      </c>
      <c r="J34" s="15">
        <v>73</v>
      </c>
      <c r="K34" s="15">
        <v>67</v>
      </c>
      <c r="L34" s="15">
        <v>65</v>
      </c>
      <c r="M34" s="49">
        <v>67</v>
      </c>
      <c r="N34" s="17">
        <f t="shared" si="1"/>
        <v>66.75</v>
      </c>
    </row>
    <row r="35" spans="1:14" ht="12" customHeight="1" x14ac:dyDescent="0.2">
      <c r="A35" s="10" t="str">
        <f>'Pregnant Women Participating'!A35</f>
        <v>Eastern Cherokee, NC</v>
      </c>
      <c r="B35" s="17">
        <v>30</v>
      </c>
      <c r="C35" s="15">
        <v>27</v>
      </c>
      <c r="D35" s="15">
        <v>21</v>
      </c>
      <c r="E35" s="15">
        <v>18</v>
      </c>
      <c r="F35" s="15">
        <v>15</v>
      </c>
      <c r="G35" s="15">
        <v>17</v>
      </c>
      <c r="H35" s="15">
        <v>15</v>
      </c>
      <c r="I35" s="15">
        <v>20</v>
      </c>
      <c r="J35" s="15">
        <v>23</v>
      </c>
      <c r="K35" s="15">
        <v>25</v>
      </c>
      <c r="L35" s="15">
        <v>27</v>
      </c>
      <c r="M35" s="49">
        <v>26</v>
      </c>
      <c r="N35" s="17">
        <f t="shared" si="1"/>
        <v>22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100163</v>
      </c>
      <c r="C36" s="19">
        <v>101158</v>
      </c>
      <c r="D36" s="19">
        <v>101776</v>
      </c>
      <c r="E36" s="19">
        <v>101875</v>
      </c>
      <c r="F36" s="19">
        <v>100330</v>
      </c>
      <c r="G36" s="19">
        <v>97837</v>
      </c>
      <c r="H36" s="19">
        <v>95140</v>
      </c>
      <c r="I36" s="19">
        <v>92742</v>
      </c>
      <c r="J36" s="19">
        <v>91286</v>
      </c>
      <c r="K36" s="19">
        <v>90096</v>
      </c>
      <c r="L36" s="19">
        <v>89824</v>
      </c>
      <c r="M36" s="48">
        <v>92098</v>
      </c>
      <c r="N36" s="20">
        <f t="shared" si="1"/>
        <v>96193.75</v>
      </c>
    </row>
    <row r="37" spans="1:14" ht="12" customHeight="1" x14ac:dyDescent="0.2">
      <c r="A37" s="10" t="str">
        <f>'Pregnant Women Participating'!A37</f>
        <v>Illinois</v>
      </c>
      <c r="B37" s="17">
        <v>11563</v>
      </c>
      <c r="C37" s="15">
        <v>11866</v>
      </c>
      <c r="D37" s="15">
        <v>12150</v>
      </c>
      <c r="E37" s="15">
        <v>12232</v>
      </c>
      <c r="F37" s="15">
        <v>11720</v>
      </c>
      <c r="G37" s="15">
        <v>10989</v>
      </c>
      <c r="H37" s="15">
        <v>10760</v>
      </c>
      <c r="I37" s="15">
        <v>10324</v>
      </c>
      <c r="J37" s="15">
        <v>10116</v>
      </c>
      <c r="K37" s="15">
        <v>10159</v>
      </c>
      <c r="L37" s="15">
        <v>9919</v>
      </c>
      <c r="M37" s="49">
        <v>10213</v>
      </c>
      <c r="N37" s="17">
        <f t="shared" si="1"/>
        <v>11000.916666666666</v>
      </c>
    </row>
    <row r="38" spans="1:14" ht="12" customHeight="1" x14ac:dyDescent="0.2">
      <c r="A38" s="10" t="str">
        <f>'Pregnant Women Participating'!A38</f>
        <v>Indiana</v>
      </c>
      <c r="B38" s="17">
        <v>11972</v>
      </c>
      <c r="C38" s="15">
        <v>11986</v>
      </c>
      <c r="D38" s="15">
        <v>12055</v>
      </c>
      <c r="E38" s="15">
        <v>12116</v>
      </c>
      <c r="F38" s="15">
        <v>11729</v>
      </c>
      <c r="G38" s="15">
        <v>11560</v>
      </c>
      <c r="H38" s="15">
        <v>11019</v>
      </c>
      <c r="I38" s="15">
        <v>10719</v>
      </c>
      <c r="J38" s="15">
        <v>10631</v>
      </c>
      <c r="K38" s="15">
        <v>10467</v>
      </c>
      <c r="L38" s="15">
        <v>10728</v>
      </c>
      <c r="M38" s="49">
        <v>11148</v>
      </c>
      <c r="N38" s="17">
        <f t="shared" si="1"/>
        <v>11344.166666666666</v>
      </c>
    </row>
    <row r="39" spans="1:14" ht="12" customHeight="1" x14ac:dyDescent="0.2">
      <c r="A39" s="10" t="str">
        <f>'Pregnant Women Participating'!A39</f>
        <v>Iowa</v>
      </c>
      <c r="B39" s="17">
        <v>4758</v>
      </c>
      <c r="C39" s="15">
        <v>4784</v>
      </c>
      <c r="D39" s="15">
        <v>4733</v>
      </c>
      <c r="E39" s="15">
        <v>4689</v>
      </c>
      <c r="F39" s="15">
        <v>4614</v>
      </c>
      <c r="G39" s="15">
        <v>4569</v>
      </c>
      <c r="H39" s="15">
        <v>4561</v>
      </c>
      <c r="I39" s="15">
        <v>4425</v>
      </c>
      <c r="J39" s="15">
        <v>4439</v>
      </c>
      <c r="K39" s="15">
        <v>4276</v>
      </c>
      <c r="L39" s="15">
        <v>4215</v>
      </c>
      <c r="M39" s="49">
        <v>4224</v>
      </c>
      <c r="N39" s="17">
        <f t="shared" si="1"/>
        <v>4523.916666666667</v>
      </c>
    </row>
    <row r="40" spans="1:14" ht="12" customHeight="1" x14ac:dyDescent="0.2">
      <c r="A40" s="10" t="str">
        <f>'Pregnant Women Participating'!A40</f>
        <v>Michigan</v>
      </c>
      <c r="B40" s="17">
        <v>14747</v>
      </c>
      <c r="C40" s="15">
        <v>14634</v>
      </c>
      <c r="D40" s="15">
        <v>14414</v>
      </c>
      <c r="E40" s="15">
        <v>14148</v>
      </c>
      <c r="F40" s="15">
        <v>13751</v>
      </c>
      <c r="G40" s="15">
        <v>13244</v>
      </c>
      <c r="H40" s="15">
        <v>13103</v>
      </c>
      <c r="I40" s="15">
        <v>12763</v>
      </c>
      <c r="J40" s="15">
        <v>12644</v>
      </c>
      <c r="K40" s="15">
        <v>12737</v>
      </c>
      <c r="L40" s="15">
        <v>12693</v>
      </c>
      <c r="M40" s="49">
        <v>13248</v>
      </c>
      <c r="N40" s="17">
        <f t="shared" si="1"/>
        <v>13510.5</v>
      </c>
    </row>
    <row r="41" spans="1:14" ht="12" customHeight="1" x14ac:dyDescent="0.2">
      <c r="A41" s="10" t="str">
        <f>'Pregnant Women Participating'!A41</f>
        <v>Minnesota</v>
      </c>
      <c r="B41" s="17">
        <v>5344</v>
      </c>
      <c r="C41" s="15">
        <v>5301</v>
      </c>
      <c r="D41" s="15">
        <v>5346</v>
      </c>
      <c r="E41" s="15">
        <v>5279</v>
      </c>
      <c r="F41" s="15">
        <v>5136</v>
      </c>
      <c r="G41" s="15">
        <v>4986</v>
      </c>
      <c r="H41" s="15">
        <v>4903</v>
      </c>
      <c r="I41" s="15">
        <v>4764</v>
      </c>
      <c r="J41" s="15">
        <v>4887</v>
      </c>
      <c r="K41" s="15">
        <v>4823</v>
      </c>
      <c r="L41" s="15">
        <v>4839</v>
      </c>
      <c r="M41" s="49">
        <v>5028</v>
      </c>
      <c r="N41" s="17">
        <f t="shared" si="1"/>
        <v>5053</v>
      </c>
    </row>
    <row r="42" spans="1:14" ht="12" customHeight="1" x14ac:dyDescent="0.2">
      <c r="A42" s="10" t="str">
        <f>'Pregnant Women Participating'!A42</f>
        <v>Ohio</v>
      </c>
      <c r="B42" s="17">
        <v>11666</v>
      </c>
      <c r="C42" s="15">
        <v>11795</v>
      </c>
      <c r="D42" s="15">
        <v>11806</v>
      </c>
      <c r="E42" s="15">
        <v>11764</v>
      </c>
      <c r="F42" s="15">
        <v>11175</v>
      </c>
      <c r="G42" s="15">
        <v>10813</v>
      </c>
      <c r="H42" s="15">
        <v>10389</v>
      </c>
      <c r="I42" s="15">
        <v>9979</v>
      </c>
      <c r="J42" s="15">
        <v>9800</v>
      </c>
      <c r="K42" s="15">
        <v>9534</v>
      </c>
      <c r="L42" s="15">
        <v>9658</v>
      </c>
      <c r="M42" s="49">
        <v>9952</v>
      </c>
      <c r="N42" s="17">
        <f t="shared" si="1"/>
        <v>10694.25</v>
      </c>
    </row>
    <row r="43" spans="1:14" ht="12" customHeight="1" x14ac:dyDescent="0.2">
      <c r="A43" s="10" t="str">
        <f>'Pregnant Women Participating'!A43</f>
        <v>Wisconsin</v>
      </c>
      <c r="B43" s="17">
        <v>6531</v>
      </c>
      <c r="C43" s="15">
        <v>6480</v>
      </c>
      <c r="D43" s="15">
        <v>6549</v>
      </c>
      <c r="E43" s="15">
        <v>6592</v>
      </c>
      <c r="F43" s="15">
        <v>6382</v>
      </c>
      <c r="G43" s="15">
        <v>6222</v>
      </c>
      <c r="H43" s="15">
        <v>6184</v>
      </c>
      <c r="I43" s="15">
        <v>6003</v>
      </c>
      <c r="J43" s="15">
        <v>5914</v>
      </c>
      <c r="K43" s="15">
        <v>5892</v>
      </c>
      <c r="L43" s="15">
        <v>5960</v>
      </c>
      <c r="M43" s="49">
        <v>6098</v>
      </c>
      <c r="N43" s="17">
        <f t="shared" si="1"/>
        <v>6233.916666666667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66581</v>
      </c>
      <c r="C44" s="19">
        <v>66846</v>
      </c>
      <c r="D44" s="19">
        <v>67053</v>
      </c>
      <c r="E44" s="19">
        <v>66820</v>
      </c>
      <c r="F44" s="19">
        <v>64507</v>
      </c>
      <c r="G44" s="19">
        <v>62383</v>
      </c>
      <c r="H44" s="19">
        <v>60919</v>
      </c>
      <c r="I44" s="19">
        <v>58977</v>
      </c>
      <c r="J44" s="19">
        <v>58431</v>
      </c>
      <c r="K44" s="19">
        <v>57888</v>
      </c>
      <c r="L44" s="19">
        <v>58012</v>
      </c>
      <c r="M44" s="48">
        <v>59911</v>
      </c>
      <c r="N44" s="20">
        <f t="shared" si="1"/>
        <v>62360.666666666664</v>
      </c>
    </row>
    <row r="45" spans="1:14" ht="12" customHeight="1" x14ac:dyDescent="0.2">
      <c r="A45" s="10" t="str">
        <f>'Pregnant Women Participating'!A45</f>
        <v>Arizona</v>
      </c>
      <c r="B45" s="17">
        <v>8665</v>
      </c>
      <c r="C45" s="15">
        <v>8711</v>
      </c>
      <c r="D45" s="15">
        <v>9043</v>
      </c>
      <c r="E45" s="15">
        <v>8933</v>
      </c>
      <c r="F45" s="15">
        <v>8813</v>
      </c>
      <c r="G45" s="15">
        <v>8592</v>
      </c>
      <c r="H45" s="15">
        <v>8346</v>
      </c>
      <c r="I45" s="15">
        <v>7985</v>
      </c>
      <c r="J45" s="15">
        <v>7757</v>
      </c>
      <c r="K45" s="15">
        <v>7727</v>
      </c>
      <c r="L45" s="15">
        <v>8025</v>
      </c>
      <c r="M45" s="49">
        <v>8323</v>
      </c>
      <c r="N45" s="17">
        <f t="shared" si="1"/>
        <v>8410</v>
      </c>
    </row>
    <row r="46" spans="1:14" ht="12" customHeight="1" x14ac:dyDescent="0.2">
      <c r="A46" s="10" t="str">
        <f>'Pregnant Women Participating'!A46</f>
        <v>Arkansas</v>
      </c>
      <c r="B46" s="17">
        <v>6065</v>
      </c>
      <c r="C46" s="15">
        <v>6149</v>
      </c>
      <c r="D46" s="15">
        <v>6224</v>
      </c>
      <c r="E46" s="15">
        <v>6221</v>
      </c>
      <c r="F46" s="15">
        <v>5957</v>
      </c>
      <c r="G46" s="15">
        <v>5867</v>
      </c>
      <c r="H46" s="15">
        <v>5693</v>
      </c>
      <c r="I46" s="15">
        <v>5510</v>
      </c>
      <c r="J46" s="15">
        <v>5539</v>
      </c>
      <c r="K46" s="15">
        <v>5540</v>
      </c>
      <c r="L46" s="15">
        <v>5625</v>
      </c>
      <c r="M46" s="49">
        <v>5913</v>
      </c>
      <c r="N46" s="17">
        <f t="shared" si="1"/>
        <v>5858.583333333333</v>
      </c>
    </row>
    <row r="47" spans="1:14" ht="12" customHeight="1" x14ac:dyDescent="0.2">
      <c r="A47" s="10" t="str">
        <f>'Pregnant Women Participating'!A47</f>
        <v>Louisiana</v>
      </c>
      <c r="B47" s="17">
        <v>11527</v>
      </c>
      <c r="C47" s="15">
        <v>11817</v>
      </c>
      <c r="D47" s="15">
        <v>12314</v>
      </c>
      <c r="E47" s="15">
        <v>12552</v>
      </c>
      <c r="F47" s="15">
        <v>12166</v>
      </c>
      <c r="G47" s="15">
        <v>12159</v>
      </c>
      <c r="H47" s="15">
        <v>11811</v>
      </c>
      <c r="I47" s="15">
        <v>11420</v>
      </c>
      <c r="J47" s="15">
        <v>11133</v>
      </c>
      <c r="K47" s="15">
        <v>10902</v>
      </c>
      <c r="L47" s="15">
        <v>10811</v>
      </c>
      <c r="M47" s="49">
        <v>10810</v>
      </c>
      <c r="N47" s="17">
        <f t="shared" si="1"/>
        <v>11618.5</v>
      </c>
    </row>
    <row r="48" spans="1:14" ht="12" customHeight="1" x14ac:dyDescent="0.2">
      <c r="A48" s="10" t="str">
        <f>'Pregnant Women Participating'!A48</f>
        <v>New Mexico</v>
      </c>
      <c r="B48" s="17">
        <v>2238</v>
      </c>
      <c r="C48" s="15">
        <v>2241</v>
      </c>
      <c r="D48" s="15">
        <v>2259</v>
      </c>
      <c r="E48" s="15">
        <v>2298</v>
      </c>
      <c r="F48" s="15">
        <v>2208</v>
      </c>
      <c r="G48" s="15">
        <v>2131</v>
      </c>
      <c r="H48" s="15">
        <v>2012</v>
      </c>
      <c r="I48" s="15">
        <v>1946</v>
      </c>
      <c r="J48" s="15">
        <v>1975</v>
      </c>
      <c r="K48" s="15">
        <v>1911</v>
      </c>
      <c r="L48" s="15">
        <v>1888</v>
      </c>
      <c r="M48" s="49">
        <v>2019</v>
      </c>
      <c r="N48" s="17">
        <f t="shared" si="1"/>
        <v>2093.8333333333335</v>
      </c>
    </row>
    <row r="49" spans="1:14" ht="12" customHeight="1" x14ac:dyDescent="0.2">
      <c r="A49" s="10" t="str">
        <f>'Pregnant Women Participating'!A49</f>
        <v>Oklahoma</v>
      </c>
      <c r="B49" s="17">
        <v>4103</v>
      </c>
      <c r="C49" s="15">
        <v>4045</v>
      </c>
      <c r="D49" s="15">
        <v>4250</v>
      </c>
      <c r="E49" s="15">
        <v>4304</v>
      </c>
      <c r="F49" s="15">
        <v>4089</v>
      </c>
      <c r="G49" s="15">
        <v>3836</v>
      </c>
      <c r="H49" s="15">
        <v>4019</v>
      </c>
      <c r="I49" s="15">
        <v>3924</v>
      </c>
      <c r="J49" s="15">
        <v>3941</v>
      </c>
      <c r="K49" s="15">
        <v>3853</v>
      </c>
      <c r="L49" s="15">
        <v>3883</v>
      </c>
      <c r="M49" s="49">
        <v>3975</v>
      </c>
      <c r="N49" s="17">
        <f t="shared" si="1"/>
        <v>4018.5</v>
      </c>
    </row>
    <row r="50" spans="1:14" ht="12" customHeight="1" x14ac:dyDescent="0.2">
      <c r="A50" s="10" t="str">
        <f>'Pregnant Women Participating'!A50</f>
        <v>Texas</v>
      </c>
      <c r="B50" s="17">
        <v>34951</v>
      </c>
      <c r="C50" s="15">
        <v>35157</v>
      </c>
      <c r="D50" s="15">
        <v>35539</v>
      </c>
      <c r="E50" s="15">
        <v>35493</v>
      </c>
      <c r="F50" s="15">
        <v>34206</v>
      </c>
      <c r="G50" s="15">
        <v>33592</v>
      </c>
      <c r="H50" s="15">
        <v>32567</v>
      </c>
      <c r="I50" s="15">
        <v>31634</v>
      </c>
      <c r="J50" s="15">
        <v>31283</v>
      </c>
      <c r="K50" s="15">
        <v>30923</v>
      </c>
      <c r="L50" s="15">
        <v>31833</v>
      </c>
      <c r="M50" s="49">
        <v>33501</v>
      </c>
      <c r="N50" s="17">
        <f t="shared" si="1"/>
        <v>33389.916666666664</v>
      </c>
    </row>
    <row r="51" spans="1:14" ht="12" customHeight="1" x14ac:dyDescent="0.2">
      <c r="A51" s="10" t="str">
        <f>'Pregnant Women Participating'!A51</f>
        <v>Utah</v>
      </c>
      <c r="B51" s="17">
        <v>2518</v>
      </c>
      <c r="C51" s="15">
        <v>2438</v>
      </c>
      <c r="D51" s="15">
        <v>2490</v>
      </c>
      <c r="E51" s="15">
        <v>2452</v>
      </c>
      <c r="F51" s="15">
        <v>2311</v>
      </c>
      <c r="G51" s="15">
        <v>2309</v>
      </c>
      <c r="H51" s="15">
        <v>2329</v>
      </c>
      <c r="I51" s="15">
        <v>2247</v>
      </c>
      <c r="J51" s="15">
        <v>2287</v>
      </c>
      <c r="K51" s="15">
        <v>2283</v>
      </c>
      <c r="L51" s="15">
        <v>2312</v>
      </c>
      <c r="M51" s="49">
        <v>2376</v>
      </c>
      <c r="N51" s="17">
        <f t="shared" si="1"/>
        <v>2362.6666666666665</v>
      </c>
    </row>
    <row r="52" spans="1:14" ht="12" customHeight="1" x14ac:dyDescent="0.2">
      <c r="A52" s="10" t="str">
        <f>'Pregnant Women Participating'!A52</f>
        <v>Inter-Tribal Council, AZ</v>
      </c>
      <c r="B52" s="17">
        <v>427</v>
      </c>
      <c r="C52" s="15">
        <v>443</v>
      </c>
      <c r="D52" s="15">
        <v>416</v>
      </c>
      <c r="E52" s="15">
        <v>415</v>
      </c>
      <c r="F52" s="15">
        <v>417</v>
      </c>
      <c r="G52" s="15">
        <v>402</v>
      </c>
      <c r="H52" s="15">
        <v>409</v>
      </c>
      <c r="I52" s="15">
        <v>406</v>
      </c>
      <c r="J52" s="15">
        <v>396</v>
      </c>
      <c r="K52" s="15">
        <v>387</v>
      </c>
      <c r="L52" s="15">
        <v>375</v>
      </c>
      <c r="M52" s="49">
        <v>389</v>
      </c>
      <c r="N52" s="17">
        <f t="shared" si="1"/>
        <v>406.83333333333331</v>
      </c>
    </row>
    <row r="53" spans="1:14" ht="12" customHeight="1" x14ac:dyDescent="0.2">
      <c r="A53" s="10" t="str">
        <f>'Pregnant Women Participating'!A53</f>
        <v>Navajo Nation, AZ</v>
      </c>
      <c r="B53" s="17">
        <v>231</v>
      </c>
      <c r="C53" s="15">
        <v>213</v>
      </c>
      <c r="D53" s="15">
        <v>196</v>
      </c>
      <c r="E53" s="15">
        <v>197</v>
      </c>
      <c r="F53" s="15">
        <v>167</v>
      </c>
      <c r="G53" s="15">
        <v>155</v>
      </c>
      <c r="H53" s="15">
        <v>147</v>
      </c>
      <c r="I53" s="15">
        <v>123</v>
      </c>
      <c r="J53" s="15">
        <v>131</v>
      </c>
      <c r="K53" s="15">
        <v>146</v>
      </c>
      <c r="L53" s="15">
        <v>148</v>
      </c>
      <c r="M53" s="49">
        <v>141</v>
      </c>
      <c r="N53" s="17">
        <f t="shared" si="1"/>
        <v>166.25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20</v>
      </c>
      <c r="C54" s="15">
        <v>20</v>
      </c>
      <c r="D54" s="15">
        <v>19</v>
      </c>
      <c r="E54" s="15">
        <v>16</v>
      </c>
      <c r="F54" s="15">
        <v>12</v>
      </c>
      <c r="G54" s="15">
        <v>9</v>
      </c>
      <c r="H54" s="15">
        <v>9</v>
      </c>
      <c r="I54" s="15">
        <v>11</v>
      </c>
      <c r="J54" s="15">
        <v>6</v>
      </c>
      <c r="K54" s="15">
        <v>7</v>
      </c>
      <c r="L54" s="15">
        <v>10</v>
      </c>
      <c r="M54" s="49">
        <v>11</v>
      </c>
      <c r="N54" s="17">
        <f t="shared" si="1"/>
        <v>12.5</v>
      </c>
    </row>
    <row r="55" spans="1:14" ht="12" customHeight="1" x14ac:dyDescent="0.2">
      <c r="A55" s="10" t="str">
        <f>'Pregnant Women Participating'!A55</f>
        <v>Eight Northern Pueblos, NM</v>
      </c>
      <c r="B55" s="17">
        <v>5</v>
      </c>
      <c r="C55" s="15">
        <v>9</v>
      </c>
      <c r="D55" s="15">
        <v>11</v>
      </c>
      <c r="E55" s="15">
        <v>13</v>
      </c>
      <c r="F55" s="15">
        <v>13</v>
      </c>
      <c r="G55" s="15">
        <v>11</v>
      </c>
      <c r="H55" s="15">
        <v>10</v>
      </c>
      <c r="I55" s="15">
        <v>10</v>
      </c>
      <c r="J55" s="15">
        <v>8</v>
      </c>
      <c r="K55" s="15">
        <v>6</v>
      </c>
      <c r="L55" s="15">
        <v>5</v>
      </c>
      <c r="M55" s="49">
        <v>5</v>
      </c>
      <c r="N55" s="17">
        <f t="shared" si="1"/>
        <v>8.8333333333333339</v>
      </c>
    </row>
    <row r="56" spans="1:14" ht="12" customHeight="1" x14ac:dyDescent="0.2">
      <c r="A56" s="10" t="str">
        <f>'Pregnant Women Participating'!A56</f>
        <v>Five Sandoval Pueblos, NM</v>
      </c>
      <c r="B56" s="17">
        <v>9</v>
      </c>
      <c r="C56" s="15">
        <v>11</v>
      </c>
      <c r="D56" s="15">
        <v>11</v>
      </c>
      <c r="E56" s="15">
        <v>10</v>
      </c>
      <c r="F56" s="15">
        <v>9</v>
      </c>
      <c r="G56" s="15">
        <v>12</v>
      </c>
      <c r="H56" s="15">
        <v>12</v>
      </c>
      <c r="I56" s="15">
        <v>12</v>
      </c>
      <c r="J56" s="15">
        <v>13</v>
      </c>
      <c r="K56" s="15">
        <v>11</v>
      </c>
      <c r="L56" s="15">
        <v>9</v>
      </c>
      <c r="M56" s="49">
        <v>10</v>
      </c>
      <c r="N56" s="17">
        <f t="shared" si="1"/>
        <v>10.75</v>
      </c>
    </row>
    <row r="57" spans="1:14" ht="12" customHeight="1" x14ac:dyDescent="0.2">
      <c r="A57" s="10" t="str">
        <f>'Pregnant Women Participating'!A57</f>
        <v>Isleta Pueblo, NM</v>
      </c>
      <c r="B57" s="17">
        <v>72</v>
      </c>
      <c r="C57" s="15">
        <v>69</v>
      </c>
      <c r="D57" s="15">
        <v>77</v>
      </c>
      <c r="E57" s="15">
        <v>70</v>
      </c>
      <c r="F57" s="15">
        <v>75</v>
      </c>
      <c r="G57" s="15">
        <v>69</v>
      </c>
      <c r="H57" s="15">
        <v>75</v>
      </c>
      <c r="I57" s="15">
        <v>66</v>
      </c>
      <c r="J57" s="15">
        <v>83</v>
      </c>
      <c r="K57" s="15">
        <v>82</v>
      </c>
      <c r="L57" s="15">
        <v>97</v>
      </c>
      <c r="M57" s="49">
        <v>95</v>
      </c>
      <c r="N57" s="17">
        <f t="shared" si="1"/>
        <v>77.5</v>
      </c>
    </row>
    <row r="58" spans="1:14" ht="12" customHeight="1" x14ac:dyDescent="0.2">
      <c r="A58" s="10" t="str">
        <f>'Pregnant Women Participating'!A58</f>
        <v>San Felipe Pueblo, NM</v>
      </c>
      <c r="B58" s="17">
        <v>11</v>
      </c>
      <c r="C58" s="15">
        <v>12</v>
      </c>
      <c r="D58" s="15">
        <v>5</v>
      </c>
      <c r="E58" s="15">
        <v>14</v>
      </c>
      <c r="F58" s="15">
        <v>7</v>
      </c>
      <c r="G58" s="15">
        <v>4</v>
      </c>
      <c r="H58" s="15">
        <v>3</v>
      </c>
      <c r="I58" s="15">
        <v>3</v>
      </c>
      <c r="J58" s="15">
        <v>5</v>
      </c>
      <c r="K58" s="15">
        <v>6</v>
      </c>
      <c r="L58" s="15">
        <v>5</v>
      </c>
      <c r="M58" s="49">
        <v>8</v>
      </c>
      <c r="N58" s="17">
        <f t="shared" si="1"/>
        <v>6.916666666666667</v>
      </c>
    </row>
    <row r="59" spans="1:14" ht="12" customHeight="1" x14ac:dyDescent="0.2">
      <c r="A59" s="10" t="str">
        <f>'Pregnant Women Participating'!A59</f>
        <v>Santo Domingo Tribe, NM</v>
      </c>
      <c r="B59" s="17">
        <v>8</v>
      </c>
      <c r="C59" s="15">
        <v>8</v>
      </c>
      <c r="D59" s="15">
        <v>8</v>
      </c>
      <c r="E59" s="15">
        <v>9</v>
      </c>
      <c r="F59" s="15">
        <v>9</v>
      </c>
      <c r="G59" s="15">
        <v>10</v>
      </c>
      <c r="H59" s="15">
        <v>8</v>
      </c>
      <c r="I59" s="15">
        <v>5</v>
      </c>
      <c r="J59" s="15">
        <v>3</v>
      </c>
      <c r="K59" s="15">
        <v>1</v>
      </c>
      <c r="L59" s="15">
        <v>2</v>
      </c>
      <c r="M59" s="49">
        <v>1</v>
      </c>
      <c r="N59" s="17">
        <f t="shared" si="1"/>
        <v>6</v>
      </c>
    </row>
    <row r="60" spans="1:14" ht="12" customHeight="1" x14ac:dyDescent="0.2">
      <c r="A60" s="10" t="str">
        <f>'Pregnant Women Participating'!A60</f>
        <v>Zuni Pueblo, NM</v>
      </c>
      <c r="B60" s="17">
        <v>17</v>
      </c>
      <c r="C60" s="15">
        <v>15</v>
      </c>
      <c r="D60" s="15">
        <v>16</v>
      </c>
      <c r="E60" s="15">
        <v>15</v>
      </c>
      <c r="F60" s="15">
        <v>14</v>
      </c>
      <c r="G60" s="15">
        <v>10</v>
      </c>
      <c r="H60" s="15">
        <v>9</v>
      </c>
      <c r="I60" s="15">
        <v>8</v>
      </c>
      <c r="J60" s="15">
        <v>8</v>
      </c>
      <c r="K60" s="15">
        <v>12</v>
      </c>
      <c r="L60" s="15">
        <v>13</v>
      </c>
      <c r="M60" s="49">
        <v>8</v>
      </c>
      <c r="N60" s="17">
        <f t="shared" si="1"/>
        <v>12.083333333333334</v>
      </c>
    </row>
    <row r="61" spans="1:14" ht="12" customHeight="1" x14ac:dyDescent="0.2">
      <c r="A61" s="10" t="str">
        <f>'Pregnant Women Participating'!A61</f>
        <v>Cherokee Nation, OK</v>
      </c>
      <c r="B61" s="17">
        <v>457</v>
      </c>
      <c r="C61" s="15">
        <v>477</v>
      </c>
      <c r="D61" s="15">
        <v>485</v>
      </c>
      <c r="E61" s="15">
        <v>517</v>
      </c>
      <c r="F61" s="15">
        <v>484</v>
      </c>
      <c r="G61" s="15">
        <v>481</v>
      </c>
      <c r="H61" s="15">
        <v>489</v>
      </c>
      <c r="I61" s="15">
        <v>482</v>
      </c>
      <c r="J61" s="15">
        <v>472</v>
      </c>
      <c r="K61" s="15">
        <v>478</v>
      </c>
      <c r="L61" s="15">
        <v>486</v>
      </c>
      <c r="M61" s="49">
        <v>493</v>
      </c>
      <c r="N61" s="17">
        <f t="shared" si="1"/>
        <v>483.41666666666669</v>
      </c>
    </row>
    <row r="62" spans="1:14" ht="12" customHeight="1" x14ac:dyDescent="0.2">
      <c r="A62" s="10" t="str">
        <f>'Pregnant Women Participating'!A62</f>
        <v>Chickasaw Nation, OK</v>
      </c>
      <c r="B62" s="17">
        <v>256</v>
      </c>
      <c r="C62" s="15">
        <v>255</v>
      </c>
      <c r="D62" s="15">
        <v>284</v>
      </c>
      <c r="E62" s="15">
        <v>285</v>
      </c>
      <c r="F62" s="15">
        <v>287</v>
      </c>
      <c r="G62" s="15">
        <v>255</v>
      </c>
      <c r="H62" s="15">
        <v>266</v>
      </c>
      <c r="I62" s="15">
        <v>267</v>
      </c>
      <c r="J62" s="15">
        <v>264</v>
      </c>
      <c r="K62" s="15">
        <v>275</v>
      </c>
      <c r="L62" s="15">
        <v>295</v>
      </c>
      <c r="M62" s="49">
        <v>308</v>
      </c>
      <c r="N62" s="17">
        <f t="shared" si="1"/>
        <v>274.75</v>
      </c>
    </row>
    <row r="63" spans="1:14" ht="12" customHeight="1" x14ac:dyDescent="0.2">
      <c r="A63" s="10" t="str">
        <f>'Pregnant Women Participating'!A63</f>
        <v>Choctaw Nation, OK</v>
      </c>
      <c r="B63" s="17">
        <v>446</v>
      </c>
      <c r="C63" s="15">
        <v>450</v>
      </c>
      <c r="D63" s="15">
        <v>450</v>
      </c>
      <c r="E63" s="15">
        <v>435</v>
      </c>
      <c r="F63" s="15">
        <v>425</v>
      </c>
      <c r="G63" s="15">
        <v>417</v>
      </c>
      <c r="H63" s="15">
        <v>406</v>
      </c>
      <c r="I63" s="15">
        <v>387</v>
      </c>
      <c r="J63" s="15">
        <v>397</v>
      </c>
      <c r="K63" s="15">
        <v>402</v>
      </c>
      <c r="L63" s="15">
        <v>398</v>
      </c>
      <c r="M63" s="49">
        <v>416</v>
      </c>
      <c r="N63" s="17">
        <f t="shared" si="1"/>
        <v>419.08333333333331</v>
      </c>
    </row>
    <row r="64" spans="1:14" ht="12" customHeight="1" x14ac:dyDescent="0.2">
      <c r="A64" s="10" t="str">
        <f>'Pregnant Women Participating'!A64</f>
        <v>Citizen Potawatomi Nation, OK</v>
      </c>
      <c r="B64" s="17">
        <v>107</v>
      </c>
      <c r="C64" s="15">
        <v>106</v>
      </c>
      <c r="D64" s="15">
        <v>112</v>
      </c>
      <c r="E64" s="15">
        <v>104</v>
      </c>
      <c r="F64" s="15">
        <v>95</v>
      </c>
      <c r="G64" s="15">
        <v>96</v>
      </c>
      <c r="H64" s="15">
        <v>84</v>
      </c>
      <c r="I64" s="15">
        <v>80</v>
      </c>
      <c r="J64" s="15">
        <v>82</v>
      </c>
      <c r="K64" s="15">
        <v>83</v>
      </c>
      <c r="L64" s="15">
        <v>82</v>
      </c>
      <c r="M64" s="49">
        <v>87</v>
      </c>
      <c r="N64" s="17">
        <f t="shared" si="1"/>
        <v>93.166666666666671</v>
      </c>
    </row>
    <row r="65" spans="1:14" ht="12" customHeight="1" x14ac:dyDescent="0.2">
      <c r="A65" s="10" t="str">
        <f>'Pregnant Women Participating'!A65</f>
        <v>Inter-Tribal Council, OK</v>
      </c>
      <c r="B65" s="17">
        <v>56</v>
      </c>
      <c r="C65" s="15">
        <v>52</v>
      </c>
      <c r="D65" s="15">
        <v>46</v>
      </c>
      <c r="E65" s="15">
        <v>52</v>
      </c>
      <c r="F65" s="15">
        <v>42</v>
      </c>
      <c r="G65" s="15">
        <v>49</v>
      </c>
      <c r="H65" s="15">
        <v>48</v>
      </c>
      <c r="I65" s="15">
        <v>51</v>
      </c>
      <c r="J65" s="15">
        <v>48</v>
      </c>
      <c r="K65" s="15">
        <v>53</v>
      </c>
      <c r="L65" s="15">
        <v>55</v>
      </c>
      <c r="M65" s="49">
        <v>63</v>
      </c>
      <c r="N65" s="17">
        <f t="shared" si="1"/>
        <v>51.25</v>
      </c>
    </row>
    <row r="66" spans="1:14" ht="12" customHeight="1" x14ac:dyDescent="0.2">
      <c r="A66" s="10" t="str">
        <f>'Pregnant Women Participating'!A66</f>
        <v>Muscogee Creek Nation, OK</v>
      </c>
      <c r="B66" s="17">
        <v>157</v>
      </c>
      <c r="C66" s="15">
        <v>150</v>
      </c>
      <c r="D66" s="15">
        <v>162</v>
      </c>
      <c r="E66" s="15">
        <v>175</v>
      </c>
      <c r="F66" s="15">
        <v>158</v>
      </c>
      <c r="G66" s="15">
        <v>170</v>
      </c>
      <c r="H66" s="15">
        <v>164</v>
      </c>
      <c r="I66" s="15">
        <v>181</v>
      </c>
      <c r="J66" s="15">
        <v>189</v>
      </c>
      <c r="K66" s="15">
        <v>202</v>
      </c>
      <c r="L66" s="15">
        <v>190</v>
      </c>
      <c r="M66" s="49">
        <v>183</v>
      </c>
      <c r="N66" s="17">
        <f t="shared" si="1"/>
        <v>173.41666666666666</v>
      </c>
    </row>
    <row r="67" spans="1:14" ht="12" customHeight="1" x14ac:dyDescent="0.2">
      <c r="A67" s="10" t="str">
        <f>'Pregnant Women Participating'!A67</f>
        <v>Osage Tribal Council, OK</v>
      </c>
      <c r="B67" s="17">
        <v>245</v>
      </c>
      <c r="C67" s="15">
        <v>253</v>
      </c>
      <c r="D67" s="15">
        <v>256</v>
      </c>
      <c r="E67" s="15">
        <v>266</v>
      </c>
      <c r="F67" s="15">
        <v>251</v>
      </c>
      <c r="G67" s="15">
        <v>250</v>
      </c>
      <c r="H67" s="15">
        <v>249</v>
      </c>
      <c r="I67" s="15">
        <v>263</v>
      </c>
      <c r="J67" s="15">
        <v>283</v>
      </c>
      <c r="K67" s="15">
        <v>291</v>
      </c>
      <c r="L67" s="15">
        <v>281</v>
      </c>
      <c r="M67" s="49">
        <v>300</v>
      </c>
      <c r="N67" s="17">
        <f t="shared" si="1"/>
        <v>265.66666666666669</v>
      </c>
    </row>
    <row r="68" spans="1:14" ht="12" customHeight="1" x14ac:dyDescent="0.2">
      <c r="A68" s="10" t="str">
        <f>'Pregnant Women Participating'!A68</f>
        <v>Otoe-Missouria Tribe, OK</v>
      </c>
      <c r="B68" s="17">
        <v>22</v>
      </c>
      <c r="C68" s="15">
        <v>18</v>
      </c>
      <c r="D68" s="15">
        <v>16</v>
      </c>
      <c r="E68" s="15">
        <v>17</v>
      </c>
      <c r="F68" s="15">
        <v>17</v>
      </c>
      <c r="G68" s="15">
        <v>20</v>
      </c>
      <c r="H68" s="15">
        <v>20</v>
      </c>
      <c r="I68" s="15">
        <v>22</v>
      </c>
      <c r="J68" s="15">
        <v>24</v>
      </c>
      <c r="K68" s="15">
        <v>27</v>
      </c>
      <c r="L68" s="15">
        <v>24</v>
      </c>
      <c r="M68" s="49">
        <v>27</v>
      </c>
      <c r="N68" s="17">
        <f t="shared" si="1"/>
        <v>21.166666666666668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294</v>
      </c>
      <c r="C69" s="15">
        <v>295</v>
      </c>
      <c r="D69" s="15">
        <v>315</v>
      </c>
      <c r="E69" s="15">
        <v>321</v>
      </c>
      <c r="F69" s="15">
        <v>310</v>
      </c>
      <c r="G69" s="15">
        <v>299</v>
      </c>
      <c r="H69" s="15">
        <v>297</v>
      </c>
      <c r="I69" s="15">
        <v>282</v>
      </c>
      <c r="J69" s="15">
        <v>290</v>
      </c>
      <c r="K69" s="15">
        <v>305</v>
      </c>
      <c r="L69" s="15">
        <v>301</v>
      </c>
      <c r="M69" s="49">
        <v>321</v>
      </c>
      <c r="N69" s="17">
        <f t="shared" si="1"/>
        <v>302.5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72907</v>
      </c>
      <c r="C70" s="19">
        <v>73414</v>
      </c>
      <c r="D70" s="19">
        <v>75004</v>
      </c>
      <c r="E70" s="19">
        <v>75184</v>
      </c>
      <c r="F70" s="19">
        <v>72542</v>
      </c>
      <c r="G70" s="19">
        <v>71205</v>
      </c>
      <c r="H70" s="19">
        <v>69482</v>
      </c>
      <c r="I70" s="19">
        <v>67325</v>
      </c>
      <c r="J70" s="19">
        <v>66617</v>
      </c>
      <c r="K70" s="19">
        <v>65913</v>
      </c>
      <c r="L70" s="19">
        <v>67153</v>
      </c>
      <c r="M70" s="48">
        <v>69783</v>
      </c>
      <c r="N70" s="20">
        <f t="shared" si="1"/>
        <v>70544.083333333328</v>
      </c>
    </row>
    <row r="71" spans="1:14" ht="12" customHeight="1" x14ac:dyDescent="0.2">
      <c r="A71" s="10" t="str">
        <f>'Pregnant Women Participating'!A71</f>
        <v>Colorado</v>
      </c>
      <c r="B71" s="17">
        <v>5749</v>
      </c>
      <c r="C71" s="15">
        <v>5731</v>
      </c>
      <c r="D71" s="15">
        <v>5613</v>
      </c>
      <c r="E71" s="15">
        <v>5662</v>
      </c>
      <c r="F71" s="15">
        <v>5471</v>
      </c>
      <c r="G71" s="15">
        <v>5390</v>
      </c>
      <c r="H71" s="15">
        <v>5318</v>
      </c>
      <c r="I71" s="15">
        <v>5119</v>
      </c>
      <c r="J71" s="15">
        <v>5165</v>
      </c>
      <c r="K71" s="15">
        <v>5123</v>
      </c>
      <c r="L71" s="15">
        <v>5136</v>
      </c>
      <c r="M71" s="49">
        <v>5280</v>
      </c>
      <c r="N71" s="17">
        <f t="shared" si="1"/>
        <v>5396.416666666667</v>
      </c>
    </row>
    <row r="72" spans="1:14" ht="12" customHeight="1" x14ac:dyDescent="0.2">
      <c r="A72" s="10" t="str">
        <f>'Pregnant Women Participating'!A72</f>
        <v>Kansas</v>
      </c>
      <c r="B72" s="17">
        <v>3237</v>
      </c>
      <c r="C72" s="15">
        <v>3232</v>
      </c>
      <c r="D72" s="15">
        <v>3282</v>
      </c>
      <c r="E72" s="15">
        <v>3217</v>
      </c>
      <c r="F72" s="15">
        <v>3076</v>
      </c>
      <c r="G72" s="15">
        <v>2976</v>
      </c>
      <c r="H72" s="15">
        <v>2980</v>
      </c>
      <c r="I72" s="15">
        <v>2911</v>
      </c>
      <c r="J72" s="15">
        <v>2723</v>
      </c>
      <c r="K72" s="15">
        <v>2792</v>
      </c>
      <c r="L72" s="15">
        <v>2872</v>
      </c>
      <c r="M72" s="49">
        <v>2943</v>
      </c>
      <c r="N72" s="17">
        <f t="shared" si="1"/>
        <v>3020.0833333333335</v>
      </c>
    </row>
    <row r="73" spans="1:14" ht="12" customHeight="1" x14ac:dyDescent="0.2">
      <c r="A73" s="10" t="str">
        <f>'Pregnant Women Participating'!A73</f>
        <v>Missouri</v>
      </c>
      <c r="B73" s="17">
        <v>8563</v>
      </c>
      <c r="C73" s="15">
        <v>8619</v>
      </c>
      <c r="D73" s="15">
        <v>8647</v>
      </c>
      <c r="E73" s="15">
        <v>8475</v>
      </c>
      <c r="F73" s="15">
        <v>8053</v>
      </c>
      <c r="G73" s="15">
        <v>7711</v>
      </c>
      <c r="H73" s="15">
        <v>7327</v>
      </c>
      <c r="I73" s="15">
        <v>7168</v>
      </c>
      <c r="J73" s="15">
        <v>7216</v>
      </c>
      <c r="K73" s="15">
        <v>6896</v>
      </c>
      <c r="L73" s="15">
        <v>7004</v>
      </c>
      <c r="M73" s="49">
        <v>7288</v>
      </c>
      <c r="N73" s="17">
        <f t="shared" si="1"/>
        <v>7747.25</v>
      </c>
    </row>
    <row r="74" spans="1:14" ht="12" customHeight="1" x14ac:dyDescent="0.2">
      <c r="A74" s="10" t="str">
        <f>'Pregnant Women Participating'!A74</f>
        <v>Montana</v>
      </c>
      <c r="B74" s="17">
        <v>721</v>
      </c>
      <c r="C74" s="15">
        <v>757</v>
      </c>
      <c r="D74" s="15">
        <v>748</v>
      </c>
      <c r="E74" s="15">
        <v>730</v>
      </c>
      <c r="F74" s="15">
        <v>706</v>
      </c>
      <c r="G74" s="15">
        <v>689</v>
      </c>
      <c r="H74" s="15">
        <v>687</v>
      </c>
      <c r="I74" s="15">
        <v>672</v>
      </c>
      <c r="J74" s="15">
        <v>689</v>
      </c>
      <c r="K74" s="15">
        <v>703</v>
      </c>
      <c r="L74" s="15">
        <v>663</v>
      </c>
      <c r="M74" s="49">
        <v>701</v>
      </c>
      <c r="N74" s="17">
        <f t="shared" si="1"/>
        <v>705.5</v>
      </c>
    </row>
    <row r="75" spans="1:14" ht="12" customHeight="1" x14ac:dyDescent="0.2">
      <c r="A75" s="10" t="str">
        <f>'Pregnant Women Participating'!A75</f>
        <v>Nebraska</v>
      </c>
      <c r="B75" s="17">
        <v>2420</v>
      </c>
      <c r="C75" s="15">
        <v>2414</v>
      </c>
      <c r="D75" s="15">
        <v>2448</v>
      </c>
      <c r="E75" s="15">
        <v>2406</v>
      </c>
      <c r="F75" s="15">
        <v>2365</v>
      </c>
      <c r="G75" s="15">
        <v>2373</v>
      </c>
      <c r="H75" s="15">
        <v>2337</v>
      </c>
      <c r="I75" s="15">
        <v>2260</v>
      </c>
      <c r="J75" s="15">
        <v>2305</v>
      </c>
      <c r="K75" s="15">
        <v>2299</v>
      </c>
      <c r="L75" s="15">
        <v>2304</v>
      </c>
      <c r="M75" s="49">
        <v>2374</v>
      </c>
      <c r="N75" s="17">
        <f t="shared" si="1"/>
        <v>2358.75</v>
      </c>
    </row>
    <row r="76" spans="1:14" ht="12" customHeight="1" x14ac:dyDescent="0.2">
      <c r="A76" s="10" t="str">
        <f>'Pregnant Women Participating'!A76</f>
        <v>North Dakota</v>
      </c>
      <c r="B76" s="17">
        <v>735</v>
      </c>
      <c r="C76" s="15">
        <v>719</v>
      </c>
      <c r="D76" s="15">
        <v>730</v>
      </c>
      <c r="E76" s="15">
        <v>725</v>
      </c>
      <c r="F76" s="15">
        <v>703</v>
      </c>
      <c r="G76" s="15">
        <v>686</v>
      </c>
      <c r="H76" s="15">
        <v>676</v>
      </c>
      <c r="I76" s="15">
        <v>681</v>
      </c>
      <c r="J76" s="15">
        <v>705</v>
      </c>
      <c r="K76" s="15">
        <v>695</v>
      </c>
      <c r="L76" s="15">
        <v>689</v>
      </c>
      <c r="M76" s="49">
        <v>715</v>
      </c>
      <c r="N76" s="17">
        <f t="shared" si="1"/>
        <v>704.91666666666663</v>
      </c>
    </row>
    <row r="77" spans="1:14" ht="12" customHeight="1" x14ac:dyDescent="0.2">
      <c r="A77" s="10" t="str">
        <f>'Pregnant Women Participating'!A77</f>
        <v>South Dakota</v>
      </c>
      <c r="B77" s="17">
        <v>831</v>
      </c>
      <c r="C77" s="15">
        <v>826</v>
      </c>
      <c r="D77" s="15">
        <v>813</v>
      </c>
      <c r="E77" s="15">
        <v>780</v>
      </c>
      <c r="F77" s="15">
        <v>774</v>
      </c>
      <c r="G77" s="15">
        <v>748</v>
      </c>
      <c r="H77" s="15">
        <v>759</v>
      </c>
      <c r="I77" s="15">
        <v>789</v>
      </c>
      <c r="J77" s="15">
        <v>775</v>
      </c>
      <c r="K77" s="15">
        <v>788</v>
      </c>
      <c r="L77" s="15">
        <v>764</v>
      </c>
      <c r="M77" s="49">
        <v>780</v>
      </c>
      <c r="N77" s="17">
        <f t="shared" si="1"/>
        <v>785.58333333333337</v>
      </c>
    </row>
    <row r="78" spans="1:14" ht="12" customHeight="1" x14ac:dyDescent="0.2">
      <c r="A78" s="10" t="str">
        <f>'Pregnant Women Participating'!A78</f>
        <v>Wyoming</v>
      </c>
      <c r="B78" s="17">
        <v>585</v>
      </c>
      <c r="C78" s="15">
        <v>586</v>
      </c>
      <c r="D78" s="15">
        <v>581</v>
      </c>
      <c r="E78" s="15">
        <v>577</v>
      </c>
      <c r="F78" s="15">
        <v>544</v>
      </c>
      <c r="G78" s="15">
        <v>536</v>
      </c>
      <c r="H78" s="15">
        <v>503</v>
      </c>
      <c r="I78" s="15">
        <v>503</v>
      </c>
      <c r="J78" s="15">
        <v>492</v>
      </c>
      <c r="K78" s="15">
        <v>480</v>
      </c>
      <c r="L78" s="15">
        <v>498</v>
      </c>
      <c r="M78" s="49">
        <v>501</v>
      </c>
      <c r="N78" s="17">
        <f t="shared" si="1"/>
        <v>532.16666666666663</v>
      </c>
    </row>
    <row r="79" spans="1:14" ht="12" customHeight="1" x14ac:dyDescent="0.2">
      <c r="A79" s="10" t="str">
        <f>'Pregnant Women Participating'!A79</f>
        <v>Ute Mountain Ute Tribe, CO</v>
      </c>
      <c r="B79" s="17">
        <v>9</v>
      </c>
      <c r="C79" s="15">
        <v>9</v>
      </c>
      <c r="D79" s="15">
        <v>9</v>
      </c>
      <c r="E79" s="15">
        <v>11</v>
      </c>
      <c r="F79" s="15">
        <v>7</v>
      </c>
      <c r="G79" s="15">
        <v>6</v>
      </c>
      <c r="H79" s="15">
        <v>4</v>
      </c>
      <c r="I79" s="15">
        <v>4</v>
      </c>
      <c r="J79" s="15">
        <v>3</v>
      </c>
      <c r="K79" s="15">
        <v>6</v>
      </c>
      <c r="L79" s="15">
        <v>5</v>
      </c>
      <c r="M79" s="49">
        <v>7</v>
      </c>
      <c r="N79" s="17">
        <f t="shared" si="1"/>
        <v>6.666666666666667</v>
      </c>
    </row>
    <row r="80" spans="1:14" ht="12" customHeight="1" x14ac:dyDescent="0.2">
      <c r="A80" s="10" t="str">
        <f>'Pregnant Women Participating'!A80</f>
        <v>Omaha Sioux, NE</v>
      </c>
      <c r="B80" s="17">
        <v>1</v>
      </c>
      <c r="C80" s="15">
        <v>3</v>
      </c>
      <c r="D80" s="15">
        <v>3</v>
      </c>
      <c r="E80" s="15">
        <v>3</v>
      </c>
      <c r="F80" s="15">
        <v>1</v>
      </c>
      <c r="G80" s="15">
        <v>0</v>
      </c>
      <c r="H80" s="15">
        <v>4</v>
      </c>
      <c r="I80" s="15">
        <v>4</v>
      </c>
      <c r="J80" s="15">
        <v>6</v>
      </c>
      <c r="K80" s="15">
        <v>7</v>
      </c>
      <c r="L80" s="15">
        <v>10</v>
      </c>
      <c r="M80" s="49">
        <v>10</v>
      </c>
      <c r="N80" s="17">
        <f t="shared" si="1"/>
        <v>4.333333333333333</v>
      </c>
    </row>
    <row r="81" spans="1:14" ht="12" customHeight="1" x14ac:dyDescent="0.2">
      <c r="A81" s="10" t="str">
        <f>'Pregnant Women Participating'!A81</f>
        <v>Santee Sioux, NE</v>
      </c>
      <c r="B81" s="17">
        <v>1</v>
      </c>
      <c r="C81" s="15">
        <v>2</v>
      </c>
      <c r="D81" s="15">
        <v>1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49">
        <v>0</v>
      </c>
      <c r="N81" s="17">
        <f t="shared" si="1"/>
        <v>0.33333333333333331</v>
      </c>
    </row>
    <row r="82" spans="1:14" ht="12" customHeight="1" x14ac:dyDescent="0.2">
      <c r="A82" s="10" t="str">
        <f>'Pregnant Women Participating'!A82</f>
        <v>Winnebago Tribe, NE</v>
      </c>
      <c r="B82" s="17">
        <v>2</v>
      </c>
      <c r="C82" s="15">
        <v>3</v>
      </c>
      <c r="D82" s="15">
        <v>7</v>
      </c>
      <c r="E82" s="15">
        <v>6</v>
      </c>
      <c r="F82" s="15">
        <v>5</v>
      </c>
      <c r="G82" s="15">
        <v>5</v>
      </c>
      <c r="H82" s="15">
        <v>6</v>
      </c>
      <c r="I82" s="15">
        <v>8</v>
      </c>
      <c r="J82" s="15">
        <v>7</v>
      </c>
      <c r="K82" s="15">
        <v>7</v>
      </c>
      <c r="L82" s="15">
        <v>8</v>
      </c>
      <c r="M82" s="49">
        <v>8</v>
      </c>
      <c r="N82" s="17">
        <f t="shared" si="1"/>
        <v>6</v>
      </c>
    </row>
    <row r="83" spans="1:14" ht="12" customHeight="1" x14ac:dyDescent="0.2">
      <c r="A83" s="10" t="str">
        <f>'Pregnant Women Participating'!A83</f>
        <v>Standing Rock Sioux Tribe, ND</v>
      </c>
      <c r="B83" s="17">
        <v>19</v>
      </c>
      <c r="C83" s="15">
        <v>19</v>
      </c>
      <c r="D83" s="15">
        <v>17</v>
      </c>
      <c r="E83" s="15">
        <v>15</v>
      </c>
      <c r="F83" s="15">
        <v>11</v>
      </c>
      <c r="G83" s="15">
        <v>14</v>
      </c>
      <c r="H83" s="15">
        <v>12</v>
      </c>
      <c r="I83" s="15">
        <v>12</v>
      </c>
      <c r="J83" s="15">
        <v>14</v>
      </c>
      <c r="K83" s="15">
        <v>12</v>
      </c>
      <c r="L83" s="15">
        <v>15</v>
      </c>
      <c r="M83" s="49">
        <v>15</v>
      </c>
      <c r="N83" s="17">
        <f t="shared" si="1"/>
        <v>14.583333333333334</v>
      </c>
    </row>
    <row r="84" spans="1:14" ht="12" customHeight="1" x14ac:dyDescent="0.2">
      <c r="A84" s="10" t="str">
        <f>'Pregnant Women Participating'!A84</f>
        <v>Three Affiliated Tribes, ND</v>
      </c>
      <c r="B84" s="17">
        <v>16</v>
      </c>
      <c r="C84" s="15">
        <v>17</v>
      </c>
      <c r="D84" s="15">
        <v>17</v>
      </c>
      <c r="E84" s="15">
        <v>16</v>
      </c>
      <c r="F84" s="15">
        <v>18</v>
      </c>
      <c r="G84" s="15">
        <v>17</v>
      </c>
      <c r="H84" s="15">
        <v>18</v>
      </c>
      <c r="I84" s="15">
        <v>16</v>
      </c>
      <c r="J84" s="15">
        <v>16</v>
      </c>
      <c r="K84" s="15">
        <v>16</v>
      </c>
      <c r="L84" s="15">
        <v>17</v>
      </c>
      <c r="M84" s="49">
        <v>19</v>
      </c>
      <c r="N84" s="17">
        <f t="shared" si="1"/>
        <v>16.916666666666668</v>
      </c>
    </row>
    <row r="85" spans="1:14" ht="12" customHeight="1" x14ac:dyDescent="0.2">
      <c r="A85" s="10" t="str">
        <f>'Pregnant Women Participating'!A85</f>
        <v>Cheyenne River Sioux, SD</v>
      </c>
      <c r="B85" s="17">
        <v>33</v>
      </c>
      <c r="C85" s="15">
        <v>39</v>
      </c>
      <c r="D85" s="15">
        <v>35</v>
      </c>
      <c r="E85" s="15">
        <v>35</v>
      </c>
      <c r="F85" s="15">
        <v>36</v>
      </c>
      <c r="G85" s="15">
        <v>31</v>
      </c>
      <c r="H85" s="15">
        <v>40</v>
      </c>
      <c r="I85" s="15">
        <v>41</v>
      </c>
      <c r="J85" s="15">
        <v>37</v>
      </c>
      <c r="K85" s="15">
        <v>37</v>
      </c>
      <c r="L85" s="15">
        <v>29</v>
      </c>
      <c r="M85" s="49">
        <v>29</v>
      </c>
      <c r="N85" s="17">
        <f t="shared" si="1"/>
        <v>35.166666666666664</v>
      </c>
    </row>
    <row r="86" spans="1:14" ht="12" customHeight="1" x14ac:dyDescent="0.2">
      <c r="A86" s="10" t="str">
        <f>'Pregnant Women Participating'!A86</f>
        <v>Rosebud Sioux, SD</v>
      </c>
      <c r="B86" s="17">
        <v>38</v>
      </c>
      <c r="C86" s="15">
        <v>45</v>
      </c>
      <c r="D86" s="15">
        <v>51</v>
      </c>
      <c r="E86" s="15">
        <v>53</v>
      </c>
      <c r="F86" s="15">
        <v>50</v>
      </c>
      <c r="G86" s="15">
        <v>52</v>
      </c>
      <c r="H86" s="15">
        <v>55</v>
      </c>
      <c r="I86" s="15">
        <v>50</v>
      </c>
      <c r="J86" s="15">
        <v>53</v>
      </c>
      <c r="K86" s="15">
        <v>39</v>
      </c>
      <c r="L86" s="15">
        <v>43</v>
      </c>
      <c r="M86" s="49">
        <v>50</v>
      </c>
      <c r="N86" s="17">
        <f t="shared" si="1"/>
        <v>48.25</v>
      </c>
    </row>
    <row r="87" spans="1:14" ht="12" customHeight="1" x14ac:dyDescent="0.2">
      <c r="A87" s="10" t="str">
        <f>'Pregnant Women Participating'!A87</f>
        <v>Northern Arapahoe, WY</v>
      </c>
      <c r="B87" s="17">
        <v>8</v>
      </c>
      <c r="C87" s="15">
        <v>8</v>
      </c>
      <c r="D87" s="15">
        <v>7</v>
      </c>
      <c r="E87" s="15">
        <v>6</v>
      </c>
      <c r="F87" s="15">
        <v>5</v>
      </c>
      <c r="G87" s="15">
        <v>5</v>
      </c>
      <c r="H87" s="15">
        <v>8</v>
      </c>
      <c r="I87" s="15">
        <v>11</v>
      </c>
      <c r="J87" s="15">
        <v>16</v>
      </c>
      <c r="K87" s="15">
        <v>14</v>
      </c>
      <c r="L87" s="15">
        <v>14</v>
      </c>
      <c r="M87" s="49">
        <v>14</v>
      </c>
      <c r="N87" s="17">
        <f t="shared" si="1"/>
        <v>9.6666666666666661</v>
      </c>
    </row>
    <row r="88" spans="1:14" ht="12" customHeight="1" x14ac:dyDescent="0.2">
      <c r="A88" s="10" t="str">
        <f>'Pregnant Women Participating'!A88</f>
        <v>Shoshone Tribe, WY</v>
      </c>
      <c r="B88" s="17">
        <v>9</v>
      </c>
      <c r="C88" s="15">
        <v>3</v>
      </c>
      <c r="D88" s="15">
        <v>4</v>
      </c>
      <c r="E88" s="15">
        <v>5</v>
      </c>
      <c r="F88" s="15">
        <v>7</v>
      </c>
      <c r="G88" s="15">
        <v>5</v>
      </c>
      <c r="H88" s="15">
        <v>6</v>
      </c>
      <c r="I88" s="15">
        <v>9</v>
      </c>
      <c r="J88" s="15">
        <v>8</v>
      </c>
      <c r="K88" s="15">
        <v>9</v>
      </c>
      <c r="L88" s="15">
        <v>6</v>
      </c>
      <c r="M88" s="49">
        <v>6</v>
      </c>
      <c r="N88" s="17">
        <f t="shared" si="1"/>
        <v>6.416666666666667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22977</v>
      </c>
      <c r="C89" s="19">
        <v>23032</v>
      </c>
      <c r="D89" s="19">
        <v>23013</v>
      </c>
      <c r="E89" s="19">
        <v>22722</v>
      </c>
      <c r="F89" s="19">
        <v>21832</v>
      </c>
      <c r="G89" s="19">
        <v>21244</v>
      </c>
      <c r="H89" s="19">
        <v>20740</v>
      </c>
      <c r="I89" s="19">
        <v>20258</v>
      </c>
      <c r="J89" s="19">
        <v>20230</v>
      </c>
      <c r="K89" s="19">
        <v>19923</v>
      </c>
      <c r="L89" s="19">
        <v>20077</v>
      </c>
      <c r="M89" s="48">
        <v>20740</v>
      </c>
      <c r="N89" s="20">
        <f t="shared" si="1"/>
        <v>21399</v>
      </c>
    </row>
    <row r="90" spans="1:14" ht="12" customHeight="1" x14ac:dyDescent="0.2">
      <c r="A90" s="11" t="str">
        <f>'Pregnant Women Participating'!A90</f>
        <v>Alaska</v>
      </c>
      <c r="B90" s="17">
        <v>482</v>
      </c>
      <c r="C90" s="15">
        <v>496</v>
      </c>
      <c r="D90" s="15">
        <v>494</v>
      </c>
      <c r="E90" s="15">
        <v>499</v>
      </c>
      <c r="F90" s="15">
        <v>492</v>
      </c>
      <c r="G90" s="15">
        <v>482</v>
      </c>
      <c r="H90" s="15">
        <v>503</v>
      </c>
      <c r="I90" s="15">
        <v>465</v>
      </c>
      <c r="J90" s="15">
        <v>505</v>
      </c>
      <c r="K90" s="15">
        <v>485</v>
      </c>
      <c r="L90" s="15">
        <v>484</v>
      </c>
      <c r="M90" s="49">
        <v>524</v>
      </c>
      <c r="N90" s="17">
        <f t="shared" si="1"/>
        <v>492.58333333333331</v>
      </c>
    </row>
    <row r="91" spans="1:14" ht="12" customHeight="1" x14ac:dyDescent="0.2">
      <c r="A91" s="11" t="str">
        <f>'Pregnant Women Participating'!A91</f>
        <v>American Samoa</v>
      </c>
      <c r="B91" s="17">
        <v>64</v>
      </c>
      <c r="C91" s="15">
        <v>59</v>
      </c>
      <c r="D91" s="15">
        <v>63</v>
      </c>
      <c r="E91" s="15">
        <v>64</v>
      </c>
      <c r="F91" s="15">
        <v>60</v>
      </c>
      <c r="G91" s="15">
        <v>54</v>
      </c>
      <c r="H91" s="15">
        <v>60</v>
      </c>
      <c r="I91" s="15">
        <v>74</v>
      </c>
      <c r="J91" s="15">
        <v>75</v>
      </c>
      <c r="K91" s="15">
        <v>78</v>
      </c>
      <c r="L91" s="15">
        <v>77</v>
      </c>
      <c r="M91" s="49">
        <v>71</v>
      </c>
      <c r="N91" s="17">
        <f t="shared" si="1"/>
        <v>66.583333333333329</v>
      </c>
    </row>
    <row r="92" spans="1:14" ht="12" customHeight="1" x14ac:dyDescent="0.2">
      <c r="A92" s="11" t="str">
        <f>'Pregnant Women Participating'!A92</f>
        <v>California</v>
      </c>
      <c r="B92" s="17">
        <v>50549</v>
      </c>
      <c r="C92" s="15">
        <v>51043</v>
      </c>
      <c r="D92" s="15">
        <v>52015</v>
      </c>
      <c r="E92" s="15">
        <v>52566</v>
      </c>
      <c r="F92" s="15">
        <v>51876</v>
      </c>
      <c r="G92" s="15">
        <v>51833</v>
      </c>
      <c r="H92" s="15">
        <v>49226</v>
      </c>
      <c r="I92" s="15">
        <v>47814</v>
      </c>
      <c r="J92" s="15">
        <v>47270</v>
      </c>
      <c r="K92" s="15">
        <v>46445</v>
      </c>
      <c r="L92" s="15">
        <v>46679</v>
      </c>
      <c r="M92" s="49">
        <v>48134</v>
      </c>
      <c r="N92" s="17">
        <f t="shared" si="1"/>
        <v>49620.833333333336</v>
      </c>
    </row>
    <row r="93" spans="1:14" ht="12" customHeight="1" x14ac:dyDescent="0.2">
      <c r="A93" s="11" t="str">
        <f>'Pregnant Women Participating'!A93</f>
        <v>Guam</v>
      </c>
      <c r="B93" s="17">
        <v>338</v>
      </c>
      <c r="C93" s="15">
        <v>335</v>
      </c>
      <c r="D93" s="15">
        <v>317</v>
      </c>
      <c r="E93" s="15">
        <v>312</v>
      </c>
      <c r="F93" s="15">
        <v>296</v>
      </c>
      <c r="G93" s="15">
        <v>254</v>
      </c>
      <c r="H93" s="15">
        <v>246</v>
      </c>
      <c r="I93" s="15">
        <v>244</v>
      </c>
      <c r="J93" s="15">
        <v>232</v>
      </c>
      <c r="K93" s="15">
        <v>241</v>
      </c>
      <c r="L93" s="15">
        <v>266</v>
      </c>
      <c r="M93" s="49">
        <v>278</v>
      </c>
      <c r="N93" s="17">
        <f t="shared" si="1"/>
        <v>279.91666666666669</v>
      </c>
    </row>
    <row r="94" spans="1:14" ht="12" customHeight="1" x14ac:dyDescent="0.2">
      <c r="A94" s="11" t="str">
        <f>'Pregnant Women Participating'!A94</f>
        <v>Hawaii</v>
      </c>
      <c r="B94" s="17">
        <v>957</v>
      </c>
      <c r="C94" s="15">
        <v>938</v>
      </c>
      <c r="D94" s="15">
        <v>955</v>
      </c>
      <c r="E94" s="15">
        <v>953</v>
      </c>
      <c r="F94" s="15">
        <v>943</v>
      </c>
      <c r="G94" s="15">
        <v>945</v>
      </c>
      <c r="H94" s="15">
        <v>957</v>
      </c>
      <c r="I94" s="15">
        <v>937</v>
      </c>
      <c r="J94" s="15">
        <v>935</v>
      </c>
      <c r="K94" s="15">
        <v>925</v>
      </c>
      <c r="L94" s="15">
        <v>922</v>
      </c>
      <c r="M94" s="49">
        <v>863</v>
      </c>
      <c r="N94" s="17">
        <f t="shared" si="1"/>
        <v>935.83333333333337</v>
      </c>
    </row>
    <row r="95" spans="1:14" ht="12" customHeight="1" x14ac:dyDescent="0.2">
      <c r="A95" s="11" t="str">
        <f>'Pregnant Women Participating'!A95</f>
        <v>Idaho</v>
      </c>
      <c r="B95" s="17">
        <v>1727</v>
      </c>
      <c r="C95" s="15">
        <v>1716</v>
      </c>
      <c r="D95" s="15">
        <v>1701</v>
      </c>
      <c r="E95" s="15">
        <v>1721</v>
      </c>
      <c r="F95" s="15">
        <v>1673</v>
      </c>
      <c r="G95" s="15">
        <v>1644</v>
      </c>
      <c r="H95" s="15">
        <v>1566</v>
      </c>
      <c r="I95" s="15">
        <v>1548</v>
      </c>
      <c r="J95" s="15">
        <v>1562</v>
      </c>
      <c r="K95" s="15">
        <v>1571</v>
      </c>
      <c r="L95" s="15">
        <v>1627</v>
      </c>
      <c r="M95" s="49">
        <v>1695</v>
      </c>
      <c r="N95" s="17">
        <f t="shared" si="1"/>
        <v>1645.9166666666667</v>
      </c>
    </row>
    <row r="96" spans="1:14" ht="12" customHeight="1" x14ac:dyDescent="0.2">
      <c r="A96" s="11" t="str">
        <f>'Pregnant Women Participating'!A96</f>
        <v>Nevada</v>
      </c>
      <c r="B96" s="17">
        <v>4377</v>
      </c>
      <c r="C96" s="15">
        <v>4359</v>
      </c>
      <c r="D96" s="15">
        <v>4395</v>
      </c>
      <c r="E96" s="15">
        <v>4343</v>
      </c>
      <c r="F96" s="15">
        <v>4219</v>
      </c>
      <c r="G96" s="15">
        <v>4167</v>
      </c>
      <c r="H96" s="15">
        <v>4101</v>
      </c>
      <c r="I96" s="15">
        <v>3943</v>
      </c>
      <c r="J96" s="15">
        <v>3999</v>
      </c>
      <c r="K96" s="15">
        <v>3937</v>
      </c>
      <c r="L96" s="15">
        <v>4013</v>
      </c>
      <c r="M96" s="49">
        <v>4107</v>
      </c>
      <c r="N96" s="17">
        <f t="shared" si="1"/>
        <v>4163.333333333333</v>
      </c>
    </row>
    <row r="97" spans="1:14" ht="12" customHeight="1" x14ac:dyDescent="0.2">
      <c r="A97" s="11" t="str">
        <f>'Pregnant Women Participating'!A97</f>
        <v>Oregon</v>
      </c>
      <c r="B97" s="17">
        <v>4237</v>
      </c>
      <c r="C97" s="15">
        <v>4103</v>
      </c>
      <c r="D97" s="15">
        <v>4201</v>
      </c>
      <c r="E97" s="15">
        <v>4210</v>
      </c>
      <c r="F97" s="15">
        <v>4056</v>
      </c>
      <c r="G97" s="15">
        <v>4031</v>
      </c>
      <c r="H97" s="15">
        <v>4012</v>
      </c>
      <c r="I97" s="15">
        <v>3912</v>
      </c>
      <c r="J97" s="15">
        <v>3859</v>
      </c>
      <c r="K97" s="15">
        <v>3810</v>
      </c>
      <c r="L97" s="15">
        <v>3827</v>
      </c>
      <c r="M97" s="49">
        <v>3925</v>
      </c>
      <c r="N97" s="17">
        <f t="shared" si="1"/>
        <v>4015.25</v>
      </c>
    </row>
    <row r="98" spans="1:14" ht="12" customHeight="1" x14ac:dyDescent="0.2">
      <c r="A98" s="11" t="str">
        <f>'Pregnant Women Participating'!A98</f>
        <v>Washington</v>
      </c>
      <c r="B98" s="17">
        <v>8799</v>
      </c>
      <c r="C98" s="15">
        <v>8799</v>
      </c>
      <c r="D98" s="15">
        <v>8931</v>
      </c>
      <c r="E98" s="15">
        <v>8876</v>
      </c>
      <c r="F98" s="15">
        <v>8664</v>
      </c>
      <c r="G98" s="15">
        <v>8633</v>
      </c>
      <c r="H98" s="15">
        <v>8441</v>
      </c>
      <c r="I98" s="15">
        <v>8212</v>
      </c>
      <c r="J98" s="15">
        <v>8144</v>
      </c>
      <c r="K98" s="15">
        <v>8097</v>
      </c>
      <c r="L98" s="15">
        <v>8156</v>
      </c>
      <c r="M98" s="49">
        <v>8221</v>
      </c>
      <c r="N98" s="17">
        <f t="shared" si="1"/>
        <v>8497.75</v>
      </c>
    </row>
    <row r="99" spans="1:14" ht="12" customHeight="1" x14ac:dyDescent="0.2">
      <c r="A99" s="11" t="str">
        <f>'Pregnant Women Participating'!A99</f>
        <v>Northern Marianas</v>
      </c>
      <c r="B99" s="17">
        <v>91</v>
      </c>
      <c r="C99" s="15">
        <v>86</v>
      </c>
      <c r="D99" s="15">
        <v>89</v>
      </c>
      <c r="E99" s="15">
        <v>89</v>
      </c>
      <c r="F99" s="15">
        <v>89</v>
      </c>
      <c r="G99" s="15">
        <v>98</v>
      </c>
      <c r="H99" s="15">
        <v>95</v>
      </c>
      <c r="I99" s="15">
        <v>114</v>
      </c>
      <c r="J99" s="15">
        <v>108</v>
      </c>
      <c r="K99" s="15">
        <v>108</v>
      </c>
      <c r="L99" s="15">
        <v>100</v>
      </c>
      <c r="M99" s="49">
        <v>95</v>
      </c>
      <c r="N99" s="17">
        <f t="shared" si="1"/>
        <v>96.833333333333329</v>
      </c>
    </row>
    <row r="100" spans="1:14" ht="12" customHeight="1" x14ac:dyDescent="0.2">
      <c r="A100" s="11" t="str">
        <f>'Pregnant Women Participating'!A100</f>
        <v>Inter-Tribal Council, NV</v>
      </c>
      <c r="B100" s="17">
        <v>91</v>
      </c>
      <c r="C100" s="15">
        <v>54</v>
      </c>
      <c r="D100" s="15">
        <v>51</v>
      </c>
      <c r="E100" s="15">
        <v>54</v>
      </c>
      <c r="F100" s="15">
        <v>48</v>
      </c>
      <c r="G100" s="15">
        <v>37</v>
      </c>
      <c r="H100" s="15">
        <v>36</v>
      </c>
      <c r="I100" s="15">
        <v>31</v>
      </c>
      <c r="J100" s="15">
        <v>31</v>
      </c>
      <c r="K100" s="15">
        <v>24</v>
      </c>
      <c r="L100" s="15">
        <v>32</v>
      </c>
      <c r="M100" s="49">
        <v>34</v>
      </c>
      <c r="N100" s="17">
        <f t="shared" si="1"/>
        <v>43.583333333333336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71712</v>
      </c>
      <c r="C101" s="19">
        <v>71988</v>
      </c>
      <c r="D101" s="19">
        <v>73212</v>
      </c>
      <c r="E101" s="19">
        <v>73687</v>
      </c>
      <c r="F101" s="19">
        <v>72416</v>
      </c>
      <c r="G101" s="19">
        <v>72178</v>
      </c>
      <c r="H101" s="19">
        <v>69243</v>
      </c>
      <c r="I101" s="19">
        <v>67294</v>
      </c>
      <c r="J101" s="19">
        <v>66720</v>
      </c>
      <c r="K101" s="19">
        <v>65721</v>
      </c>
      <c r="L101" s="19">
        <v>66183</v>
      </c>
      <c r="M101" s="48">
        <v>67947</v>
      </c>
      <c r="N101" s="20">
        <f t="shared" si="1"/>
        <v>69858.416666666672</v>
      </c>
    </row>
    <row r="102" spans="1:14" s="36" customFormat="1" ht="16.5" customHeight="1" thickBot="1" x14ac:dyDescent="0.3">
      <c r="A102" s="33" t="str">
        <f>'Pregnant Women Participating'!A102</f>
        <v>TOTAL</v>
      </c>
      <c r="B102" s="34">
        <v>413694</v>
      </c>
      <c r="C102" s="35">
        <v>416899</v>
      </c>
      <c r="D102" s="35">
        <v>421631</v>
      </c>
      <c r="E102" s="35">
        <v>421776</v>
      </c>
      <c r="F102" s="35">
        <v>410606</v>
      </c>
      <c r="G102" s="35">
        <v>401655</v>
      </c>
      <c r="H102" s="35">
        <v>390582</v>
      </c>
      <c r="I102" s="35">
        <v>379055</v>
      </c>
      <c r="J102" s="35">
        <v>375257</v>
      </c>
      <c r="K102" s="35">
        <v>370927</v>
      </c>
      <c r="L102" s="35">
        <v>373516</v>
      </c>
      <c r="M102" s="51">
        <v>384803</v>
      </c>
      <c r="N102" s="34">
        <f t="shared" si="1"/>
        <v>396700.08333333331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109375" defaultRowHeight="11.4" x14ac:dyDescent="0.2"/>
  <cols>
    <col min="1" max="1" width="34.6640625" style="3" customWidth="1"/>
    <col min="2" max="13" width="11.6640625" style="3" customWidth="1"/>
    <col min="14" max="14" width="13.6640625" style="3" customWidth="1"/>
    <col min="15" max="16384" width="9.109375" style="3"/>
  </cols>
  <sheetData>
    <row r="1" spans="1:14" ht="12" customHeight="1" x14ac:dyDescent="0.25">
      <c r="A1" s="13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5">
      <c r="A2" s="13" t="str">
        <f>'Pregnant Women Participating'!A2</f>
        <v>FISCAL YEAR 2021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February 04, 2022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s="5" customFormat="1" ht="24" customHeight="1" x14ac:dyDescent="0.2">
      <c r="A5" s="9" t="s">
        <v>26</v>
      </c>
      <c r="B5" s="23">
        <f>DATE(RIGHT(A2,4)-1,10,1)</f>
        <v>44105</v>
      </c>
      <c r="C5" s="24">
        <f>DATE(RIGHT(A2,4)-1,11,1)</f>
        <v>44136</v>
      </c>
      <c r="D5" s="24">
        <f>DATE(RIGHT(A2,4)-1,12,1)</f>
        <v>44166</v>
      </c>
      <c r="E5" s="24">
        <f>DATE(RIGHT(A2,4),1,1)</f>
        <v>44197</v>
      </c>
      <c r="F5" s="24">
        <f>DATE(RIGHT(A2,4),2,1)</f>
        <v>44228</v>
      </c>
      <c r="G5" s="24">
        <f>DATE(RIGHT(A2,4),3,1)</f>
        <v>44256</v>
      </c>
      <c r="H5" s="24">
        <f>DATE(RIGHT(A2,4),4,1)</f>
        <v>44287</v>
      </c>
      <c r="I5" s="24">
        <f>DATE(RIGHT(A2,4),5,1)</f>
        <v>44317</v>
      </c>
      <c r="J5" s="24">
        <f>DATE(RIGHT(A2,4),6,1)</f>
        <v>44348</v>
      </c>
      <c r="K5" s="24">
        <f>DATE(RIGHT(A2,4),7,1)</f>
        <v>44378</v>
      </c>
      <c r="L5" s="24">
        <f>DATE(RIGHT(A2,4),8,1)</f>
        <v>44409</v>
      </c>
      <c r="M5" s="24">
        <f>DATE(RIGHT(A2,4),9,1)</f>
        <v>44440</v>
      </c>
      <c r="N5" s="16" t="s">
        <v>27</v>
      </c>
    </row>
    <row r="6" spans="1:14" s="7" customFormat="1" ht="12" customHeight="1" x14ac:dyDescent="0.2">
      <c r="A6" s="10" t="str">
        <f>'Pregnant Women Participating'!A6</f>
        <v>Connecticut</v>
      </c>
      <c r="B6" s="17">
        <v>9183</v>
      </c>
      <c r="C6" s="15">
        <v>9114</v>
      </c>
      <c r="D6" s="15">
        <v>9080</v>
      </c>
      <c r="E6" s="15">
        <v>9168</v>
      </c>
      <c r="F6" s="15">
        <v>9086</v>
      </c>
      <c r="G6" s="15">
        <v>9310</v>
      </c>
      <c r="H6" s="15">
        <v>9185</v>
      </c>
      <c r="I6" s="15">
        <v>9162</v>
      </c>
      <c r="J6" s="15">
        <v>9247</v>
      </c>
      <c r="K6" s="15">
        <v>9350</v>
      </c>
      <c r="L6" s="15">
        <v>9384</v>
      </c>
      <c r="M6" s="49">
        <v>9449</v>
      </c>
      <c r="N6" s="17">
        <f t="shared" ref="N6:N15" si="0">IF(SUM(B6:M6)&gt;0,AVERAGE(B6:M6)," ")</f>
        <v>9226.5</v>
      </c>
    </row>
    <row r="7" spans="1:14" s="7" customFormat="1" ht="12" customHeight="1" x14ac:dyDescent="0.2">
      <c r="A7" s="10" t="str">
        <f>'Pregnant Women Participating'!A7</f>
        <v>Maine</v>
      </c>
      <c r="B7" s="17">
        <v>3236</v>
      </c>
      <c r="C7" s="15">
        <v>3320</v>
      </c>
      <c r="D7" s="15">
        <v>3378</v>
      </c>
      <c r="E7" s="15">
        <v>3386</v>
      </c>
      <c r="F7" s="15">
        <v>3356</v>
      </c>
      <c r="G7" s="15">
        <v>3379</v>
      </c>
      <c r="H7" s="15">
        <v>3314</v>
      </c>
      <c r="I7" s="15">
        <v>3274</v>
      </c>
      <c r="J7" s="15">
        <v>3258</v>
      </c>
      <c r="K7" s="15">
        <v>3217</v>
      </c>
      <c r="L7" s="15">
        <v>3262</v>
      </c>
      <c r="M7" s="49">
        <v>3222</v>
      </c>
      <c r="N7" s="17">
        <f t="shared" si="0"/>
        <v>3300.1666666666665</v>
      </c>
    </row>
    <row r="8" spans="1:14" s="7" customFormat="1" ht="12" customHeight="1" x14ac:dyDescent="0.2">
      <c r="A8" s="10" t="str">
        <f>'Pregnant Women Participating'!A8</f>
        <v>Massachusetts</v>
      </c>
      <c r="B8" s="17">
        <v>22551</v>
      </c>
      <c r="C8" s="15">
        <v>22480</v>
      </c>
      <c r="D8" s="15">
        <v>22513</v>
      </c>
      <c r="E8" s="15">
        <v>22437</v>
      </c>
      <c r="F8" s="15">
        <v>22179</v>
      </c>
      <c r="G8" s="15">
        <v>22363</v>
      </c>
      <c r="H8" s="15">
        <v>21933</v>
      </c>
      <c r="I8" s="15">
        <v>21500</v>
      </c>
      <c r="J8" s="15">
        <v>21344</v>
      </c>
      <c r="K8" s="15">
        <v>21331</v>
      </c>
      <c r="L8" s="15">
        <v>21488</v>
      </c>
      <c r="M8" s="49">
        <v>21745</v>
      </c>
      <c r="N8" s="17">
        <f t="shared" si="0"/>
        <v>21988.666666666668</v>
      </c>
    </row>
    <row r="9" spans="1:14" s="7" customFormat="1" ht="12" customHeight="1" x14ac:dyDescent="0.2">
      <c r="A9" s="10" t="str">
        <f>'Pregnant Women Participating'!A9</f>
        <v>New Hampshire</v>
      </c>
      <c r="B9" s="17">
        <v>2513</v>
      </c>
      <c r="C9" s="15">
        <v>2618</v>
      </c>
      <c r="D9" s="15">
        <v>2535</v>
      </c>
      <c r="E9" s="15">
        <v>2624</v>
      </c>
      <c r="F9" s="15">
        <v>2637</v>
      </c>
      <c r="G9" s="15">
        <v>2658</v>
      </c>
      <c r="H9" s="15">
        <v>2677</v>
      </c>
      <c r="I9" s="15">
        <v>2640</v>
      </c>
      <c r="J9" s="15">
        <v>2619</v>
      </c>
      <c r="K9" s="15">
        <v>2634</v>
      </c>
      <c r="L9" s="15">
        <v>2663</v>
      </c>
      <c r="M9" s="49">
        <v>2650</v>
      </c>
      <c r="N9" s="17">
        <f t="shared" si="0"/>
        <v>2622.3333333333335</v>
      </c>
    </row>
    <row r="10" spans="1:14" s="7" customFormat="1" ht="12" customHeight="1" x14ac:dyDescent="0.2">
      <c r="A10" s="10" t="str">
        <f>'Pregnant Women Participating'!A10</f>
        <v>New York</v>
      </c>
      <c r="B10" s="17">
        <v>79349</v>
      </c>
      <c r="C10" s="15">
        <v>79114</v>
      </c>
      <c r="D10" s="15">
        <v>78962</v>
      </c>
      <c r="E10" s="15">
        <v>78953</v>
      </c>
      <c r="F10" s="15">
        <v>78050</v>
      </c>
      <c r="G10" s="15">
        <v>78819</v>
      </c>
      <c r="H10" s="15">
        <v>78421</v>
      </c>
      <c r="I10" s="15">
        <v>76920</v>
      </c>
      <c r="J10" s="15">
        <v>77480</v>
      </c>
      <c r="K10" s="15">
        <v>77946</v>
      </c>
      <c r="L10" s="15">
        <v>78432</v>
      </c>
      <c r="M10" s="49">
        <v>79245</v>
      </c>
      <c r="N10" s="17">
        <f t="shared" si="0"/>
        <v>78474.25</v>
      </c>
    </row>
    <row r="11" spans="1:14" s="7" customFormat="1" ht="12" customHeight="1" x14ac:dyDescent="0.2">
      <c r="A11" s="10" t="str">
        <f>'Pregnant Women Participating'!A11</f>
        <v>Rhode Island</v>
      </c>
      <c r="B11" s="17">
        <v>3602</v>
      </c>
      <c r="C11" s="15">
        <v>3540</v>
      </c>
      <c r="D11" s="15">
        <v>3581</v>
      </c>
      <c r="E11" s="15">
        <v>3679</v>
      </c>
      <c r="F11" s="15">
        <v>3670</v>
      </c>
      <c r="G11" s="15">
        <v>3669</v>
      </c>
      <c r="H11" s="15">
        <v>3605</v>
      </c>
      <c r="I11" s="15">
        <v>3553</v>
      </c>
      <c r="J11" s="15">
        <v>3566</v>
      </c>
      <c r="K11" s="15">
        <v>3493</v>
      </c>
      <c r="L11" s="15">
        <v>3481</v>
      </c>
      <c r="M11" s="49">
        <v>3530</v>
      </c>
      <c r="N11" s="17">
        <f t="shared" si="0"/>
        <v>3580.75</v>
      </c>
    </row>
    <row r="12" spans="1:14" s="7" customFormat="1" ht="12" customHeight="1" x14ac:dyDescent="0.2">
      <c r="A12" s="10" t="str">
        <f>'Pregnant Women Participating'!A12</f>
        <v>Vermont</v>
      </c>
      <c r="B12" s="17">
        <v>2273</v>
      </c>
      <c r="C12" s="15">
        <v>2241</v>
      </c>
      <c r="D12" s="15">
        <v>2257</v>
      </c>
      <c r="E12" s="15">
        <v>2247</v>
      </c>
      <c r="F12" s="15">
        <v>2228</v>
      </c>
      <c r="G12" s="15">
        <v>2210</v>
      </c>
      <c r="H12" s="15">
        <v>2162</v>
      </c>
      <c r="I12" s="15">
        <v>2110</v>
      </c>
      <c r="J12" s="15">
        <v>2106</v>
      </c>
      <c r="K12" s="15">
        <v>2099</v>
      </c>
      <c r="L12" s="15">
        <v>2068</v>
      </c>
      <c r="M12" s="49">
        <v>2079</v>
      </c>
      <c r="N12" s="17">
        <f t="shared" si="0"/>
        <v>2173.3333333333335</v>
      </c>
    </row>
    <row r="13" spans="1:14" s="7" customFormat="1" ht="12" customHeight="1" x14ac:dyDescent="0.2">
      <c r="A13" s="10" t="str">
        <f>'Pregnant Women Participating'!A13</f>
        <v>Virgin Islands</v>
      </c>
      <c r="B13" s="17">
        <v>713</v>
      </c>
      <c r="C13" s="15">
        <v>702</v>
      </c>
      <c r="D13" s="15">
        <v>688</v>
      </c>
      <c r="E13" s="15">
        <v>687</v>
      </c>
      <c r="F13" s="15">
        <v>696</v>
      </c>
      <c r="G13" s="15">
        <v>691</v>
      </c>
      <c r="H13" s="15">
        <v>678</v>
      </c>
      <c r="I13" s="15">
        <v>678</v>
      </c>
      <c r="J13" s="15">
        <v>704</v>
      </c>
      <c r="K13" s="15">
        <v>712</v>
      </c>
      <c r="L13" s="15">
        <v>718</v>
      </c>
      <c r="M13" s="49">
        <v>725</v>
      </c>
      <c r="N13" s="17">
        <f t="shared" si="0"/>
        <v>699.33333333333337</v>
      </c>
    </row>
    <row r="14" spans="1:14" s="7" customFormat="1" ht="12" customHeight="1" x14ac:dyDescent="0.2">
      <c r="A14" s="10" t="str">
        <f>'Pregnant Women Participating'!A14</f>
        <v>Indian Township, ME</v>
      </c>
      <c r="B14" s="17">
        <v>19</v>
      </c>
      <c r="C14" s="15">
        <v>18</v>
      </c>
      <c r="D14" s="15">
        <v>17</v>
      </c>
      <c r="E14" s="15">
        <v>15</v>
      </c>
      <c r="F14" s="15">
        <v>15</v>
      </c>
      <c r="G14" s="15">
        <v>15</v>
      </c>
      <c r="H14" s="15">
        <v>12</v>
      </c>
      <c r="I14" s="15">
        <v>13</v>
      </c>
      <c r="J14" s="15">
        <v>14</v>
      </c>
      <c r="K14" s="15">
        <v>13</v>
      </c>
      <c r="L14" s="15">
        <v>10</v>
      </c>
      <c r="M14" s="49">
        <v>10</v>
      </c>
      <c r="N14" s="17">
        <f t="shared" si="0"/>
        <v>14.25</v>
      </c>
    </row>
    <row r="15" spans="1:14" s="7" customFormat="1" ht="12" customHeight="1" x14ac:dyDescent="0.2">
      <c r="A15" s="10" t="str">
        <f>'Pregnant Women Participating'!A15</f>
        <v>Pleasant Point, ME</v>
      </c>
      <c r="B15" s="17">
        <v>8</v>
      </c>
      <c r="C15" s="15">
        <v>8</v>
      </c>
      <c r="D15" s="15">
        <v>9</v>
      </c>
      <c r="E15" s="15">
        <v>10</v>
      </c>
      <c r="F15" s="15">
        <v>8</v>
      </c>
      <c r="G15" s="15">
        <v>9</v>
      </c>
      <c r="H15" s="15">
        <v>7</v>
      </c>
      <c r="I15" s="15">
        <v>4</v>
      </c>
      <c r="J15" s="15">
        <v>6</v>
      </c>
      <c r="K15" s="15">
        <v>5</v>
      </c>
      <c r="L15" s="15">
        <v>4</v>
      </c>
      <c r="M15" s="49">
        <v>4</v>
      </c>
      <c r="N15" s="17">
        <f t="shared" si="0"/>
        <v>6.833333333333333</v>
      </c>
    </row>
    <row r="16" spans="1:14" s="21" customFormat="1" ht="24.75" customHeight="1" x14ac:dyDescent="0.25">
      <c r="A16" s="18" t="str">
        <f>'Pregnant Women Participating'!A16</f>
        <v>Northeast Region</v>
      </c>
      <c r="B16" s="20">
        <v>123447</v>
      </c>
      <c r="C16" s="19">
        <v>123155</v>
      </c>
      <c r="D16" s="19">
        <v>123020</v>
      </c>
      <c r="E16" s="19">
        <v>123206</v>
      </c>
      <c r="F16" s="19">
        <v>121925</v>
      </c>
      <c r="G16" s="19">
        <v>123123</v>
      </c>
      <c r="H16" s="19">
        <v>121994</v>
      </c>
      <c r="I16" s="19">
        <v>119854</v>
      </c>
      <c r="J16" s="19">
        <v>120344</v>
      </c>
      <c r="K16" s="19">
        <v>120800</v>
      </c>
      <c r="L16" s="19">
        <v>121510</v>
      </c>
      <c r="M16" s="48">
        <v>122659</v>
      </c>
      <c r="N16" s="20">
        <f t="shared" ref="N16:N102" si="1">IF(SUM(B16:M16)&gt;0,AVERAGE(B16:M16)," ")</f>
        <v>122086.41666666667</v>
      </c>
    </row>
    <row r="17" spans="1:14" ht="12" customHeight="1" x14ac:dyDescent="0.2">
      <c r="A17" s="10" t="str">
        <f>'Pregnant Women Participating'!A17</f>
        <v>Delaware</v>
      </c>
      <c r="B17" s="17">
        <v>3648</v>
      </c>
      <c r="C17" s="15">
        <v>3626</v>
      </c>
      <c r="D17" s="15">
        <v>3661</v>
      </c>
      <c r="E17" s="15">
        <v>3619</v>
      </c>
      <c r="F17" s="15">
        <v>3608</v>
      </c>
      <c r="G17" s="15">
        <v>3596</v>
      </c>
      <c r="H17" s="15">
        <v>3560</v>
      </c>
      <c r="I17" s="15">
        <v>3476</v>
      </c>
      <c r="J17" s="15">
        <v>3423</v>
      </c>
      <c r="K17" s="15">
        <v>3385</v>
      </c>
      <c r="L17" s="15">
        <v>3452</v>
      </c>
      <c r="M17" s="49">
        <v>3532</v>
      </c>
      <c r="N17" s="17">
        <f t="shared" si="1"/>
        <v>3548.8333333333335</v>
      </c>
    </row>
    <row r="18" spans="1:14" ht="12" customHeight="1" x14ac:dyDescent="0.2">
      <c r="A18" s="10" t="str">
        <f>'Pregnant Women Participating'!A18</f>
        <v>District of Columbia</v>
      </c>
      <c r="B18" s="17">
        <v>3498</v>
      </c>
      <c r="C18" s="15">
        <v>3470</v>
      </c>
      <c r="D18" s="15">
        <v>3392</v>
      </c>
      <c r="E18" s="15">
        <v>3378</v>
      </c>
      <c r="F18" s="15">
        <v>3372</v>
      </c>
      <c r="G18" s="15">
        <v>3360</v>
      </c>
      <c r="H18" s="15">
        <v>3247</v>
      </c>
      <c r="I18" s="15">
        <v>3181</v>
      </c>
      <c r="J18" s="15">
        <v>3050</v>
      </c>
      <c r="K18" s="15">
        <v>3052</v>
      </c>
      <c r="L18" s="15">
        <v>3006</v>
      </c>
      <c r="M18" s="49">
        <v>2903</v>
      </c>
      <c r="N18" s="17">
        <f t="shared" si="1"/>
        <v>3242.4166666666665</v>
      </c>
    </row>
    <row r="19" spans="1:14" ht="12" customHeight="1" x14ac:dyDescent="0.2">
      <c r="A19" s="10" t="str">
        <f>'Pregnant Women Participating'!A19</f>
        <v>Maryland</v>
      </c>
      <c r="B19" s="17">
        <v>27551</v>
      </c>
      <c r="C19" s="15">
        <v>27283</v>
      </c>
      <c r="D19" s="15">
        <v>27418</v>
      </c>
      <c r="E19" s="15">
        <v>27443</v>
      </c>
      <c r="F19" s="15">
        <v>26908</v>
      </c>
      <c r="G19" s="15">
        <v>27242</v>
      </c>
      <c r="H19" s="15">
        <v>26983</v>
      </c>
      <c r="I19" s="15">
        <v>26757</v>
      </c>
      <c r="J19" s="15">
        <v>26757</v>
      </c>
      <c r="K19" s="15">
        <v>26718</v>
      </c>
      <c r="L19" s="15">
        <v>26644</v>
      </c>
      <c r="M19" s="49">
        <v>26654</v>
      </c>
      <c r="N19" s="17">
        <f t="shared" si="1"/>
        <v>27029.833333333332</v>
      </c>
    </row>
    <row r="20" spans="1:14" ht="12" customHeight="1" x14ac:dyDescent="0.2">
      <c r="A20" s="10" t="str">
        <f>'Pregnant Women Participating'!A20</f>
        <v>New Jersey</v>
      </c>
      <c r="B20" s="17">
        <v>31244</v>
      </c>
      <c r="C20" s="15">
        <v>30865</v>
      </c>
      <c r="D20" s="15">
        <v>30624</v>
      </c>
      <c r="E20" s="15">
        <v>30869</v>
      </c>
      <c r="F20" s="15">
        <v>30482</v>
      </c>
      <c r="G20" s="15">
        <v>31213</v>
      </c>
      <c r="H20" s="15">
        <v>30883</v>
      </c>
      <c r="I20" s="15">
        <v>30686</v>
      </c>
      <c r="J20" s="15">
        <v>30159</v>
      </c>
      <c r="K20" s="15">
        <v>30125</v>
      </c>
      <c r="L20" s="15">
        <v>30369</v>
      </c>
      <c r="M20" s="49">
        <v>30484</v>
      </c>
      <c r="N20" s="17">
        <f t="shared" si="1"/>
        <v>30666.916666666668</v>
      </c>
    </row>
    <row r="21" spans="1:14" ht="12" customHeight="1" x14ac:dyDescent="0.2">
      <c r="A21" s="10" t="str">
        <f>'Pregnant Women Participating'!A21</f>
        <v>Pennsylvania</v>
      </c>
      <c r="B21" s="17">
        <v>38567</v>
      </c>
      <c r="C21" s="15">
        <v>38442</v>
      </c>
      <c r="D21" s="15">
        <v>38382</v>
      </c>
      <c r="E21" s="15">
        <v>38745</v>
      </c>
      <c r="F21" s="15">
        <v>37907</v>
      </c>
      <c r="G21" s="15">
        <v>38276</v>
      </c>
      <c r="H21" s="15">
        <v>37474</v>
      </c>
      <c r="I21" s="15">
        <v>36619</v>
      </c>
      <c r="J21" s="15">
        <v>35941</v>
      </c>
      <c r="K21" s="15">
        <v>35064</v>
      </c>
      <c r="L21" s="15">
        <v>34906</v>
      </c>
      <c r="M21" s="49">
        <v>34616</v>
      </c>
      <c r="N21" s="17">
        <f t="shared" si="1"/>
        <v>37078.25</v>
      </c>
    </row>
    <row r="22" spans="1:14" ht="12" customHeight="1" x14ac:dyDescent="0.2">
      <c r="A22" s="10" t="str">
        <f>'Pregnant Women Participating'!A22</f>
        <v>Puerto Rico</v>
      </c>
      <c r="B22" s="17">
        <v>20492</v>
      </c>
      <c r="C22" s="15">
        <v>20298</v>
      </c>
      <c r="D22" s="15">
        <v>20241</v>
      </c>
      <c r="E22" s="15">
        <v>20358</v>
      </c>
      <c r="F22" s="15">
        <v>20419</v>
      </c>
      <c r="G22" s="15">
        <v>20546</v>
      </c>
      <c r="H22" s="15">
        <v>20508</v>
      </c>
      <c r="I22" s="15">
        <v>20226</v>
      </c>
      <c r="J22" s="15">
        <v>20196</v>
      </c>
      <c r="K22" s="15">
        <v>19921</v>
      </c>
      <c r="L22" s="15">
        <v>20631</v>
      </c>
      <c r="M22" s="49">
        <v>20882</v>
      </c>
      <c r="N22" s="17">
        <f t="shared" si="1"/>
        <v>20393.166666666668</v>
      </c>
    </row>
    <row r="23" spans="1:14" ht="12" customHeight="1" x14ac:dyDescent="0.2">
      <c r="A23" s="10" t="str">
        <f>'Pregnant Women Participating'!A23</f>
        <v>Virginia</v>
      </c>
      <c r="B23" s="17">
        <v>26667</v>
      </c>
      <c r="C23" s="15">
        <v>26205</v>
      </c>
      <c r="D23" s="15">
        <v>26439</v>
      </c>
      <c r="E23" s="15">
        <v>26192</v>
      </c>
      <c r="F23" s="15">
        <v>25762</v>
      </c>
      <c r="G23" s="15">
        <v>25771</v>
      </c>
      <c r="H23" s="15">
        <v>25284</v>
      </c>
      <c r="I23" s="15">
        <v>24597</v>
      </c>
      <c r="J23" s="15">
        <v>24645</v>
      </c>
      <c r="K23" s="15">
        <v>24799</v>
      </c>
      <c r="L23" s="15">
        <v>24940</v>
      </c>
      <c r="M23" s="49">
        <v>25175</v>
      </c>
      <c r="N23" s="17">
        <f t="shared" si="1"/>
        <v>25539.666666666668</v>
      </c>
    </row>
    <row r="24" spans="1:14" ht="12" customHeight="1" x14ac:dyDescent="0.2">
      <c r="A24" s="10" t="str">
        <f>'Pregnant Women Participating'!A24</f>
        <v>West Virginia</v>
      </c>
      <c r="B24" s="17">
        <v>7245</v>
      </c>
      <c r="C24" s="15">
        <v>7063</v>
      </c>
      <c r="D24" s="15">
        <v>6969</v>
      </c>
      <c r="E24" s="15">
        <v>6981</v>
      </c>
      <c r="F24" s="15">
        <v>6879</v>
      </c>
      <c r="G24" s="15">
        <v>6825</v>
      </c>
      <c r="H24" s="15">
        <v>6679</v>
      </c>
      <c r="I24" s="15">
        <v>6534</v>
      </c>
      <c r="J24" s="15">
        <v>6414</v>
      </c>
      <c r="K24" s="15">
        <v>6461</v>
      </c>
      <c r="L24" s="15">
        <v>6444</v>
      </c>
      <c r="M24" s="49">
        <v>6553</v>
      </c>
      <c r="N24" s="17">
        <f t="shared" si="1"/>
        <v>6753.916666666667</v>
      </c>
    </row>
    <row r="25" spans="1:14" s="22" customFormat="1" ht="24.75" customHeight="1" x14ac:dyDescent="0.25">
      <c r="A25" s="18" t="str">
        <f>'Pregnant Women Participating'!A25</f>
        <v>Mid-Atlantic Region</v>
      </c>
      <c r="B25" s="20">
        <v>158912</v>
      </c>
      <c r="C25" s="19">
        <v>157252</v>
      </c>
      <c r="D25" s="19">
        <v>157126</v>
      </c>
      <c r="E25" s="19">
        <v>157585</v>
      </c>
      <c r="F25" s="19">
        <v>155337</v>
      </c>
      <c r="G25" s="19">
        <v>156829</v>
      </c>
      <c r="H25" s="19">
        <v>154618</v>
      </c>
      <c r="I25" s="19">
        <v>152076</v>
      </c>
      <c r="J25" s="19">
        <v>150585</v>
      </c>
      <c r="K25" s="19">
        <v>149525</v>
      </c>
      <c r="L25" s="19">
        <v>150392</v>
      </c>
      <c r="M25" s="48">
        <v>150799</v>
      </c>
      <c r="N25" s="20">
        <f t="shared" si="1"/>
        <v>154253</v>
      </c>
    </row>
    <row r="26" spans="1:14" ht="12" customHeight="1" x14ac:dyDescent="0.2">
      <c r="A26" s="10" t="str">
        <f>'Pregnant Women Participating'!A26</f>
        <v>Alabama</v>
      </c>
      <c r="B26" s="17">
        <v>25524</v>
      </c>
      <c r="C26" s="15">
        <v>24973</v>
      </c>
      <c r="D26" s="15">
        <v>24789</v>
      </c>
      <c r="E26" s="15">
        <v>24781</v>
      </c>
      <c r="F26" s="15">
        <v>24165</v>
      </c>
      <c r="G26" s="15">
        <v>24096</v>
      </c>
      <c r="H26" s="15">
        <v>23815</v>
      </c>
      <c r="I26" s="15">
        <v>23410</v>
      </c>
      <c r="J26" s="15">
        <v>23456</v>
      </c>
      <c r="K26" s="15">
        <v>23641</v>
      </c>
      <c r="L26" s="15">
        <v>23833</v>
      </c>
      <c r="M26" s="49">
        <v>24032</v>
      </c>
      <c r="N26" s="17">
        <f t="shared" si="1"/>
        <v>24209.583333333332</v>
      </c>
    </row>
    <row r="27" spans="1:14" ht="12" customHeight="1" x14ac:dyDescent="0.2">
      <c r="A27" s="10" t="str">
        <f>'Pregnant Women Participating'!A27</f>
        <v>Florida</v>
      </c>
      <c r="B27" s="17">
        <v>95133</v>
      </c>
      <c r="C27" s="15">
        <v>93078</v>
      </c>
      <c r="D27" s="15">
        <v>91861</v>
      </c>
      <c r="E27" s="15">
        <v>91320</v>
      </c>
      <c r="F27" s="15">
        <v>91469</v>
      </c>
      <c r="G27" s="15">
        <v>91455</v>
      </c>
      <c r="H27" s="15">
        <v>90526</v>
      </c>
      <c r="I27" s="15">
        <v>89157</v>
      </c>
      <c r="J27" s="15">
        <v>88696</v>
      </c>
      <c r="K27" s="15">
        <v>88733</v>
      </c>
      <c r="L27" s="15">
        <v>89255</v>
      </c>
      <c r="M27" s="49">
        <v>90811</v>
      </c>
      <c r="N27" s="17">
        <f t="shared" si="1"/>
        <v>90957.833333333328</v>
      </c>
    </row>
    <row r="28" spans="1:14" ht="12" customHeight="1" x14ac:dyDescent="0.2">
      <c r="A28" s="10" t="str">
        <f>'Pregnant Women Participating'!A28</f>
        <v>Georgia</v>
      </c>
      <c r="B28" s="17">
        <v>44204</v>
      </c>
      <c r="C28" s="15">
        <v>43273</v>
      </c>
      <c r="D28" s="15">
        <v>42828</v>
      </c>
      <c r="E28" s="15">
        <v>42312</v>
      </c>
      <c r="F28" s="15">
        <v>42744</v>
      </c>
      <c r="G28" s="15">
        <v>43182</v>
      </c>
      <c r="H28" s="15">
        <v>42323</v>
      </c>
      <c r="I28" s="15">
        <v>41681</v>
      </c>
      <c r="J28" s="15">
        <v>41511</v>
      </c>
      <c r="K28" s="15">
        <v>42024</v>
      </c>
      <c r="L28" s="15">
        <v>42234</v>
      </c>
      <c r="M28" s="49">
        <v>42219</v>
      </c>
      <c r="N28" s="17">
        <f t="shared" si="1"/>
        <v>42544.583333333336</v>
      </c>
    </row>
    <row r="29" spans="1:14" ht="12" customHeight="1" x14ac:dyDescent="0.2">
      <c r="A29" s="10" t="str">
        <f>'Pregnant Women Participating'!A29</f>
        <v>Kentucky</v>
      </c>
      <c r="B29" s="17">
        <v>23010</v>
      </c>
      <c r="C29" s="15">
        <v>22788</v>
      </c>
      <c r="D29" s="15">
        <v>22616</v>
      </c>
      <c r="E29" s="15">
        <v>22203</v>
      </c>
      <c r="F29" s="15">
        <v>21393</v>
      </c>
      <c r="G29" s="15">
        <v>21432</v>
      </c>
      <c r="H29" s="15">
        <v>21183</v>
      </c>
      <c r="I29" s="15">
        <v>20988</v>
      </c>
      <c r="J29" s="15">
        <v>21503</v>
      </c>
      <c r="K29" s="15">
        <v>21527</v>
      </c>
      <c r="L29" s="15">
        <v>21521</v>
      </c>
      <c r="M29" s="49">
        <v>21538</v>
      </c>
      <c r="N29" s="17">
        <f t="shared" si="1"/>
        <v>21808.5</v>
      </c>
    </row>
    <row r="30" spans="1:14" ht="12" customHeight="1" x14ac:dyDescent="0.2">
      <c r="A30" s="10" t="str">
        <f>'Pregnant Women Participating'!A30</f>
        <v>Mississippi</v>
      </c>
      <c r="B30" s="17">
        <v>16929</v>
      </c>
      <c r="C30" s="15">
        <v>16550</v>
      </c>
      <c r="D30" s="15">
        <v>16475</v>
      </c>
      <c r="E30" s="15">
        <v>16222</v>
      </c>
      <c r="F30" s="15">
        <v>15394</v>
      </c>
      <c r="G30" s="15">
        <v>15340</v>
      </c>
      <c r="H30" s="15">
        <v>14808</v>
      </c>
      <c r="I30" s="15">
        <v>14483</v>
      </c>
      <c r="J30" s="15">
        <v>14002</v>
      </c>
      <c r="K30" s="15">
        <v>13676</v>
      </c>
      <c r="L30" s="15">
        <v>14115</v>
      </c>
      <c r="M30" s="49">
        <v>14529</v>
      </c>
      <c r="N30" s="17">
        <f t="shared" si="1"/>
        <v>15210.25</v>
      </c>
    </row>
    <row r="31" spans="1:14" ht="12" customHeight="1" x14ac:dyDescent="0.2">
      <c r="A31" s="10" t="str">
        <f>'Pregnant Women Participating'!A31</f>
        <v>North Carolina</v>
      </c>
      <c r="B31" s="17">
        <v>55309</v>
      </c>
      <c r="C31" s="15">
        <v>54644</v>
      </c>
      <c r="D31" s="15">
        <v>54458</v>
      </c>
      <c r="E31" s="15">
        <v>54341</v>
      </c>
      <c r="F31" s="15">
        <v>53721</v>
      </c>
      <c r="G31" s="15">
        <v>53657</v>
      </c>
      <c r="H31" s="15">
        <v>52783</v>
      </c>
      <c r="I31" s="15">
        <v>53002</v>
      </c>
      <c r="J31" s="15">
        <v>53384</v>
      </c>
      <c r="K31" s="15">
        <v>53716</v>
      </c>
      <c r="L31" s="15">
        <v>54098</v>
      </c>
      <c r="M31" s="49">
        <v>54152</v>
      </c>
      <c r="N31" s="17">
        <f t="shared" si="1"/>
        <v>53938.75</v>
      </c>
    </row>
    <row r="32" spans="1:14" ht="12" customHeight="1" x14ac:dyDescent="0.2">
      <c r="A32" s="10" t="str">
        <f>'Pregnant Women Participating'!A32</f>
        <v>South Carolina</v>
      </c>
      <c r="B32" s="17">
        <v>21056</v>
      </c>
      <c r="C32" s="15">
        <v>20620</v>
      </c>
      <c r="D32" s="15">
        <v>20273</v>
      </c>
      <c r="E32" s="15">
        <v>20095</v>
      </c>
      <c r="F32" s="15">
        <v>19938</v>
      </c>
      <c r="G32" s="15">
        <v>20368</v>
      </c>
      <c r="H32" s="15">
        <v>19858</v>
      </c>
      <c r="I32" s="15">
        <v>19527</v>
      </c>
      <c r="J32" s="15">
        <v>19588</v>
      </c>
      <c r="K32" s="15">
        <v>19425</v>
      </c>
      <c r="L32" s="15">
        <v>19546</v>
      </c>
      <c r="M32" s="49">
        <v>19457</v>
      </c>
      <c r="N32" s="17">
        <f t="shared" si="1"/>
        <v>19979.25</v>
      </c>
    </row>
    <row r="33" spans="1:14" ht="12" customHeight="1" x14ac:dyDescent="0.2">
      <c r="A33" s="10" t="str">
        <f>'Pregnant Women Participating'!A33</f>
        <v>Tennessee</v>
      </c>
      <c r="B33" s="17">
        <v>29238</v>
      </c>
      <c r="C33" s="15">
        <v>28237</v>
      </c>
      <c r="D33" s="15">
        <v>27764</v>
      </c>
      <c r="E33" s="15">
        <v>27885</v>
      </c>
      <c r="F33" s="15">
        <v>27547</v>
      </c>
      <c r="G33" s="15">
        <v>28487</v>
      </c>
      <c r="H33" s="15">
        <v>28120</v>
      </c>
      <c r="I33" s="15">
        <v>27949</v>
      </c>
      <c r="J33" s="15">
        <v>27551</v>
      </c>
      <c r="K33" s="15">
        <v>27719</v>
      </c>
      <c r="L33" s="15">
        <v>27958</v>
      </c>
      <c r="M33" s="49">
        <v>27761</v>
      </c>
      <c r="N33" s="17">
        <f t="shared" si="1"/>
        <v>28018</v>
      </c>
    </row>
    <row r="34" spans="1:14" ht="12" customHeight="1" x14ac:dyDescent="0.2">
      <c r="A34" s="10" t="str">
        <f>'Pregnant Women Participating'!A34</f>
        <v>Choctaw Indians, MS</v>
      </c>
      <c r="B34" s="17">
        <v>150</v>
      </c>
      <c r="C34" s="15">
        <v>147</v>
      </c>
      <c r="D34" s="15">
        <v>129</v>
      </c>
      <c r="E34" s="15">
        <v>140</v>
      </c>
      <c r="F34" s="15">
        <v>141</v>
      </c>
      <c r="G34" s="15">
        <v>146</v>
      </c>
      <c r="H34" s="15">
        <v>160</v>
      </c>
      <c r="I34" s="15">
        <v>172</v>
      </c>
      <c r="J34" s="15">
        <v>171</v>
      </c>
      <c r="K34" s="15">
        <v>162</v>
      </c>
      <c r="L34" s="15">
        <v>168</v>
      </c>
      <c r="M34" s="49">
        <v>183</v>
      </c>
      <c r="N34" s="17">
        <f t="shared" si="1"/>
        <v>155.75</v>
      </c>
    </row>
    <row r="35" spans="1:14" ht="12" customHeight="1" x14ac:dyDescent="0.2">
      <c r="A35" s="10" t="str">
        <f>'Pregnant Women Participating'!A35</f>
        <v>Eastern Cherokee, NC</v>
      </c>
      <c r="B35" s="17">
        <v>120</v>
      </c>
      <c r="C35" s="15">
        <v>120</v>
      </c>
      <c r="D35" s="15">
        <v>113</v>
      </c>
      <c r="E35" s="15">
        <v>115</v>
      </c>
      <c r="F35" s="15">
        <v>104</v>
      </c>
      <c r="G35" s="15">
        <v>115</v>
      </c>
      <c r="H35" s="15">
        <v>119</v>
      </c>
      <c r="I35" s="15">
        <v>133</v>
      </c>
      <c r="J35" s="15">
        <v>131</v>
      </c>
      <c r="K35" s="15">
        <v>147</v>
      </c>
      <c r="L35" s="15">
        <v>146</v>
      </c>
      <c r="M35" s="49">
        <v>136</v>
      </c>
      <c r="N35" s="17">
        <f t="shared" si="1"/>
        <v>124.91666666666667</v>
      </c>
    </row>
    <row r="36" spans="1:14" s="22" customFormat="1" ht="24.75" customHeight="1" x14ac:dyDescent="0.25">
      <c r="A36" s="18" t="str">
        <f>'Pregnant Women Participating'!A36</f>
        <v>Southeast Region</v>
      </c>
      <c r="B36" s="20">
        <v>310673</v>
      </c>
      <c r="C36" s="19">
        <v>304430</v>
      </c>
      <c r="D36" s="19">
        <v>301306</v>
      </c>
      <c r="E36" s="19">
        <v>299414</v>
      </c>
      <c r="F36" s="19">
        <v>296616</v>
      </c>
      <c r="G36" s="19">
        <v>298278</v>
      </c>
      <c r="H36" s="19">
        <v>293695</v>
      </c>
      <c r="I36" s="19">
        <v>290502</v>
      </c>
      <c r="J36" s="19">
        <v>289993</v>
      </c>
      <c r="K36" s="19">
        <v>290770</v>
      </c>
      <c r="L36" s="19">
        <v>292874</v>
      </c>
      <c r="M36" s="48">
        <v>294818</v>
      </c>
      <c r="N36" s="20">
        <f t="shared" si="1"/>
        <v>296947.41666666669</v>
      </c>
    </row>
    <row r="37" spans="1:14" ht="12" customHeight="1" x14ac:dyDescent="0.2">
      <c r="A37" s="10" t="str">
        <f>'Pregnant Women Participating'!A37</f>
        <v>Illinois</v>
      </c>
      <c r="B37" s="17">
        <v>37224</v>
      </c>
      <c r="C37" s="15">
        <v>36239</v>
      </c>
      <c r="D37" s="15">
        <v>36236</v>
      </c>
      <c r="E37" s="15">
        <v>36478</v>
      </c>
      <c r="F37" s="15">
        <v>35596</v>
      </c>
      <c r="G37" s="15">
        <v>35563</v>
      </c>
      <c r="H37" s="15">
        <v>34760</v>
      </c>
      <c r="I37" s="15">
        <v>34080</v>
      </c>
      <c r="J37" s="15">
        <v>33834</v>
      </c>
      <c r="K37" s="15">
        <v>33964</v>
      </c>
      <c r="L37" s="15">
        <v>34077</v>
      </c>
      <c r="M37" s="49">
        <v>34376</v>
      </c>
      <c r="N37" s="17">
        <f t="shared" si="1"/>
        <v>35202.25</v>
      </c>
    </row>
    <row r="38" spans="1:14" ht="12" customHeight="1" x14ac:dyDescent="0.2">
      <c r="A38" s="10" t="str">
        <f>'Pregnant Women Participating'!A38</f>
        <v>Indiana</v>
      </c>
      <c r="B38" s="17">
        <v>33132</v>
      </c>
      <c r="C38" s="15">
        <v>32369</v>
      </c>
      <c r="D38" s="15">
        <v>32459</v>
      </c>
      <c r="E38" s="15">
        <v>32927</v>
      </c>
      <c r="F38" s="15">
        <v>32312</v>
      </c>
      <c r="G38" s="15">
        <v>32630</v>
      </c>
      <c r="H38" s="15">
        <v>31637</v>
      </c>
      <c r="I38" s="15">
        <v>31178</v>
      </c>
      <c r="J38" s="15">
        <v>31279</v>
      </c>
      <c r="K38" s="15">
        <v>30938</v>
      </c>
      <c r="L38" s="15">
        <v>31443</v>
      </c>
      <c r="M38" s="49">
        <v>31854</v>
      </c>
      <c r="N38" s="17">
        <f t="shared" si="1"/>
        <v>32013.166666666668</v>
      </c>
    </row>
    <row r="39" spans="1:14" ht="12" customHeight="1" x14ac:dyDescent="0.2">
      <c r="A39" s="10" t="str">
        <f>'Pregnant Women Participating'!A39</f>
        <v>Iowa</v>
      </c>
      <c r="B39" s="17">
        <v>12861</v>
      </c>
      <c r="C39" s="15">
        <v>12725</v>
      </c>
      <c r="D39" s="15">
        <v>12613</v>
      </c>
      <c r="E39" s="15">
        <v>12699</v>
      </c>
      <c r="F39" s="15">
        <v>12705</v>
      </c>
      <c r="G39" s="15">
        <v>12808</v>
      </c>
      <c r="H39" s="15">
        <v>12681</v>
      </c>
      <c r="I39" s="15">
        <v>12519</v>
      </c>
      <c r="J39" s="15">
        <v>12601</v>
      </c>
      <c r="K39" s="15">
        <v>12381</v>
      </c>
      <c r="L39" s="15">
        <v>12328</v>
      </c>
      <c r="M39" s="49">
        <v>12211</v>
      </c>
      <c r="N39" s="17">
        <f t="shared" si="1"/>
        <v>12594.333333333334</v>
      </c>
    </row>
    <row r="40" spans="1:14" ht="12" customHeight="1" x14ac:dyDescent="0.2">
      <c r="A40" s="10" t="str">
        <f>'Pregnant Women Participating'!A40</f>
        <v>Michigan</v>
      </c>
      <c r="B40" s="17">
        <v>42465</v>
      </c>
      <c r="C40" s="15">
        <v>41888</v>
      </c>
      <c r="D40" s="15">
        <v>41481</v>
      </c>
      <c r="E40" s="15">
        <v>41610</v>
      </c>
      <c r="F40" s="15">
        <v>41140</v>
      </c>
      <c r="G40" s="15">
        <v>41001</v>
      </c>
      <c r="H40" s="15">
        <v>40207</v>
      </c>
      <c r="I40" s="15">
        <v>39600</v>
      </c>
      <c r="J40" s="15">
        <v>38829</v>
      </c>
      <c r="K40" s="15">
        <v>38458</v>
      </c>
      <c r="L40" s="15">
        <v>38752</v>
      </c>
      <c r="M40" s="49">
        <v>39058</v>
      </c>
      <c r="N40" s="17">
        <f t="shared" si="1"/>
        <v>40374.083333333336</v>
      </c>
    </row>
    <row r="41" spans="1:14" ht="12" customHeight="1" x14ac:dyDescent="0.2">
      <c r="A41" s="10" t="str">
        <f>'Pregnant Women Participating'!A41</f>
        <v>Minnesota</v>
      </c>
      <c r="B41" s="17">
        <v>20871</v>
      </c>
      <c r="C41" s="15">
        <v>20599</v>
      </c>
      <c r="D41" s="15">
        <v>20669</v>
      </c>
      <c r="E41" s="15">
        <v>20562</v>
      </c>
      <c r="F41" s="15">
        <v>20266</v>
      </c>
      <c r="G41" s="15">
        <v>20149</v>
      </c>
      <c r="H41" s="15">
        <v>19817</v>
      </c>
      <c r="I41" s="15">
        <v>19377</v>
      </c>
      <c r="J41" s="15">
        <v>19496</v>
      </c>
      <c r="K41" s="15">
        <v>19366</v>
      </c>
      <c r="L41" s="15">
        <v>19418</v>
      </c>
      <c r="M41" s="49">
        <v>19629</v>
      </c>
      <c r="N41" s="17">
        <f t="shared" si="1"/>
        <v>20018.25</v>
      </c>
    </row>
    <row r="42" spans="1:14" ht="12" customHeight="1" x14ac:dyDescent="0.2">
      <c r="A42" s="10" t="str">
        <f>'Pregnant Women Participating'!A42</f>
        <v>Ohio</v>
      </c>
      <c r="B42" s="17">
        <v>41092</v>
      </c>
      <c r="C42" s="15">
        <v>40625</v>
      </c>
      <c r="D42" s="15">
        <v>39919</v>
      </c>
      <c r="E42" s="15">
        <v>39259</v>
      </c>
      <c r="F42" s="15">
        <v>38223</v>
      </c>
      <c r="G42" s="15">
        <v>37952</v>
      </c>
      <c r="H42" s="15">
        <v>37444</v>
      </c>
      <c r="I42" s="15">
        <v>36635</v>
      </c>
      <c r="J42" s="15">
        <v>37149</v>
      </c>
      <c r="K42" s="15">
        <v>36945</v>
      </c>
      <c r="L42" s="15">
        <v>36696</v>
      </c>
      <c r="M42" s="49">
        <v>37109</v>
      </c>
      <c r="N42" s="17">
        <f t="shared" si="1"/>
        <v>38254</v>
      </c>
    </row>
    <row r="43" spans="1:14" ht="12" customHeight="1" x14ac:dyDescent="0.2">
      <c r="A43" s="10" t="str">
        <f>'Pregnant Women Participating'!A43</f>
        <v>Wisconsin</v>
      </c>
      <c r="B43" s="17">
        <v>17603</v>
      </c>
      <c r="C43" s="15">
        <v>17300</v>
      </c>
      <c r="D43" s="15">
        <v>17306</v>
      </c>
      <c r="E43" s="15">
        <v>17301</v>
      </c>
      <c r="F43" s="15">
        <v>17064</v>
      </c>
      <c r="G43" s="15">
        <v>17023</v>
      </c>
      <c r="H43" s="15">
        <v>16700</v>
      </c>
      <c r="I43" s="15">
        <v>16332</v>
      </c>
      <c r="J43" s="15">
        <v>16305</v>
      </c>
      <c r="K43" s="15">
        <v>16277</v>
      </c>
      <c r="L43" s="15">
        <v>16314</v>
      </c>
      <c r="M43" s="49">
        <v>16414</v>
      </c>
      <c r="N43" s="17">
        <f t="shared" si="1"/>
        <v>16828.25</v>
      </c>
    </row>
    <row r="44" spans="1:14" s="22" customFormat="1" ht="24.75" customHeight="1" x14ac:dyDescent="0.25">
      <c r="A44" s="18" t="str">
        <f>'Pregnant Women Participating'!A44</f>
        <v>Midwest Region</v>
      </c>
      <c r="B44" s="20">
        <v>205248</v>
      </c>
      <c r="C44" s="19">
        <v>201745</v>
      </c>
      <c r="D44" s="19">
        <v>200683</v>
      </c>
      <c r="E44" s="19">
        <v>200836</v>
      </c>
      <c r="F44" s="19">
        <v>197306</v>
      </c>
      <c r="G44" s="19">
        <v>197126</v>
      </c>
      <c r="H44" s="19">
        <v>193246</v>
      </c>
      <c r="I44" s="19">
        <v>189721</v>
      </c>
      <c r="J44" s="19">
        <v>189493</v>
      </c>
      <c r="K44" s="19">
        <v>188329</v>
      </c>
      <c r="L44" s="19">
        <v>189028</v>
      </c>
      <c r="M44" s="48">
        <v>190651</v>
      </c>
      <c r="N44" s="20">
        <f t="shared" si="1"/>
        <v>195284.33333333334</v>
      </c>
    </row>
    <row r="45" spans="1:14" ht="12" customHeight="1" x14ac:dyDescent="0.2">
      <c r="A45" s="10" t="str">
        <f>'Pregnant Women Participating'!A45</f>
        <v>Arizona</v>
      </c>
      <c r="B45" s="17">
        <v>27359</v>
      </c>
      <c r="C45" s="15">
        <v>26858</v>
      </c>
      <c r="D45" s="15">
        <v>26932</v>
      </c>
      <c r="E45" s="15">
        <v>26438</v>
      </c>
      <c r="F45" s="15">
        <v>26398</v>
      </c>
      <c r="G45" s="15">
        <v>26257</v>
      </c>
      <c r="H45" s="15">
        <v>25730</v>
      </c>
      <c r="I45" s="15">
        <v>25357</v>
      </c>
      <c r="J45" s="15">
        <v>25145</v>
      </c>
      <c r="K45" s="15">
        <v>25366</v>
      </c>
      <c r="L45" s="15">
        <v>26017</v>
      </c>
      <c r="M45" s="49">
        <v>26192</v>
      </c>
      <c r="N45" s="17">
        <f t="shared" si="1"/>
        <v>26170.75</v>
      </c>
    </row>
    <row r="46" spans="1:14" ht="12" customHeight="1" x14ac:dyDescent="0.2">
      <c r="A46" s="10" t="str">
        <f>'Pregnant Women Participating'!A46</f>
        <v>Arkansas</v>
      </c>
      <c r="B46" s="17">
        <v>13607</v>
      </c>
      <c r="C46" s="15">
        <v>13626</v>
      </c>
      <c r="D46" s="15">
        <v>13613</v>
      </c>
      <c r="E46" s="15">
        <v>13453</v>
      </c>
      <c r="F46" s="15">
        <v>12882</v>
      </c>
      <c r="G46" s="15">
        <v>13153</v>
      </c>
      <c r="H46" s="15">
        <v>12963</v>
      </c>
      <c r="I46" s="15">
        <v>12875</v>
      </c>
      <c r="J46" s="15">
        <v>12764</v>
      </c>
      <c r="K46" s="15">
        <v>13240</v>
      </c>
      <c r="L46" s="15">
        <v>13534</v>
      </c>
      <c r="M46" s="49">
        <v>13493</v>
      </c>
      <c r="N46" s="17">
        <f t="shared" si="1"/>
        <v>13266.916666666666</v>
      </c>
    </row>
    <row r="47" spans="1:14" ht="12" customHeight="1" x14ac:dyDescent="0.2">
      <c r="A47" s="10" t="str">
        <f>'Pregnant Women Participating'!A47</f>
        <v>Louisiana</v>
      </c>
      <c r="B47" s="17">
        <v>23680</v>
      </c>
      <c r="C47" s="15">
        <v>23627</v>
      </c>
      <c r="D47" s="15">
        <v>24198</v>
      </c>
      <c r="E47" s="15">
        <v>24698</v>
      </c>
      <c r="F47" s="15">
        <v>24061</v>
      </c>
      <c r="G47" s="15">
        <v>24426</v>
      </c>
      <c r="H47" s="15">
        <v>23975</v>
      </c>
      <c r="I47" s="15">
        <v>23630</v>
      </c>
      <c r="J47" s="15">
        <v>23920</v>
      </c>
      <c r="K47" s="15">
        <v>24061</v>
      </c>
      <c r="L47" s="15">
        <v>23950</v>
      </c>
      <c r="M47" s="49">
        <v>23259</v>
      </c>
      <c r="N47" s="17">
        <f t="shared" si="1"/>
        <v>23957.083333333332</v>
      </c>
    </row>
    <row r="48" spans="1:14" ht="12" customHeight="1" x14ac:dyDescent="0.2">
      <c r="A48" s="10" t="str">
        <f>'Pregnant Women Participating'!A48</f>
        <v>New Mexico</v>
      </c>
      <c r="B48" s="17">
        <v>8588</v>
      </c>
      <c r="C48" s="15">
        <v>8442</v>
      </c>
      <c r="D48" s="15">
        <v>8379</v>
      </c>
      <c r="E48" s="15">
        <v>8405</v>
      </c>
      <c r="F48" s="15">
        <v>8273</v>
      </c>
      <c r="G48" s="15">
        <v>8151</v>
      </c>
      <c r="H48" s="15">
        <v>7896</v>
      </c>
      <c r="I48" s="15">
        <v>7545</v>
      </c>
      <c r="J48" s="15">
        <v>7472</v>
      </c>
      <c r="K48" s="15">
        <v>7439</v>
      </c>
      <c r="L48" s="15">
        <v>7471</v>
      </c>
      <c r="M48" s="49">
        <v>7524</v>
      </c>
      <c r="N48" s="17">
        <f t="shared" si="1"/>
        <v>7965.416666666667</v>
      </c>
    </row>
    <row r="49" spans="1:14" ht="12" customHeight="1" x14ac:dyDescent="0.2">
      <c r="A49" s="10" t="str">
        <f>'Pregnant Women Participating'!A49</f>
        <v>Oklahoma</v>
      </c>
      <c r="B49" s="17">
        <v>15472</v>
      </c>
      <c r="C49" s="15">
        <v>15486</v>
      </c>
      <c r="D49" s="15">
        <v>14881</v>
      </c>
      <c r="E49" s="15">
        <v>14852</v>
      </c>
      <c r="F49" s="15">
        <v>14251</v>
      </c>
      <c r="G49" s="15">
        <v>14690</v>
      </c>
      <c r="H49" s="15">
        <v>14121</v>
      </c>
      <c r="I49" s="15">
        <v>14229</v>
      </c>
      <c r="J49" s="15">
        <v>14640</v>
      </c>
      <c r="K49" s="15">
        <v>14880</v>
      </c>
      <c r="L49" s="15">
        <v>15217</v>
      </c>
      <c r="M49" s="49">
        <v>15238</v>
      </c>
      <c r="N49" s="17">
        <f t="shared" si="1"/>
        <v>14829.75</v>
      </c>
    </row>
    <row r="50" spans="1:14" ht="12" customHeight="1" x14ac:dyDescent="0.2">
      <c r="A50" s="10" t="str">
        <f>'Pregnant Women Participating'!A50</f>
        <v>Texas</v>
      </c>
      <c r="B50" s="17">
        <v>185898</v>
      </c>
      <c r="C50" s="15">
        <v>184007</v>
      </c>
      <c r="D50" s="15">
        <v>183019</v>
      </c>
      <c r="E50" s="15">
        <v>182901</v>
      </c>
      <c r="F50" s="15">
        <v>178153</v>
      </c>
      <c r="G50" s="15">
        <v>180652</v>
      </c>
      <c r="H50" s="15">
        <v>180655</v>
      </c>
      <c r="I50" s="15">
        <v>180223</v>
      </c>
      <c r="J50" s="15">
        <v>181813</v>
      </c>
      <c r="K50" s="15">
        <v>181427</v>
      </c>
      <c r="L50" s="15">
        <v>183958</v>
      </c>
      <c r="M50" s="49">
        <v>186136</v>
      </c>
      <c r="N50" s="17">
        <f t="shared" si="1"/>
        <v>182403.5</v>
      </c>
    </row>
    <row r="51" spans="1:14" ht="12" customHeight="1" x14ac:dyDescent="0.2">
      <c r="A51" s="10" t="str">
        <f>'Pregnant Women Participating'!A51</f>
        <v>Utah</v>
      </c>
      <c r="B51" s="17">
        <v>9024</v>
      </c>
      <c r="C51" s="15">
        <v>9029</v>
      </c>
      <c r="D51" s="15">
        <v>8882</v>
      </c>
      <c r="E51" s="15">
        <v>8584</v>
      </c>
      <c r="F51" s="15">
        <v>8323</v>
      </c>
      <c r="G51" s="15">
        <v>8339</v>
      </c>
      <c r="H51" s="15">
        <v>8278</v>
      </c>
      <c r="I51" s="15">
        <v>8093</v>
      </c>
      <c r="J51" s="15">
        <v>8235</v>
      </c>
      <c r="K51" s="15">
        <v>8295</v>
      </c>
      <c r="L51" s="15">
        <v>8391</v>
      </c>
      <c r="M51" s="49">
        <v>8448</v>
      </c>
      <c r="N51" s="17">
        <f t="shared" si="1"/>
        <v>8493.4166666666661</v>
      </c>
    </row>
    <row r="52" spans="1:14" ht="12" customHeight="1" x14ac:dyDescent="0.2">
      <c r="A52" s="10" t="str">
        <f>'Pregnant Women Participating'!A52</f>
        <v>Inter-Tribal Council, AZ</v>
      </c>
      <c r="B52" s="17">
        <v>1168</v>
      </c>
      <c r="C52" s="15">
        <v>1166</v>
      </c>
      <c r="D52" s="15">
        <v>1129</v>
      </c>
      <c r="E52" s="15">
        <v>1109</v>
      </c>
      <c r="F52" s="15">
        <v>1090</v>
      </c>
      <c r="G52" s="15">
        <v>1081</v>
      </c>
      <c r="H52" s="15">
        <v>1079</v>
      </c>
      <c r="I52" s="15">
        <v>1075</v>
      </c>
      <c r="J52" s="15">
        <v>1061</v>
      </c>
      <c r="K52" s="15">
        <v>1065</v>
      </c>
      <c r="L52" s="15">
        <v>1089</v>
      </c>
      <c r="M52" s="49">
        <v>1085</v>
      </c>
      <c r="N52" s="17">
        <f t="shared" si="1"/>
        <v>1099.75</v>
      </c>
    </row>
    <row r="53" spans="1:14" ht="12" customHeight="1" x14ac:dyDescent="0.2">
      <c r="A53" s="10" t="str">
        <f>'Pregnant Women Participating'!A53</f>
        <v>Navajo Nation, AZ</v>
      </c>
      <c r="B53" s="17">
        <v>976</v>
      </c>
      <c r="C53" s="15">
        <v>922</v>
      </c>
      <c r="D53" s="15">
        <v>897</v>
      </c>
      <c r="E53" s="15">
        <v>860</v>
      </c>
      <c r="F53" s="15">
        <v>818</v>
      </c>
      <c r="G53" s="15">
        <v>784</v>
      </c>
      <c r="H53" s="15">
        <v>759</v>
      </c>
      <c r="I53" s="15">
        <v>715</v>
      </c>
      <c r="J53" s="15">
        <v>706</v>
      </c>
      <c r="K53" s="15">
        <v>731</v>
      </c>
      <c r="L53" s="15">
        <v>751</v>
      </c>
      <c r="M53" s="49">
        <v>726</v>
      </c>
      <c r="N53" s="17">
        <f t="shared" si="1"/>
        <v>803.75</v>
      </c>
    </row>
    <row r="54" spans="1:14" ht="12" customHeight="1" x14ac:dyDescent="0.2">
      <c r="A54" s="10" t="str">
        <f>'Pregnant Women Participating'!A54</f>
        <v>Acoma, Canoncito &amp; Laguna, NM</v>
      </c>
      <c r="B54" s="17">
        <v>70</v>
      </c>
      <c r="C54" s="15">
        <v>71</v>
      </c>
      <c r="D54" s="15">
        <v>65</v>
      </c>
      <c r="E54" s="15">
        <v>53</v>
      </c>
      <c r="F54" s="15">
        <v>45</v>
      </c>
      <c r="G54" s="15">
        <v>55</v>
      </c>
      <c r="H54" s="15">
        <v>54</v>
      </c>
      <c r="I54" s="15">
        <v>51</v>
      </c>
      <c r="J54" s="15">
        <v>54</v>
      </c>
      <c r="K54" s="15">
        <v>56</v>
      </c>
      <c r="L54" s="15">
        <v>53</v>
      </c>
      <c r="M54" s="49">
        <v>57</v>
      </c>
      <c r="N54" s="17">
        <f t="shared" si="1"/>
        <v>57</v>
      </c>
    </row>
    <row r="55" spans="1:14" ht="12" customHeight="1" x14ac:dyDescent="0.2">
      <c r="A55" s="10" t="str">
        <f>'Pregnant Women Participating'!A55</f>
        <v>Eight Northern Pueblos, NM</v>
      </c>
      <c r="B55" s="17">
        <v>27</v>
      </c>
      <c r="C55" s="15">
        <v>33</v>
      </c>
      <c r="D55" s="15">
        <v>32</v>
      </c>
      <c r="E55" s="15">
        <v>28</v>
      </c>
      <c r="F55" s="15">
        <v>30</v>
      </c>
      <c r="G55" s="15">
        <v>30</v>
      </c>
      <c r="H55" s="15">
        <v>30</v>
      </c>
      <c r="I55" s="15">
        <v>31</v>
      </c>
      <c r="J55" s="15">
        <v>29</v>
      </c>
      <c r="K55" s="15">
        <v>29</v>
      </c>
      <c r="L55" s="15">
        <v>27</v>
      </c>
      <c r="M55" s="49">
        <v>23</v>
      </c>
      <c r="N55" s="17">
        <f t="shared" si="1"/>
        <v>29.083333333333332</v>
      </c>
    </row>
    <row r="56" spans="1:14" ht="12" customHeight="1" x14ac:dyDescent="0.2">
      <c r="A56" s="10" t="str">
        <f>'Pregnant Women Participating'!A56</f>
        <v>Five Sandoval Pueblos, NM</v>
      </c>
      <c r="B56" s="17">
        <v>32</v>
      </c>
      <c r="C56" s="15">
        <v>33</v>
      </c>
      <c r="D56" s="15">
        <v>28</v>
      </c>
      <c r="E56" s="15">
        <v>27</v>
      </c>
      <c r="F56" s="15">
        <v>25</v>
      </c>
      <c r="G56" s="15">
        <v>30</v>
      </c>
      <c r="H56" s="15">
        <v>30</v>
      </c>
      <c r="I56" s="15">
        <v>28</v>
      </c>
      <c r="J56" s="15">
        <v>28</v>
      </c>
      <c r="K56" s="15">
        <v>28</v>
      </c>
      <c r="L56" s="15">
        <v>25</v>
      </c>
      <c r="M56" s="49">
        <v>26</v>
      </c>
      <c r="N56" s="17">
        <f t="shared" si="1"/>
        <v>28.333333333333332</v>
      </c>
    </row>
    <row r="57" spans="1:14" ht="12" customHeight="1" x14ac:dyDescent="0.2">
      <c r="A57" s="10" t="str">
        <f>'Pregnant Women Participating'!A57</f>
        <v>Isleta Pueblo, NM</v>
      </c>
      <c r="B57" s="17">
        <v>214</v>
      </c>
      <c r="C57" s="15">
        <v>204</v>
      </c>
      <c r="D57" s="15">
        <v>218</v>
      </c>
      <c r="E57" s="15">
        <v>211</v>
      </c>
      <c r="F57" s="15">
        <v>226</v>
      </c>
      <c r="G57" s="15">
        <v>213</v>
      </c>
      <c r="H57" s="15">
        <v>209</v>
      </c>
      <c r="I57" s="15">
        <v>197</v>
      </c>
      <c r="J57" s="15">
        <v>219</v>
      </c>
      <c r="K57" s="15">
        <v>218</v>
      </c>
      <c r="L57" s="15">
        <v>215</v>
      </c>
      <c r="M57" s="49">
        <v>219</v>
      </c>
      <c r="N57" s="17">
        <f t="shared" si="1"/>
        <v>213.58333333333334</v>
      </c>
    </row>
    <row r="58" spans="1:14" ht="12" customHeight="1" x14ac:dyDescent="0.2">
      <c r="A58" s="10" t="str">
        <f>'Pregnant Women Participating'!A58</f>
        <v>San Felipe Pueblo, NM</v>
      </c>
      <c r="B58" s="17">
        <v>39</v>
      </c>
      <c r="C58" s="15">
        <v>35</v>
      </c>
      <c r="D58" s="15">
        <v>28</v>
      </c>
      <c r="E58" s="15">
        <v>38</v>
      </c>
      <c r="F58" s="15">
        <v>34</v>
      </c>
      <c r="G58" s="15">
        <v>34</v>
      </c>
      <c r="H58" s="15">
        <v>26</v>
      </c>
      <c r="I58" s="15">
        <v>30</v>
      </c>
      <c r="J58" s="15">
        <v>26</v>
      </c>
      <c r="K58" s="15">
        <v>27</v>
      </c>
      <c r="L58" s="15">
        <v>30</v>
      </c>
      <c r="M58" s="49">
        <v>30</v>
      </c>
      <c r="N58" s="17">
        <f t="shared" si="1"/>
        <v>31.416666666666668</v>
      </c>
    </row>
    <row r="59" spans="1:14" ht="12" customHeight="1" x14ac:dyDescent="0.2">
      <c r="A59" s="10" t="str">
        <f>'Pregnant Women Participating'!A59</f>
        <v>Santo Domingo Tribe, NM</v>
      </c>
      <c r="B59" s="17">
        <v>30</v>
      </c>
      <c r="C59" s="15">
        <v>28</v>
      </c>
      <c r="D59" s="15">
        <v>28</v>
      </c>
      <c r="E59" s="15">
        <v>24</v>
      </c>
      <c r="F59" s="15">
        <v>23</v>
      </c>
      <c r="G59" s="15">
        <v>22</v>
      </c>
      <c r="H59" s="15">
        <v>19</v>
      </c>
      <c r="I59" s="15">
        <v>16</v>
      </c>
      <c r="J59" s="15">
        <v>12</v>
      </c>
      <c r="K59" s="15">
        <v>10</v>
      </c>
      <c r="L59" s="15">
        <v>10</v>
      </c>
      <c r="M59" s="49">
        <v>15</v>
      </c>
      <c r="N59" s="17">
        <f t="shared" si="1"/>
        <v>19.75</v>
      </c>
    </row>
    <row r="60" spans="1:14" ht="12" customHeight="1" x14ac:dyDescent="0.2">
      <c r="A60" s="10" t="str">
        <f>'Pregnant Women Participating'!A60</f>
        <v>Zuni Pueblo, NM</v>
      </c>
      <c r="B60" s="17">
        <v>116</v>
      </c>
      <c r="C60" s="15">
        <v>120</v>
      </c>
      <c r="D60" s="15">
        <v>122</v>
      </c>
      <c r="E60" s="15">
        <v>108</v>
      </c>
      <c r="F60" s="15">
        <v>106</v>
      </c>
      <c r="G60" s="15">
        <v>107</v>
      </c>
      <c r="H60" s="15">
        <v>111</v>
      </c>
      <c r="I60" s="15">
        <v>102</v>
      </c>
      <c r="J60" s="15">
        <v>106</v>
      </c>
      <c r="K60" s="15">
        <v>102</v>
      </c>
      <c r="L60" s="15">
        <v>104</v>
      </c>
      <c r="M60" s="49">
        <v>102</v>
      </c>
      <c r="N60" s="17">
        <f t="shared" si="1"/>
        <v>108.83333333333333</v>
      </c>
    </row>
    <row r="61" spans="1:14" ht="12" customHeight="1" x14ac:dyDescent="0.2">
      <c r="A61" s="10" t="str">
        <f>'Pregnant Women Participating'!A61</f>
        <v>Cherokee Nation, OK</v>
      </c>
      <c r="B61" s="17">
        <v>1215</v>
      </c>
      <c r="C61" s="15">
        <v>1194</v>
      </c>
      <c r="D61" s="15">
        <v>1179</v>
      </c>
      <c r="E61" s="15">
        <v>1190</v>
      </c>
      <c r="F61" s="15">
        <v>1121</v>
      </c>
      <c r="G61" s="15">
        <v>1156</v>
      </c>
      <c r="H61" s="15">
        <v>1148</v>
      </c>
      <c r="I61" s="15">
        <v>1139</v>
      </c>
      <c r="J61" s="15">
        <v>1163</v>
      </c>
      <c r="K61" s="15">
        <v>1152</v>
      </c>
      <c r="L61" s="15">
        <v>1156</v>
      </c>
      <c r="M61" s="49">
        <v>1153</v>
      </c>
      <c r="N61" s="17">
        <f t="shared" si="1"/>
        <v>1163.8333333333333</v>
      </c>
    </row>
    <row r="62" spans="1:14" ht="12" customHeight="1" x14ac:dyDescent="0.2">
      <c r="A62" s="10" t="str">
        <f>'Pregnant Women Participating'!A62</f>
        <v>Chickasaw Nation, OK</v>
      </c>
      <c r="B62" s="17">
        <v>735</v>
      </c>
      <c r="C62" s="15">
        <v>709</v>
      </c>
      <c r="D62" s="15">
        <v>738</v>
      </c>
      <c r="E62" s="15">
        <v>721</v>
      </c>
      <c r="F62" s="15">
        <v>703</v>
      </c>
      <c r="G62" s="15">
        <v>682</v>
      </c>
      <c r="H62" s="15">
        <v>683</v>
      </c>
      <c r="I62" s="15">
        <v>678</v>
      </c>
      <c r="J62" s="15">
        <v>691</v>
      </c>
      <c r="K62" s="15">
        <v>697</v>
      </c>
      <c r="L62" s="15">
        <v>751</v>
      </c>
      <c r="M62" s="49">
        <v>777</v>
      </c>
      <c r="N62" s="17">
        <f t="shared" si="1"/>
        <v>713.75</v>
      </c>
    </row>
    <row r="63" spans="1:14" ht="12" customHeight="1" x14ac:dyDescent="0.2">
      <c r="A63" s="10" t="str">
        <f>'Pregnant Women Participating'!A63</f>
        <v>Choctaw Nation, OK</v>
      </c>
      <c r="B63" s="17">
        <v>1014</v>
      </c>
      <c r="C63" s="15">
        <v>991</v>
      </c>
      <c r="D63" s="15">
        <v>986</v>
      </c>
      <c r="E63" s="15">
        <v>989</v>
      </c>
      <c r="F63" s="15">
        <v>977</v>
      </c>
      <c r="G63" s="15">
        <v>983</v>
      </c>
      <c r="H63" s="15">
        <v>974</v>
      </c>
      <c r="I63" s="15">
        <v>944</v>
      </c>
      <c r="J63" s="15">
        <v>970</v>
      </c>
      <c r="K63" s="15">
        <v>996</v>
      </c>
      <c r="L63" s="15">
        <v>998</v>
      </c>
      <c r="M63" s="49">
        <v>1011</v>
      </c>
      <c r="N63" s="17">
        <f t="shared" si="1"/>
        <v>986.08333333333337</v>
      </c>
    </row>
    <row r="64" spans="1:14" ht="12" customHeight="1" x14ac:dyDescent="0.2">
      <c r="A64" s="10" t="str">
        <f>'Pregnant Women Participating'!A64</f>
        <v>Citizen Potawatomi Nation, OK</v>
      </c>
      <c r="B64" s="17">
        <v>283</v>
      </c>
      <c r="C64" s="15">
        <v>271</v>
      </c>
      <c r="D64" s="15">
        <v>270</v>
      </c>
      <c r="E64" s="15">
        <v>269</v>
      </c>
      <c r="F64" s="15">
        <v>262</v>
      </c>
      <c r="G64" s="15">
        <v>262</v>
      </c>
      <c r="H64" s="15">
        <v>252</v>
      </c>
      <c r="I64" s="15">
        <v>255</v>
      </c>
      <c r="J64" s="15">
        <v>275</v>
      </c>
      <c r="K64" s="15">
        <v>283</v>
      </c>
      <c r="L64" s="15">
        <v>288</v>
      </c>
      <c r="M64" s="49">
        <v>282</v>
      </c>
      <c r="N64" s="17">
        <f t="shared" si="1"/>
        <v>271</v>
      </c>
    </row>
    <row r="65" spans="1:14" ht="12" customHeight="1" x14ac:dyDescent="0.2">
      <c r="A65" s="10" t="str">
        <f>'Pregnant Women Participating'!A65</f>
        <v>Inter-Tribal Council, OK</v>
      </c>
      <c r="B65" s="17">
        <v>116</v>
      </c>
      <c r="C65" s="15">
        <v>117</v>
      </c>
      <c r="D65" s="15">
        <v>109</v>
      </c>
      <c r="E65" s="15">
        <v>115</v>
      </c>
      <c r="F65" s="15">
        <v>105</v>
      </c>
      <c r="G65" s="15">
        <v>113</v>
      </c>
      <c r="H65" s="15">
        <v>119</v>
      </c>
      <c r="I65" s="15">
        <v>124</v>
      </c>
      <c r="J65" s="15">
        <v>120</v>
      </c>
      <c r="K65" s="15">
        <v>129</v>
      </c>
      <c r="L65" s="15">
        <v>137</v>
      </c>
      <c r="M65" s="49">
        <v>143</v>
      </c>
      <c r="N65" s="17">
        <f t="shared" si="1"/>
        <v>120.58333333333333</v>
      </c>
    </row>
    <row r="66" spans="1:14" ht="12" customHeight="1" x14ac:dyDescent="0.2">
      <c r="A66" s="10" t="str">
        <f>'Pregnant Women Participating'!A66</f>
        <v>Muscogee Creek Nation, OK</v>
      </c>
      <c r="B66" s="17">
        <v>421</v>
      </c>
      <c r="C66" s="15">
        <v>400</v>
      </c>
      <c r="D66" s="15">
        <v>400</v>
      </c>
      <c r="E66" s="15">
        <v>406</v>
      </c>
      <c r="F66" s="15">
        <v>379</v>
      </c>
      <c r="G66" s="15">
        <v>412</v>
      </c>
      <c r="H66" s="15">
        <v>414</v>
      </c>
      <c r="I66" s="15">
        <v>433</v>
      </c>
      <c r="J66" s="15">
        <v>431</v>
      </c>
      <c r="K66" s="15">
        <v>438</v>
      </c>
      <c r="L66" s="15">
        <v>443</v>
      </c>
      <c r="M66" s="49">
        <v>441</v>
      </c>
      <c r="N66" s="17">
        <f t="shared" si="1"/>
        <v>418.16666666666669</v>
      </c>
    </row>
    <row r="67" spans="1:14" ht="12" customHeight="1" x14ac:dyDescent="0.2">
      <c r="A67" s="10" t="str">
        <f>'Pregnant Women Participating'!A67</f>
        <v>Osage Tribal Council, OK</v>
      </c>
      <c r="B67" s="17">
        <v>680</v>
      </c>
      <c r="C67" s="15">
        <v>684</v>
      </c>
      <c r="D67" s="15">
        <v>697</v>
      </c>
      <c r="E67" s="15">
        <v>713</v>
      </c>
      <c r="F67" s="15">
        <v>698</v>
      </c>
      <c r="G67" s="15">
        <v>720</v>
      </c>
      <c r="H67" s="15">
        <v>714</v>
      </c>
      <c r="I67" s="15">
        <v>738</v>
      </c>
      <c r="J67" s="15">
        <v>762</v>
      </c>
      <c r="K67" s="15">
        <v>761</v>
      </c>
      <c r="L67" s="15">
        <v>778</v>
      </c>
      <c r="M67" s="49">
        <v>780</v>
      </c>
      <c r="N67" s="17">
        <f t="shared" si="1"/>
        <v>727.08333333333337</v>
      </c>
    </row>
    <row r="68" spans="1:14" ht="12" customHeight="1" x14ac:dyDescent="0.2">
      <c r="A68" s="10" t="str">
        <f>'Pregnant Women Participating'!A68</f>
        <v>Otoe-Missouria Tribe, OK</v>
      </c>
      <c r="B68" s="17">
        <v>52</v>
      </c>
      <c r="C68" s="15">
        <v>46</v>
      </c>
      <c r="D68" s="15">
        <v>47</v>
      </c>
      <c r="E68" s="15">
        <v>53</v>
      </c>
      <c r="F68" s="15">
        <v>56</v>
      </c>
      <c r="G68" s="15">
        <v>63</v>
      </c>
      <c r="H68" s="15">
        <v>57</v>
      </c>
      <c r="I68" s="15">
        <v>57</v>
      </c>
      <c r="J68" s="15">
        <v>56</v>
      </c>
      <c r="K68" s="15">
        <v>59</v>
      </c>
      <c r="L68" s="15">
        <v>61</v>
      </c>
      <c r="M68" s="49">
        <v>62</v>
      </c>
      <c r="N68" s="17">
        <f t="shared" si="1"/>
        <v>55.75</v>
      </c>
    </row>
    <row r="69" spans="1:14" ht="12" customHeight="1" x14ac:dyDescent="0.2">
      <c r="A69" s="10" t="str">
        <f>'Pregnant Women Participating'!A69</f>
        <v>Wichita, Caddo &amp; Delaware (WCD), OK</v>
      </c>
      <c r="B69" s="17">
        <v>769</v>
      </c>
      <c r="C69" s="15">
        <v>791</v>
      </c>
      <c r="D69" s="15">
        <v>793</v>
      </c>
      <c r="E69" s="15">
        <v>815</v>
      </c>
      <c r="F69" s="15">
        <v>801</v>
      </c>
      <c r="G69" s="15">
        <v>799</v>
      </c>
      <c r="H69" s="15">
        <v>800</v>
      </c>
      <c r="I69" s="15">
        <v>785</v>
      </c>
      <c r="J69" s="15">
        <v>777</v>
      </c>
      <c r="K69" s="15">
        <v>777</v>
      </c>
      <c r="L69" s="15">
        <v>778</v>
      </c>
      <c r="M69" s="49">
        <v>786</v>
      </c>
      <c r="N69" s="17">
        <f t="shared" si="1"/>
        <v>789.25</v>
      </c>
    </row>
    <row r="70" spans="1:14" s="22" customFormat="1" ht="24.75" customHeight="1" x14ac:dyDescent="0.25">
      <c r="A70" s="18" t="str">
        <f>'Pregnant Women Participating'!A70</f>
        <v>Southwest Region</v>
      </c>
      <c r="B70" s="20">
        <v>291585</v>
      </c>
      <c r="C70" s="19">
        <v>288890</v>
      </c>
      <c r="D70" s="19">
        <v>287670</v>
      </c>
      <c r="E70" s="19">
        <v>287060</v>
      </c>
      <c r="F70" s="19">
        <v>279840</v>
      </c>
      <c r="G70" s="19">
        <v>283214</v>
      </c>
      <c r="H70" s="19">
        <v>281096</v>
      </c>
      <c r="I70" s="19">
        <v>279350</v>
      </c>
      <c r="J70" s="19">
        <v>281475</v>
      </c>
      <c r="K70" s="19">
        <v>282266</v>
      </c>
      <c r="L70" s="19">
        <v>286232</v>
      </c>
      <c r="M70" s="48">
        <v>288008</v>
      </c>
      <c r="N70" s="20">
        <f t="shared" si="1"/>
        <v>284723.83333333331</v>
      </c>
    </row>
    <row r="71" spans="1:14" ht="12" customHeight="1" x14ac:dyDescent="0.2">
      <c r="A71" s="10" t="str">
        <f>'Pregnant Women Participating'!A71</f>
        <v>Colorado</v>
      </c>
      <c r="B71" s="17">
        <v>18286</v>
      </c>
      <c r="C71" s="15">
        <v>18075</v>
      </c>
      <c r="D71" s="15">
        <v>18039</v>
      </c>
      <c r="E71" s="15">
        <v>18095</v>
      </c>
      <c r="F71" s="15">
        <v>18032</v>
      </c>
      <c r="G71" s="15">
        <v>18094</v>
      </c>
      <c r="H71" s="15">
        <v>18001</v>
      </c>
      <c r="I71" s="15">
        <v>17649</v>
      </c>
      <c r="J71" s="15">
        <v>17580</v>
      </c>
      <c r="K71" s="15">
        <v>17330</v>
      </c>
      <c r="L71" s="15">
        <v>17486</v>
      </c>
      <c r="M71" s="49">
        <v>17591</v>
      </c>
      <c r="N71" s="17">
        <f t="shared" si="1"/>
        <v>17854.833333333332</v>
      </c>
    </row>
    <row r="72" spans="1:14" ht="12" customHeight="1" x14ac:dyDescent="0.2">
      <c r="A72" s="10" t="str">
        <f>'Pregnant Women Participating'!A72</f>
        <v>Kansas</v>
      </c>
      <c r="B72" s="17">
        <v>10031</v>
      </c>
      <c r="C72" s="15">
        <v>9903</v>
      </c>
      <c r="D72" s="15">
        <v>9963</v>
      </c>
      <c r="E72" s="15">
        <v>9823</v>
      </c>
      <c r="F72" s="15">
        <v>9554</v>
      </c>
      <c r="G72" s="15">
        <v>9581</v>
      </c>
      <c r="H72" s="15">
        <v>9425</v>
      </c>
      <c r="I72" s="15">
        <v>9227</v>
      </c>
      <c r="J72" s="15">
        <v>9087</v>
      </c>
      <c r="K72" s="15">
        <v>9291</v>
      </c>
      <c r="L72" s="15">
        <v>9462</v>
      </c>
      <c r="M72" s="49">
        <v>9499</v>
      </c>
      <c r="N72" s="17">
        <f t="shared" si="1"/>
        <v>9570.5</v>
      </c>
    </row>
    <row r="73" spans="1:14" ht="12" customHeight="1" x14ac:dyDescent="0.2">
      <c r="A73" s="10" t="str">
        <f>'Pregnant Women Participating'!A73</f>
        <v>Missouri</v>
      </c>
      <c r="B73" s="17">
        <v>23291</v>
      </c>
      <c r="C73" s="15">
        <v>22841</v>
      </c>
      <c r="D73" s="15">
        <v>22739</v>
      </c>
      <c r="E73" s="15">
        <v>22364</v>
      </c>
      <c r="F73" s="15">
        <v>21568</v>
      </c>
      <c r="G73" s="15">
        <v>21504</v>
      </c>
      <c r="H73" s="15">
        <v>21021</v>
      </c>
      <c r="I73" s="15">
        <v>20490</v>
      </c>
      <c r="J73" s="15">
        <v>20678</v>
      </c>
      <c r="K73" s="15">
        <v>20520</v>
      </c>
      <c r="L73" s="15">
        <v>20631</v>
      </c>
      <c r="M73" s="49">
        <v>20781</v>
      </c>
      <c r="N73" s="17">
        <f t="shared" si="1"/>
        <v>21535.666666666668</v>
      </c>
    </row>
    <row r="74" spans="1:14" ht="12" customHeight="1" x14ac:dyDescent="0.2">
      <c r="A74" s="10" t="str">
        <f>'Pregnant Women Participating'!A74</f>
        <v>Montana</v>
      </c>
      <c r="B74" s="17">
        <v>2972</v>
      </c>
      <c r="C74" s="15">
        <v>2949</v>
      </c>
      <c r="D74" s="15">
        <v>2968</v>
      </c>
      <c r="E74" s="15">
        <v>2924</v>
      </c>
      <c r="F74" s="15">
        <v>2914</v>
      </c>
      <c r="G74" s="15">
        <v>2939</v>
      </c>
      <c r="H74" s="15">
        <v>2842</v>
      </c>
      <c r="I74" s="15">
        <v>2759</v>
      </c>
      <c r="J74" s="15">
        <v>2808</v>
      </c>
      <c r="K74" s="15">
        <v>2804</v>
      </c>
      <c r="L74" s="15">
        <v>2807</v>
      </c>
      <c r="M74" s="49">
        <v>2749</v>
      </c>
      <c r="N74" s="17">
        <f t="shared" si="1"/>
        <v>2869.5833333333335</v>
      </c>
    </row>
    <row r="75" spans="1:14" ht="12" customHeight="1" x14ac:dyDescent="0.2">
      <c r="A75" s="10" t="str">
        <f>'Pregnant Women Participating'!A75</f>
        <v>Nebraska</v>
      </c>
      <c r="B75" s="17">
        <v>7376</v>
      </c>
      <c r="C75" s="15">
        <v>7312</v>
      </c>
      <c r="D75" s="15">
        <v>7390</v>
      </c>
      <c r="E75" s="15">
        <v>7368</v>
      </c>
      <c r="F75" s="15">
        <v>7237</v>
      </c>
      <c r="G75" s="15">
        <v>7268</v>
      </c>
      <c r="H75" s="15">
        <v>7152</v>
      </c>
      <c r="I75" s="15">
        <v>6979</v>
      </c>
      <c r="J75" s="15">
        <v>7018</v>
      </c>
      <c r="K75" s="15">
        <v>6994</v>
      </c>
      <c r="L75" s="15">
        <v>7045</v>
      </c>
      <c r="M75" s="49">
        <v>7025</v>
      </c>
      <c r="N75" s="17">
        <f t="shared" si="1"/>
        <v>7180.333333333333</v>
      </c>
    </row>
    <row r="76" spans="1:14" ht="12" customHeight="1" x14ac:dyDescent="0.2">
      <c r="A76" s="10" t="str">
        <f>'Pregnant Women Participating'!A76</f>
        <v>North Dakota</v>
      </c>
      <c r="B76" s="17">
        <v>2194</v>
      </c>
      <c r="C76" s="15">
        <v>2116</v>
      </c>
      <c r="D76" s="15">
        <v>2081</v>
      </c>
      <c r="E76" s="15">
        <v>2095</v>
      </c>
      <c r="F76" s="15">
        <v>2085</v>
      </c>
      <c r="G76" s="15">
        <v>2054</v>
      </c>
      <c r="H76" s="15">
        <v>2023</v>
      </c>
      <c r="I76" s="15">
        <v>1992</v>
      </c>
      <c r="J76" s="15">
        <v>1999</v>
      </c>
      <c r="K76" s="15">
        <v>1968</v>
      </c>
      <c r="L76" s="15">
        <v>1973</v>
      </c>
      <c r="M76" s="49">
        <v>1988</v>
      </c>
      <c r="N76" s="17">
        <f t="shared" si="1"/>
        <v>2047.3333333333333</v>
      </c>
    </row>
    <row r="77" spans="1:14" ht="12" customHeight="1" x14ac:dyDescent="0.2">
      <c r="A77" s="10" t="str">
        <f>'Pregnant Women Participating'!A77</f>
        <v>South Dakota</v>
      </c>
      <c r="B77" s="17">
        <v>2901</v>
      </c>
      <c r="C77" s="15">
        <v>2941</v>
      </c>
      <c r="D77" s="15">
        <v>2921</v>
      </c>
      <c r="E77" s="15">
        <v>2953</v>
      </c>
      <c r="F77" s="15">
        <v>2973</v>
      </c>
      <c r="G77" s="15">
        <v>2964</v>
      </c>
      <c r="H77" s="15">
        <v>2913</v>
      </c>
      <c r="I77" s="15">
        <v>2920</v>
      </c>
      <c r="J77" s="15">
        <v>2889</v>
      </c>
      <c r="K77" s="15">
        <v>2870</v>
      </c>
      <c r="L77" s="15">
        <v>2789</v>
      </c>
      <c r="M77" s="49">
        <v>2780</v>
      </c>
      <c r="N77" s="17">
        <f t="shared" si="1"/>
        <v>2901.1666666666665</v>
      </c>
    </row>
    <row r="78" spans="1:14" ht="12" customHeight="1" x14ac:dyDescent="0.2">
      <c r="A78" s="10" t="str">
        <f>'Pregnant Women Participating'!A78</f>
        <v>Wyoming</v>
      </c>
      <c r="B78" s="17">
        <v>1683</v>
      </c>
      <c r="C78" s="15">
        <v>1641</v>
      </c>
      <c r="D78" s="15">
        <v>1631</v>
      </c>
      <c r="E78" s="15">
        <v>1653</v>
      </c>
      <c r="F78" s="15">
        <v>1588</v>
      </c>
      <c r="G78" s="15">
        <v>1570</v>
      </c>
      <c r="H78" s="15">
        <v>1539</v>
      </c>
      <c r="I78" s="15">
        <v>1506</v>
      </c>
      <c r="J78" s="15">
        <v>1518</v>
      </c>
      <c r="K78" s="15">
        <v>1498</v>
      </c>
      <c r="L78" s="15">
        <v>1515</v>
      </c>
      <c r="M78" s="49">
        <v>1505</v>
      </c>
      <c r="N78" s="17">
        <f t="shared" si="1"/>
        <v>1570.5833333333333</v>
      </c>
    </row>
    <row r="79" spans="1:14" ht="12" customHeight="1" x14ac:dyDescent="0.2">
      <c r="A79" s="10" t="str">
        <f>'Pregnant Women Participating'!A79</f>
        <v>Ute Mountain Ute Tribe, CO</v>
      </c>
      <c r="B79" s="17">
        <v>30</v>
      </c>
      <c r="C79" s="15">
        <v>26</v>
      </c>
      <c r="D79" s="15">
        <v>28</v>
      </c>
      <c r="E79" s="15">
        <v>29</v>
      </c>
      <c r="F79" s="15">
        <v>23</v>
      </c>
      <c r="G79" s="15">
        <v>21</v>
      </c>
      <c r="H79" s="15">
        <v>18</v>
      </c>
      <c r="I79" s="15">
        <v>25</v>
      </c>
      <c r="J79" s="15">
        <v>26</v>
      </c>
      <c r="K79" s="15">
        <v>25</v>
      </c>
      <c r="L79" s="15">
        <v>23</v>
      </c>
      <c r="M79" s="49">
        <v>24</v>
      </c>
      <c r="N79" s="17">
        <f t="shared" si="1"/>
        <v>24.833333333333332</v>
      </c>
    </row>
    <row r="80" spans="1:14" ht="12" customHeight="1" x14ac:dyDescent="0.2">
      <c r="A80" s="10" t="str">
        <f>'Pregnant Women Participating'!A80</f>
        <v>Omaha Sioux, NE</v>
      </c>
      <c r="B80" s="17">
        <v>26</v>
      </c>
      <c r="C80" s="15">
        <v>24</v>
      </c>
      <c r="D80" s="15">
        <v>26</v>
      </c>
      <c r="E80" s="15">
        <v>29</v>
      </c>
      <c r="F80" s="15">
        <v>25</v>
      </c>
      <c r="G80" s="15">
        <v>23</v>
      </c>
      <c r="H80" s="15">
        <v>23</v>
      </c>
      <c r="I80" s="15">
        <v>23</v>
      </c>
      <c r="J80" s="15">
        <v>28</v>
      </c>
      <c r="K80" s="15">
        <v>26</v>
      </c>
      <c r="L80" s="15">
        <v>31</v>
      </c>
      <c r="M80" s="49">
        <v>33</v>
      </c>
      <c r="N80" s="17">
        <f t="shared" si="1"/>
        <v>26.416666666666668</v>
      </c>
    </row>
    <row r="81" spans="1:14" ht="12" customHeight="1" x14ac:dyDescent="0.2">
      <c r="A81" s="10" t="str">
        <f>'Pregnant Women Participating'!A81</f>
        <v>Santee Sioux, NE</v>
      </c>
      <c r="B81" s="17">
        <v>14</v>
      </c>
      <c r="C81" s="15">
        <v>15</v>
      </c>
      <c r="D81" s="15">
        <v>10</v>
      </c>
      <c r="E81" s="15">
        <v>0</v>
      </c>
      <c r="F81" s="15">
        <v>1</v>
      </c>
      <c r="G81" s="15">
        <v>1</v>
      </c>
      <c r="H81" s="15">
        <v>2</v>
      </c>
      <c r="I81" s="15">
        <v>2</v>
      </c>
      <c r="J81" s="15">
        <v>4</v>
      </c>
      <c r="K81" s="15">
        <v>7</v>
      </c>
      <c r="L81" s="15">
        <v>6</v>
      </c>
      <c r="M81" s="49">
        <v>6</v>
      </c>
      <c r="N81" s="17">
        <f t="shared" si="1"/>
        <v>5.666666666666667</v>
      </c>
    </row>
    <row r="82" spans="1:14" ht="12" customHeight="1" x14ac:dyDescent="0.2">
      <c r="A82" s="10" t="str">
        <f>'Pregnant Women Participating'!A82</f>
        <v>Winnebago Tribe, NE</v>
      </c>
      <c r="B82" s="17">
        <v>14</v>
      </c>
      <c r="C82" s="15">
        <v>18</v>
      </c>
      <c r="D82" s="15">
        <v>21</v>
      </c>
      <c r="E82" s="15">
        <v>18</v>
      </c>
      <c r="F82" s="15">
        <v>15</v>
      </c>
      <c r="G82" s="15">
        <v>15</v>
      </c>
      <c r="H82" s="15">
        <v>19</v>
      </c>
      <c r="I82" s="15">
        <v>22</v>
      </c>
      <c r="J82" s="15">
        <v>23</v>
      </c>
      <c r="K82" s="15">
        <v>19</v>
      </c>
      <c r="L82" s="15">
        <v>22</v>
      </c>
      <c r="M82" s="49">
        <v>17</v>
      </c>
      <c r="N82" s="17">
        <f t="shared" si="1"/>
        <v>18.583333333333332</v>
      </c>
    </row>
    <row r="83" spans="1:14" ht="12" customHeight="1" x14ac:dyDescent="0.2">
      <c r="A83" s="10" t="str">
        <f>'Pregnant Women Participating'!A83</f>
        <v>Standing Rock Sioux Tribe, ND</v>
      </c>
      <c r="B83" s="17">
        <v>57</v>
      </c>
      <c r="C83" s="15">
        <v>52</v>
      </c>
      <c r="D83" s="15">
        <v>48</v>
      </c>
      <c r="E83" s="15">
        <v>43</v>
      </c>
      <c r="F83" s="15">
        <v>38</v>
      </c>
      <c r="G83" s="15">
        <v>44</v>
      </c>
      <c r="H83" s="15">
        <v>41</v>
      </c>
      <c r="I83" s="15">
        <v>40</v>
      </c>
      <c r="J83" s="15">
        <v>42</v>
      </c>
      <c r="K83" s="15">
        <v>41</v>
      </c>
      <c r="L83" s="15">
        <v>44</v>
      </c>
      <c r="M83" s="49">
        <v>42</v>
      </c>
      <c r="N83" s="17">
        <f t="shared" si="1"/>
        <v>44.333333333333336</v>
      </c>
    </row>
    <row r="84" spans="1:14" ht="12" customHeight="1" x14ac:dyDescent="0.2">
      <c r="A84" s="10" t="str">
        <f>'Pregnant Women Participating'!A84</f>
        <v>Three Affiliated Tribes, ND</v>
      </c>
      <c r="B84" s="17">
        <v>45</v>
      </c>
      <c r="C84" s="15">
        <v>52</v>
      </c>
      <c r="D84" s="15">
        <v>47</v>
      </c>
      <c r="E84" s="15">
        <v>46</v>
      </c>
      <c r="F84" s="15">
        <v>44</v>
      </c>
      <c r="G84" s="15">
        <v>42</v>
      </c>
      <c r="H84" s="15">
        <v>41</v>
      </c>
      <c r="I84" s="15">
        <v>36</v>
      </c>
      <c r="J84" s="15">
        <v>36</v>
      </c>
      <c r="K84" s="15">
        <v>33</v>
      </c>
      <c r="L84" s="15">
        <v>35</v>
      </c>
      <c r="M84" s="49">
        <v>35</v>
      </c>
      <c r="N84" s="17">
        <f t="shared" si="1"/>
        <v>41</v>
      </c>
    </row>
    <row r="85" spans="1:14" ht="12" customHeight="1" x14ac:dyDescent="0.2">
      <c r="A85" s="10" t="str">
        <f>'Pregnant Women Participating'!A85</f>
        <v>Cheyenne River Sioux, SD</v>
      </c>
      <c r="B85" s="17">
        <v>96</v>
      </c>
      <c r="C85" s="15">
        <v>92</v>
      </c>
      <c r="D85" s="15">
        <v>90</v>
      </c>
      <c r="E85" s="15">
        <v>86</v>
      </c>
      <c r="F85" s="15">
        <v>92</v>
      </c>
      <c r="G85" s="15">
        <v>87</v>
      </c>
      <c r="H85" s="15">
        <v>88</v>
      </c>
      <c r="I85" s="15">
        <v>85</v>
      </c>
      <c r="J85" s="15">
        <v>89</v>
      </c>
      <c r="K85" s="15">
        <v>82</v>
      </c>
      <c r="L85" s="15">
        <v>74</v>
      </c>
      <c r="M85" s="49">
        <v>71</v>
      </c>
      <c r="N85" s="17">
        <f t="shared" si="1"/>
        <v>86</v>
      </c>
    </row>
    <row r="86" spans="1:14" ht="12" customHeight="1" x14ac:dyDescent="0.2">
      <c r="A86" s="10" t="str">
        <f>'Pregnant Women Participating'!A86</f>
        <v>Rosebud Sioux, SD</v>
      </c>
      <c r="B86" s="17">
        <v>149</v>
      </c>
      <c r="C86" s="15">
        <v>153</v>
      </c>
      <c r="D86" s="15">
        <v>155</v>
      </c>
      <c r="E86" s="15">
        <v>153</v>
      </c>
      <c r="F86" s="15">
        <v>147</v>
      </c>
      <c r="G86" s="15">
        <v>146</v>
      </c>
      <c r="H86" s="15">
        <v>154</v>
      </c>
      <c r="I86" s="15">
        <v>148</v>
      </c>
      <c r="J86" s="15">
        <v>153</v>
      </c>
      <c r="K86" s="15">
        <v>147</v>
      </c>
      <c r="L86" s="15">
        <v>149</v>
      </c>
      <c r="M86" s="49">
        <v>157</v>
      </c>
      <c r="N86" s="17">
        <f t="shared" si="1"/>
        <v>150.91666666666666</v>
      </c>
    </row>
    <row r="87" spans="1:14" ht="12" customHeight="1" x14ac:dyDescent="0.2">
      <c r="A87" s="10" t="str">
        <f>'Pregnant Women Participating'!A87</f>
        <v>Northern Arapahoe, WY</v>
      </c>
      <c r="B87" s="17">
        <v>29</v>
      </c>
      <c r="C87" s="15">
        <v>28</v>
      </c>
      <c r="D87" s="15">
        <v>26</v>
      </c>
      <c r="E87" s="15">
        <v>33</v>
      </c>
      <c r="F87" s="15">
        <v>33</v>
      </c>
      <c r="G87" s="15">
        <v>40</v>
      </c>
      <c r="H87" s="15">
        <v>43</v>
      </c>
      <c r="I87" s="15">
        <v>45</v>
      </c>
      <c r="J87" s="15">
        <v>46</v>
      </c>
      <c r="K87" s="15">
        <v>49</v>
      </c>
      <c r="L87" s="15">
        <v>44</v>
      </c>
      <c r="M87" s="49">
        <v>41</v>
      </c>
      <c r="N87" s="17">
        <f t="shared" si="1"/>
        <v>38.083333333333336</v>
      </c>
    </row>
    <row r="88" spans="1:14" ht="12" customHeight="1" x14ac:dyDescent="0.2">
      <c r="A88" s="10" t="str">
        <f>'Pregnant Women Participating'!A88</f>
        <v>Shoshone Tribe, WY</v>
      </c>
      <c r="B88" s="17">
        <v>28</v>
      </c>
      <c r="C88" s="15">
        <v>25</v>
      </c>
      <c r="D88" s="15">
        <v>26</v>
      </c>
      <c r="E88" s="15">
        <v>25</v>
      </c>
      <c r="F88" s="15">
        <v>28</v>
      </c>
      <c r="G88" s="15">
        <v>23</v>
      </c>
      <c r="H88" s="15">
        <v>23</v>
      </c>
      <c r="I88" s="15">
        <v>24</v>
      </c>
      <c r="J88" s="15">
        <v>23</v>
      </c>
      <c r="K88" s="15">
        <v>23</v>
      </c>
      <c r="L88" s="15">
        <v>22</v>
      </c>
      <c r="M88" s="49">
        <v>22</v>
      </c>
      <c r="N88" s="17">
        <f t="shared" si="1"/>
        <v>24.333333333333332</v>
      </c>
    </row>
    <row r="89" spans="1:14" s="22" customFormat="1" ht="24.75" customHeight="1" x14ac:dyDescent="0.25">
      <c r="A89" s="18" t="str">
        <f>'Pregnant Women Participating'!A89</f>
        <v>Mountain Plains</v>
      </c>
      <c r="B89" s="20">
        <v>69222</v>
      </c>
      <c r="C89" s="19">
        <v>68263</v>
      </c>
      <c r="D89" s="19">
        <v>68209</v>
      </c>
      <c r="E89" s="19">
        <v>67737</v>
      </c>
      <c r="F89" s="19">
        <v>66397</v>
      </c>
      <c r="G89" s="19">
        <v>66416</v>
      </c>
      <c r="H89" s="19">
        <v>65368</v>
      </c>
      <c r="I89" s="19">
        <v>63972</v>
      </c>
      <c r="J89" s="19">
        <v>64047</v>
      </c>
      <c r="K89" s="19">
        <v>63727</v>
      </c>
      <c r="L89" s="19">
        <v>64158</v>
      </c>
      <c r="M89" s="48">
        <v>64366</v>
      </c>
      <c r="N89" s="20">
        <f t="shared" si="1"/>
        <v>65990.166666666672</v>
      </c>
    </row>
    <row r="90" spans="1:14" ht="12" customHeight="1" x14ac:dyDescent="0.2">
      <c r="A90" s="11" t="str">
        <f>'Pregnant Women Participating'!A90</f>
        <v>Alaska</v>
      </c>
      <c r="B90" s="17">
        <v>3125</v>
      </c>
      <c r="C90" s="15">
        <v>3128</v>
      </c>
      <c r="D90" s="15">
        <v>3100</v>
      </c>
      <c r="E90" s="15">
        <v>3129</v>
      </c>
      <c r="F90" s="15">
        <v>3089</v>
      </c>
      <c r="G90" s="15">
        <v>3068</v>
      </c>
      <c r="H90" s="15">
        <v>3050</v>
      </c>
      <c r="I90" s="15">
        <v>2988</v>
      </c>
      <c r="J90" s="15">
        <v>3003</v>
      </c>
      <c r="K90" s="15">
        <v>3016</v>
      </c>
      <c r="L90" s="15">
        <v>2995</v>
      </c>
      <c r="M90" s="49">
        <v>3024</v>
      </c>
      <c r="N90" s="17">
        <f t="shared" si="1"/>
        <v>3059.5833333333335</v>
      </c>
    </row>
    <row r="91" spans="1:14" ht="12" customHeight="1" x14ac:dyDescent="0.2">
      <c r="A91" s="11" t="str">
        <f>'Pregnant Women Participating'!A91</f>
        <v>American Samoa</v>
      </c>
      <c r="B91" s="17">
        <v>777</v>
      </c>
      <c r="C91" s="15">
        <v>760</v>
      </c>
      <c r="D91" s="15">
        <v>752</v>
      </c>
      <c r="E91" s="15">
        <v>744</v>
      </c>
      <c r="F91" s="15">
        <v>728</v>
      </c>
      <c r="G91" s="15">
        <v>732</v>
      </c>
      <c r="H91" s="15">
        <v>739</v>
      </c>
      <c r="I91" s="15">
        <v>725</v>
      </c>
      <c r="J91" s="15">
        <v>717</v>
      </c>
      <c r="K91" s="15">
        <v>748</v>
      </c>
      <c r="L91" s="15">
        <v>749</v>
      </c>
      <c r="M91" s="49">
        <v>732</v>
      </c>
      <c r="N91" s="17">
        <f t="shared" si="1"/>
        <v>741.91666666666663</v>
      </c>
    </row>
    <row r="92" spans="1:14" ht="12" customHeight="1" x14ac:dyDescent="0.2">
      <c r="A92" s="11" t="str">
        <f>'Pregnant Women Participating'!A92</f>
        <v>California</v>
      </c>
      <c r="B92" s="17">
        <v>192751</v>
      </c>
      <c r="C92" s="15">
        <v>189442</v>
      </c>
      <c r="D92" s="15">
        <v>189768</v>
      </c>
      <c r="E92" s="15">
        <v>190158</v>
      </c>
      <c r="F92" s="15">
        <v>189716</v>
      </c>
      <c r="G92" s="15">
        <v>193619</v>
      </c>
      <c r="H92" s="15">
        <v>190070</v>
      </c>
      <c r="I92" s="15">
        <v>185946</v>
      </c>
      <c r="J92" s="15">
        <v>187316</v>
      </c>
      <c r="K92" s="15">
        <v>187668</v>
      </c>
      <c r="L92" s="15">
        <v>188953</v>
      </c>
      <c r="M92" s="49">
        <v>189325</v>
      </c>
      <c r="N92" s="17">
        <f t="shared" si="1"/>
        <v>189561</v>
      </c>
    </row>
    <row r="93" spans="1:14" ht="12" customHeight="1" x14ac:dyDescent="0.2">
      <c r="A93" s="11" t="str">
        <f>'Pregnant Women Participating'!A93</f>
        <v>Guam</v>
      </c>
      <c r="B93" s="17">
        <v>1098</v>
      </c>
      <c r="C93" s="15">
        <v>1012</v>
      </c>
      <c r="D93" s="15">
        <v>930</v>
      </c>
      <c r="E93" s="15">
        <v>915</v>
      </c>
      <c r="F93" s="15">
        <v>897</v>
      </c>
      <c r="G93" s="15">
        <v>806</v>
      </c>
      <c r="H93" s="15">
        <v>799</v>
      </c>
      <c r="I93" s="15">
        <v>796</v>
      </c>
      <c r="J93" s="15">
        <v>863</v>
      </c>
      <c r="K93" s="15">
        <v>952</v>
      </c>
      <c r="L93" s="15">
        <v>1013</v>
      </c>
      <c r="M93" s="49">
        <v>1049</v>
      </c>
      <c r="N93" s="17">
        <f t="shared" si="1"/>
        <v>927.5</v>
      </c>
    </row>
    <row r="94" spans="1:14" ht="12" customHeight="1" x14ac:dyDescent="0.2">
      <c r="A94" s="11" t="str">
        <f>'Pregnant Women Participating'!A94</f>
        <v>Hawaii</v>
      </c>
      <c r="B94" s="17">
        <v>5808</v>
      </c>
      <c r="C94" s="15">
        <v>5689</v>
      </c>
      <c r="D94" s="15">
        <v>5554</v>
      </c>
      <c r="E94" s="15">
        <v>5578</v>
      </c>
      <c r="F94" s="15">
        <v>5493</v>
      </c>
      <c r="G94" s="15">
        <v>5587</v>
      </c>
      <c r="H94" s="15">
        <v>5470</v>
      </c>
      <c r="I94" s="15">
        <v>5283</v>
      </c>
      <c r="J94" s="15">
        <v>5095</v>
      </c>
      <c r="K94" s="15">
        <v>5169</v>
      </c>
      <c r="L94" s="15">
        <v>5216</v>
      </c>
      <c r="M94" s="49">
        <v>5229</v>
      </c>
      <c r="N94" s="17">
        <f t="shared" si="1"/>
        <v>5430.916666666667</v>
      </c>
    </row>
    <row r="95" spans="1:14" ht="12" customHeight="1" x14ac:dyDescent="0.2">
      <c r="A95" s="11" t="str">
        <f>'Pregnant Women Participating'!A95</f>
        <v>Idaho</v>
      </c>
      <c r="B95" s="17">
        <v>6625</v>
      </c>
      <c r="C95" s="15">
        <v>6641</v>
      </c>
      <c r="D95" s="15">
        <v>6633</v>
      </c>
      <c r="E95" s="15">
        <v>6638</v>
      </c>
      <c r="F95" s="15">
        <v>6547</v>
      </c>
      <c r="G95" s="15">
        <v>6554</v>
      </c>
      <c r="H95" s="15">
        <v>6390</v>
      </c>
      <c r="I95" s="15">
        <v>6207</v>
      </c>
      <c r="J95" s="15">
        <v>6169</v>
      </c>
      <c r="K95" s="15">
        <v>6174</v>
      </c>
      <c r="L95" s="15">
        <v>6208</v>
      </c>
      <c r="M95" s="49">
        <v>6235</v>
      </c>
      <c r="N95" s="17">
        <f t="shared" si="1"/>
        <v>6418.416666666667</v>
      </c>
    </row>
    <row r="96" spans="1:14" ht="12" customHeight="1" x14ac:dyDescent="0.2">
      <c r="A96" s="11" t="str">
        <f>'Pregnant Women Participating'!A96</f>
        <v>Nevada</v>
      </c>
      <c r="B96" s="17">
        <v>12285</v>
      </c>
      <c r="C96" s="15">
        <v>12012</v>
      </c>
      <c r="D96" s="15">
        <v>12005</v>
      </c>
      <c r="E96" s="15">
        <v>11854</v>
      </c>
      <c r="F96" s="15">
        <v>11768</v>
      </c>
      <c r="G96" s="15">
        <v>11863</v>
      </c>
      <c r="H96" s="15">
        <v>11641</v>
      </c>
      <c r="I96" s="15">
        <v>11589</v>
      </c>
      <c r="J96" s="15">
        <v>11802</v>
      </c>
      <c r="K96" s="15">
        <v>11679</v>
      </c>
      <c r="L96" s="15">
        <v>11749</v>
      </c>
      <c r="M96" s="49">
        <v>11597</v>
      </c>
      <c r="N96" s="17">
        <f t="shared" si="1"/>
        <v>11820.333333333334</v>
      </c>
    </row>
    <row r="97" spans="1:14" ht="12" customHeight="1" x14ac:dyDescent="0.2">
      <c r="A97" s="11" t="str">
        <f>'Pregnant Women Participating'!A97</f>
        <v>Oregon</v>
      </c>
      <c r="B97" s="17">
        <v>16023</v>
      </c>
      <c r="C97" s="15">
        <v>15773</v>
      </c>
      <c r="D97" s="15">
        <v>15866</v>
      </c>
      <c r="E97" s="15">
        <v>15798</v>
      </c>
      <c r="F97" s="15">
        <v>15593</v>
      </c>
      <c r="G97" s="15">
        <v>15627</v>
      </c>
      <c r="H97" s="15">
        <v>15353</v>
      </c>
      <c r="I97" s="15">
        <v>15092</v>
      </c>
      <c r="J97" s="15">
        <v>15049</v>
      </c>
      <c r="K97" s="15">
        <v>14978</v>
      </c>
      <c r="L97" s="15">
        <v>15014</v>
      </c>
      <c r="M97" s="49">
        <v>14945</v>
      </c>
      <c r="N97" s="17">
        <f t="shared" si="1"/>
        <v>15425.916666666666</v>
      </c>
    </row>
    <row r="98" spans="1:14" ht="12" customHeight="1" x14ac:dyDescent="0.2">
      <c r="A98" s="11" t="str">
        <f>'Pregnant Women Participating'!A98</f>
        <v>Washington</v>
      </c>
      <c r="B98" s="17">
        <v>26759</v>
      </c>
      <c r="C98" s="15">
        <v>26476</v>
      </c>
      <c r="D98" s="15">
        <v>26689</v>
      </c>
      <c r="E98" s="15">
        <v>27033</v>
      </c>
      <c r="F98" s="15">
        <v>26212</v>
      </c>
      <c r="G98" s="15">
        <v>26299</v>
      </c>
      <c r="H98" s="15">
        <v>25595</v>
      </c>
      <c r="I98" s="15">
        <v>24886</v>
      </c>
      <c r="J98" s="15">
        <v>24814</v>
      </c>
      <c r="K98" s="15">
        <v>24866</v>
      </c>
      <c r="L98" s="15">
        <v>24897</v>
      </c>
      <c r="M98" s="49">
        <v>24905</v>
      </c>
      <c r="N98" s="17">
        <f t="shared" si="1"/>
        <v>25785.916666666668</v>
      </c>
    </row>
    <row r="99" spans="1:14" ht="12" customHeight="1" x14ac:dyDescent="0.2">
      <c r="A99" s="11" t="str">
        <f>'Pregnant Women Participating'!A99</f>
        <v>Northern Marianas</v>
      </c>
      <c r="B99" s="17">
        <v>579</v>
      </c>
      <c r="C99" s="15">
        <v>555</v>
      </c>
      <c r="D99" s="15">
        <v>565</v>
      </c>
      <c r="E99" s="15">
        <v>566</v>
      </c>
      <c r="F99" s="15">
        <v>582</v>
      </c>
      <c r="G99" s="15">
        <v>586</v>
      </c>
      <c r="H99" s="15">
        <v>589</v>
      </c>
      <c r="I99" s="15">
        <v>606</v>
      </c>
      <c r="J99" s="15">
        <v>583</v>
      </c>
      <c r="K99" s="15">
        <v>582</v>
      </c>
      <c r="L99" s="15">
        <v>556</v>
      </c>
      <c r="M99" s="49">
        <v>549</v>
      </c>
      <c r="N99" s="17">
        <f t="shared" si="1"/>
        <v>574.83333333333337</v>
      </c>
    </row>
    <row r="100" spans="1:14" ht="12" customHeight="1" x14ac:dyDescent="0.2">
      <c r="A100" s="11" t="str">
        <f>'Pregnant Women Participating'!A100</f>
        <v>Inter-Tribal Council, NV</v>
      </c>
      <c r="B100" s="17">
        <v>222</v>
      </c>
      <c r="C100" s="15">
        <v>134</v>
      </c>
      <c r="D100" s="15">
        <v>132</v>
      </c>
      <c r="E100" s="15">
        <v>126</v>
      </c>
      <c r="F100" s="15">
        <v>114</v>
      </c>
      <c r="G100" s="15">
        <v>102</v>
      </c>
      <c r="H100" s="15">
        <v>102</v>
      </c>
      <c r="I100" s="15">
        <v>99</v>
      </c>
      <c r="J100" s="15">
        <v>95</v>
      </c>
      <c r="K100" s="15">
        <v>93</v>
      </c>
      <c r="L100" s="15">
        <v>97</v>
      </c>
      <c r="M100" s="49">
        <v>95</v>
      </c>
      <c r="N100" s="17">
        <f t="shared" si="1"/>
        <v>117.58333333333333</v>
      </c>
    </row>
    <row r="101" spans="1:14" s="22" customFormat="1" ht="24.75" customHeight="1" x14ac:dyDescent="0.25">
      <c r="A101" s="18" t="str">
        <f>'Pregnant Women Participating'!A101</f>
        <v>Western Region</v>
      </c>
      <c r="B101" s="20">
        <v>266052</v>
      </c>
      <c r="C101" s="19">
        <v>261622</v>
      </c>
      <c r="D101" s="19">
        <v>261994</v>
      </c>
      <c r="E101" s="19">
        <v>262539</v>
      </c>
      <c r="F101" s="19">
        <v>260739</v>
      </c>
      <c r="G101" s="19">
        <v>264843</v>
      </c>
      <c r="H101" s="19">
        <v>259798</v>
      </c>
      <c r="I101" s="19">
        <v>254217</v>
      </c>
      <c r="J101" s="19">
        <v>255506</v>
      </c>
      <c r="K101" s="19">
        <v>255925</v>
      </c>
      <c r="L101" s="19">
        <v>257447</v>
      </c>
      <c r="M101" s="48">
        <v>257685</v>
      </c>
      <c r="N101" s="20">
        <f t="shared" si="1"/>
        <v>259863.91666666666</v>
      </c>
    </row>
    <row r="102" spans="1:14" s="36" customFormat="1" ht="16.5" customHeight="1" thickBot="1" x14ac:dyDescent="0.3">
      <c r="A102" s="33" t="str">
        <f>'Pregnant Women Participating'!A102</f>
        <v>TOTAL</v>
      </c>
      <c r="B102" s="34">
        <v>1425139</v>
      </c>
      <c r="C102" s="35">
        <v>1405357</v>
      </c>
      <c r="D102" s="35">
        <v>1400008</v>
      </c>
      <c r="E102" s="35">
        <v>1398377</v>
      </c>
      <c r="F102" s="35">
        <v>1378160</v>
      </c>
      <c r="G102" s="35">
        <v>1389829</v>
      </c>
      <c r="H102" s="35">
        <v>1369815</v>
      </c>
      <c r="I102" s="35">
        <v>1349692</v>
      </c>
      <c r="J102" s="35">
        <v>1351443</v>
      </c>
      <c r="K102" s="35">
        <v>1351342</v>
      </c>
      <c r="L102" s="35">
        <v>1361641</v>
      </c>
      <c r="M102" s="51">
        <v>1368986</v>
      </c>
      <c r="N102" s="34">
        <f t="shared" si="1"/>
        <v>1379149.0833333333</v>
      </c>
    </row>
    <row r="103" spans="1:14" s="7" customFormat="1" ht="12.75" customHeight="1" thickTop="1" x14ac:dyDescent="0.25">
      <c r="A103" s="12"/>
    </row>
    <row r="104" spans="1:14" ht="12" x14ac:dyDescent="0.25">
      <c r="A104" s="12"/>
    </row>
    <row r="105" spans="1:14" customFormat="1" ht="13.2" x14ac:dyDescent="0.25">
      <c r="A105" s="13" t="s">
        <v>125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109375" defaultRowHeight="11.4" x14ac:dyDescent="0.2"/>
  <cols>
    <col min="1" max="1" width="34.6640625" style="90" customWidth="1"/>
    <col min="2" max="13" width="11.6640625" style="63" customWidth="1"/>
    <col min="14" max="14" width="13.6640625" style="63" customWidth="1"/>
    <col min="15" max="16384" width="9.109375" style="63"/>
  </cols>
  <sheetData>
    <row r="1" spans="1:14" ht="12" customHeight="1" x14ac:dyDescent="0.25">
      <c r="A1" s="61" t="s">
        <v>131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90"/>
    </row>
    <row r="2" spans="1:14" ht="12" customHeight="1" x14ac:dyDescent="0.25">
      <c r="A2" s="61" t="str">
        <f>'Pregnant Women Participating'!A2</f>
        <v>FISCAL YEAR 2021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0"/>
    </row>
    <row r="3" spans="1:14" ht="12" customHeight="1" x14ac:dyDescent="0.25">
      <c r="A3" s="64" t="str">
        <f>'Pregnant Women Participating'!A3</f>
        <v>Data as of February 04, 2022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90"/>
    </row>
    <row r="4" spans="1:14" ht="12" customHeigh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90"/>
    </row>
    <row r="5" spans="1:14" s="70" customFormat="1" ht="24" customHeight="1" x14ac:dyDescent="0.2">
      <c r="A5" s="66" t="s">
        <v>26</v>
      </c>
      <c r="B5" s="67">
        <f>DATE(RIGHT(A2,4)-1,10,1)</f>
        <v>44105</v>
      </c>
      <c r="C5" s="68">
        <f>DATE(RIGHT(A2,4)-1,11,1)</f>
        <v>44136</v>
      </c>
      <c r="D5" s="68">
        <f>DATE(RIGHT(A2,4)-1,12,1)</f>
        <v>44166</v>
      </c>
      <c r="E5" s="68">
        <f>DATE(RIGHT(A2,4),1,1)</f>
        <v>44197</v>
      </c>
      <c r="F5" s="68">
        <f>DATE(RIGHT(A2,4),2,1)</f>
        <v>44228</v>
      </c>
      <c r="G5" s="68">
        <f>DATE(RIGHT(A2,4),3,1)</f>
        <v>44256</v>
      </c>
      <c r="H5" s="68">
        <f>DATE(RIGHT(A2,4),4,1)</f>
        <v>44287</v>
      </c>
      <c r="I5" s="68">
        <f>DATE(RIGHT(A2,4),5,1)</f>
        <v>44317</v>
      </c>
      <c r="J5" s="68">
        <f>DATE(RIGHT(A2,4),6,1)</f>
        <v>44348</v>
      </c>
      <c r="K5" s="68">
        <f>DATE(RIGHT(A2,4),7,1)</f>
        <v>44378</v>
      </c>
      <c r="L5" s="68">
        <f>DATE(RIGHT(A2,4),8,1)</f>
        <v>44409</v>
      </c>
      <c r="M5" s="68">
        <f>DATE(RIGHT(A2,4),9,1)</f>
        <v>44440</v>
      </c>
      <c r="N5" s="69" t="s">
        <v>27</v>
      </c>
    </row>
    <row r="6" spans="1:14" s="75" customFormat="1" ht="12" customHeight="1" x14ac:dyDescent="0.2">
      <c r="A6" s="71" t="str">
        <f>'Pregnant Women Participating'!A6</f>
        <v>Connecticut</v>
      </c>
      <c r="B6" s="72">
        <v>1047</v>
      </c>
      <c r="C6" s="73">
        <v>1017</v>
      </c>
      <c r="D6" s="73">
        <v>1009</v>
      </c>
      <c r="E6" s="73">
        <v>985</v>
      </c>
      <c r="F6" s="73">
        <v>940</v>
      </c>
      <c r="G6" s="73">
        <v>973</v>
      </c>
      <c r="H6" s="73">
        <v>950</v>
      </c>
      <c r="I6" s="73">
        <v>947</v>
      </c>
      <c r="J6" s="73">
        <v>945</v>
      </c>
      <c r="K6" s="73">
        <v>919</v>
      </c>
      <c r="L6" s="73">
        <v>938</v>
      </c>
      <c r="M6" s="74">
        <v>964</v>
      </c>
      <c r="N6" s="72">
        <f t="shared" ref="N6:N102" si="0">IF(SUM(B6:M6)&gt;0,AVERAGE(B6:M6),"0")</f>
        <v>969.5</v>
      </c>
    </row>
    <row r="7" spans="1:14" s="75" customFormat="1" ht="12" customHeight="1" x14ac:dyDescent="0.2">
      <c r="A7" s="71" t="str">
        <f>'Pregnant Women Participating'!A7</f>
        <v>Maine</v>
      </c>
      <c r="B7" s="72">
        <v>570</v>
      </c>
      <c r="C7" s="73">
        <v>573</v>
      </c>
      <c r="D7" s="73">
        <v>565</v>
      </c>
      <c r="E7" s="73">
        <v>558</v>
      </c>
      <c r="F7" s="73">
        <v>556</v>
      </c>
      <c r="G7" s="73">
        <v>552</v>
      </c>
      <c r="H7" s="73">
        <v>547</v>
      </c>
      <c r="I7" s="73">
        <v>533</v>
      </c>
      <c r="J7" s="73">
        <v>523</v>
      </c>
      <c r="K7" s="73">
        <v>518</v>
      </c>
      <c r="L7" s="73">
        <v>532</v>
      </c>
      <c r="M7" s="74">
        <v>525</v>
      </c>
      <c r="N7" s="72">
        <f t="shared" si="0"/>
        <v>546</v>
      </c>
    </row>
    <row r="8" spans="1:14" s="75" customFormat="1" ht="12" customHeight="1" x14ac:dyDescent="0.2">
      <c r="A8" s="71" t="str">
        <f>'Pregnant Women Participating'!A8</f>
        <v>Massachusetts</v>
      </c>
      <c r="B8" s="72">
        <v>3053</v>
      </c>
      <c r="C8" s="73">
        <v>3031</v>
      </c>
      <c r="D8" s="73">
        <v>3039</v>
      </c>
      <c r="E8" s="73">
        <v>2982</v>
      </c>
      <c r="F8" s="73">
        <v>2927</v>
      </c>
      <c r="G8" s="73">
        <v>2943</v>
      </c>
      <c r="H8" s="73">
        <v>2891</v>
      </c>
      <c r="I8" s="73">
        <v>2852</v>
      </c>
      <c r="J8" s="73">
        <v>2765</v>
      </c>
      <c r="K8" s="73">
        <v>2797</v>
      </c>
      <c r="L8" s="73">
        <v>2789</v>
      </c>
      <c r="M8" s="74">
        <v>2807</v>
      </c>
      <c r="N8" s="72">
        <f t="shared" si="0"/>
        <v>2906.3333333333335</v>
      </c>
    </row>
    <row r="9" spans="1:14" s="75" customFormat="1" ht="12" customHeight="1" x14ac:dyDescent="0.2">
      <c r="A9" s="71" t="str">
        <f>'Pregnant Women Participating'!A9</f>
        <v>New Hampshire</v>
      </c>
      <c r="B9" s="72">
        <v>467</v>
      </c>
      <c r="C9" s="73">
        <v>473</v>
      </c>
      <c r="D9" s="73">
        <v>467</v>
      </c>
      <c r="E9" s="73">
        <v>472</v>
      </c>
      <c r="F9" s="73">
        <v>487</v>
      </c>
      <c r="G9" s="73">
        <v>468</v>
      </c>
      <c r="H9" s="73">
        <v>467</v>
      </c>
      <c r="I9" s="73">
        <v>487</v>
      </c>
      <c r="J9" s="73">
        <v>469</v>
      </c>
      <c r="K9" s="73">
        <v>462</v>
      </c>
      <c r="L9" s="73">
        <v>490</v>
      </c>
      <c r="M9" s="74">
        <v>491</v>
      </c>
      <c r="N9" s="72">
        <f t="shared" si="0"/>
        <v>475</v>
      </c>
    </row>
    <row r="10" spans="1:14" s="75" customFormat="1" ht="12" customHeight="1" x14ac:dyDescent="0.2">
      <c r="A10" s="71" t="str">
        <f>'Pregnant Women Participating'!A10</f>
        <v>New York</v>
      </c>
      <c r="B10" s="72">
        <v>8841</v>
      </c>
      <c r="C10" s="73">
        <v>8810</v>
      </c>
      <c r="D10" s="73">
        <v>8704</v>
      </c>
      <c r="E10" s="73">
        <v>8687</v>
      </c>
      <c r="F10" s="73">
        <v>8537</v>
      </c>
      <c r="G10" s="73">
        <v>8600</v>
      </c>
      <c r="H10" s="73">
        <v>8625</v>
      </c>
      <c r="I10" s="73">
        <v>8507</v>
      </c>
      <c r="J10" s="73">
        <v>8576</v>
      </c>
      <c r="K10" s="73">
        <v>8696</v>
      </c>
      <c r="L10" s="73">
        <v>8739</v>
      </c>
      <c r="M10" s="74">
        <v>8560</v>
      </c>
      <c r="N10" s="72">
        <f t="shared" si="0"/>
        <v>8656.8333333333339</v>
      </c>
    </row>
    <row r="11" spans="1:14" s="75" customFormat="1" ht="12" customHeight="1" x14ac:dyDescent="0.2">
      <c r="A11" s="71" t="str">
        <f>'Pregnant Women Participating'!A11</f>
        <v>Rhode Island</v>
      </c>
      <c r="B11" s="72">
        <v>329</v>
      </c>
      <c r="C11" s="73">
        <v>341</v>
      </c>
      <c r="D11" s="73">
        <v>322</v>
      </c>
      <c r="E11" s="73">
        <v>330</v>
      </c>
      <c r="F11" s="73">
        <v>315</v>
      </c>
      <c r="G11" s="73">
        <v>308</v>
      </c>
      <c r="H11" s="73">
        <v>305</v>
      </c>
      <c r="I11" s="73">
        <v>302</v>
      </c>
      <c r="J11" s="73">
        <v>316</v>
      </c>
      <c r="K11" s="73">
        <v>310</v>
      </c>
      <c r="L11" s="73">
        <v>297</v>
      </c>
      <c r="M11" s="74">
        <v>299</v>
      </c>
      <c r="N11" s="72">
        <f t="shared" si="0"/>
        <v>314.5</v>
      </c>
    </row>
    <row r="12" spans="1:14" s="75" customFormat="1" ht="12" customHeight="1" x14ac:dyDescent="0.2">
      <c r="A12" s="71" t="str">
        <f>'Pregnant Women Participating'!A12</f>
        <v>Vermont</v>
      </c>
      <c r="B12" s="72">
        <v>627</v>
      </c>
      <c r="C12" s="73">
        <v>611</v>
      </c>
      <c r="D12" s="73">
        <v>609</v>
      </c>
      <c r="E12" s="73">
        <v>603</v>
      </c>
      <c r="F12" s="73">
        <v>593</v>
      </c>
      <c r="G12" s="73">
        <v>579</v>
      </c>
      <c r="H12" s="73">
        <v>565</v>
      </c>
      <c r="I12" s="73">
        <v>562</v>
      </c>
      <c r="J12" s="73">
        <v>541</v>
      </c>
      <c r="K12" s="73">
        <v>567</v>
      </c>
      <c r="L12" s="73">
        <v>561</v>
      </c>
      <c r="M12" s="74">
        <v>551</v>
      </c>
      <c r="N12" s="72">
        <f t="shared" si="0"/>
        <v>580.75</v>
      </c>
    </row>
    <row r="13" spans="1:14" s="75" customFormat="1" ht="12" customHeight="1" x14ac:dyDescent="0.2">
      <c r="A13" s="71" t="str">
        <f>'Pregnant Women Participating'!A13</f>
        <v>Virgin Islands</v>
      </c>
      <c r="B13" s="72">
        <v>71</v>
      </c>
      <c r="C13" s="73">
        <v>68</v>
      </c>
      <c r="D13" s="73">
        <v>76</v>
      </c>
      <c r="E13" s="73">
        <v>86</v>
      </c>
      <c r="F13" s="73">
        <v>89</v>
      </c>
      <c r="G13" s="73">
        <v>93</v>
      </c>
      <c r="H13" s="73">
        <v>89</v>
      </c>
      <c r="I13" s="73">
        <v>87</v>
      </c>
      <c r="J13" s="73">
        <v>88</v>
      </c>
      <c r="K13" s="73">
        <v>94</v>
      </c>
      <c r="L13" s="73">
        <v>91</v>
      </c>
      <c r="M13" s="74">
        <v>98</v>
      </c>
      <c r="N13" s="72">
        <f t="shared" si="0"/>
        <v>85.833333333333329</v>
      </c>
    </row>
    <row r="14" spans="1:14" s="75" customFormat="1" ht="12" customHeight="1" x14ac:dyDescent="0.2">
      <c r="A14" s="71" t="str">
        <f>'Pregnant Women Participating'!A14</f>
        <v>Indian Township, ME</v>
      </c>
      <c r="B14" s="72">
        <v>4</v>
      </c>
      <c r="C14" s="73">
        <v>5</v>
      </c>
      <c r="D14" s="73">
        <v>4</v>
      </c>
      <c r="E14" s="73">
        <v>5</v>
      </c>
      <c r="F14" s="73">
        <v>6</v>
      </c>
      <c r="G14" s="73">
        <v>4</v>
      </c>
      <c r="H14" s="73">
        <v>2</v>
      </c>
      <c r="I14" s="73">
        <v>3</v>
      </c>
      <c r="J14" s="73">
        <v>3</v>
      </c>
      <c r="K14" s="73">
        <v>3</v>
      </c>
      <c r="L14" s="73">
        <v>1</v>
      </c>
      <c r="M14" s="74">
        <v>1</v>
      </c>
      <c r="N14" s="72">
        <f t="shared" si="0"/>
        <v>3.4166666666666665</v>
      </c>
    </row>
    <row r="15" spans="1:14" s="75" customFormat="1" ht="12" customHeight="1" x14ac:dyDescent="0.2">
      <c r="A15" s="71" t="str">
        <f>'Pregnant Women Participating'!A15</f>
        <v>Pleasant Point, ME</v>
      </c>
      <c r="B15" s="72">
        <v>1</v>
      </c>
      <c r="C15" s="73">
        <v>1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73">
        <v>0</v>
      </c>
      <c r="J15" s="73">
        <v>0</v>
      </c>
      <c r="K15" s="73">
        <v>1</v>
      </c>
      <c r="L15" s="73">
        <v>0</v>
      </c>
      <c r="M15" s="74">
        <v>0</v>
      </c>
      <c r="N15" s="72">
        <f t="shared" si="0"/>
        <v>0.66666666666666663</v>
      </c>
    </row>
    <row r="16" spans="1:14" s="80" customFormat="1" ht="24.75" customHeight="1" x14ac:dyDescent="0.25">
      <c r="A16" s="76" t="str">
        <f>'Pregnant Women Participating'!A16</f>
        <v>Northeast Region</v>
      </c>
      <c r="B16" s="77">
        <v>15010</v>
      </c>
      <c r="C16" s="78">
        <v>14930</v>
      </c>
      <c r="D16" s="78">
        <v>14796</v>
      </c>
      <c r="E16" s="78">
        <v>14709</v>
      </c>
      <c r="F16" s="78">
        <v>14451</v>
      </c>
      <c r="G16" s="78">
        <v>14521</v>
      </c>
      <c r="H16" s="78">
        <v>14442</v>
      </c>
      <c r="I16" s="78">
        <v>14280</v>
      </c>
      <c r="J16" s="78">
        <v>14226</v>
      </c>
      <c r="K16" s="78">
        <v>14367</v>
      </c>
      <c r="L16" s="78">
        <v>14438</v>
      </c>
      <c r="M16" s="79">
        <v>14296</v>
      </c>
      <c r="N16" s="77">
        <f t="shared" si="0"/>
        <v>14538.833333333334</v>
      </c>
    </row>
    <row r="17" spans="1:14" ht="12" customHeight="1" x14ac:dyDescent="0.2">
      <c r="A17" s="71" t="str">
        <f>'Pregnant Women Participating'!A17</f>
        <v>Delaware</v>
      </c>
      <c r="B17" s="72">
        <v>313</v>
      </c>
      <c r="C17" s="73">
        <v>312</v>
      </c>
      <c r="D17" s="73">
        <v>319</v>
      </c>
      <c r="E17" s="73">
        <v>299</v>
      </c>
      <c r="F17" s="73">
        <v>300</v>
      </c>
      <c r="G17" s="73">
        <v>290</v>
      </c>
      <c r="H17" s="73">
        <v>291</v>
      </c>
      <c r="I17" s="73">
        <v>275</v>
      </c>
      <c r="J17" s="73">
        <v>270</v>
      </c>
      <c r="K17" s="73">
        <v>270</v>
      </c>
      <c r="L17" s="73">
        <v>296</v>
      </c>
      <c r="M17" s="74">
        <v>308</v>
      </c>
      <c r="N17" s="72">
        <f t="shared" si="0"/>
        <v>295.25</v>
      </c>
    </row>
    <row r="18" spans="1:14" ht="12" customHeight="1" x14ac:dyDescent="0.2">
      <c r="A18" s="71" t="str">
        <f>'Pregnant Women Participating'!A18</f>
        <v>District of Columbia</v>
      </c>
      <c r="B18" s="72">
        <v>403</v>
      </c>
      <c r="C18" s="73">
        <v>391</v>
      </c>
      <c r="D18" s="73">
        <v>391</v>
      </c>
      <c r="E18" s="73">
        <v>393</v>
      </c>
      <c r="F18" s="73">
        <v>400</v>
      </c>
      <c r="G18" s="73">
        <v>396</v>
      </c>
      <c r="H18" s="73">
        <v>380</v>
      </c>
      <c r="I18" s="73">
        <v>363</v>
      </c>
      <c r="J18" s="73">
        <v>358</v>
      </c>
      <c r="K18" s="73">
        <v>350</v>
      </c>
      <c r="L18" s="73">
        <v>351</v>
      </c>
      <c r="M18" s="74">
        <v>342</v>
      </c>
      <c r="N18" s="72">
        <f t="shared" si="0"/>
        <v>376.5</v>
      </c>
    </row>
    <row r="19" spans="1:14" ht="12" customHeight="1" x14ac:dyDescent="0.2">
      <c r="A19" s="71" t="str">
        <f>'Pregnant Women Participating'!A19</f>
        <v>Maryland</v>
      </c>
      <c r="B19" s="72">
        <v>3481</v>
      </c>
      <c r="C19" s="73">
        <v>3326</v>
      </c>
      <c r="D19" s="73">
        <v>3344</v>
      </c>
      <c r="E19" s="73">
        <v>3246</v>
      </c>
      <c r="F19" s="73">
        <v>3132</v>
      </c>
      <c r="G19" s="73">
        <v>3191</v>
      </c>
      <c r="H19" s="73">
        <v>3198</v>
      </c>
      <c r="I19" s="73">
        <v>3130</v>
      </c>
      <c r="J19" s="73">
        <v>3102</v>
      </c>
      <c r="K19" s="73">
        <v>3057</v>
      </c>
      <c r="L19" s="73">
        <v>3011</v>
      </c>
      <c r="M19" s="74">
        <v>2994</v>
      </c>
      <c r="N19" s="72">
        <f t="shared" si="0"/>
        <v>3184.3333333333335</v>
      </c>
    </row>
    <row r="20" spans="1:14" ht="12" customHeight="1" x14ac:dyDescent="0.2">
      <c r="A20" s="71" t="str">
        <f>'Pregnant Women Participating'!A20</f>
        <v>New Jersey</v>
      </c>
      <c r="B20" s="72">
        <v>3549</v>
      </c>
      <c r="C20" s="73">
        <v>3517</v>
      </c>
      <c r="D20" s="73">
        <v>3447</v>
      </c>
      <c r="E20" s="73">
        <v>3350</v>
      </c>
      <c r="F20" s="73">
        <v>3355</v>
      </c>
      <c r="G20" s="73">
        <v>3384</v>
      </c>
      <c r="H20" s="73">
        <v>3449</v>
      </c>
      <c r="I20" s="73">
        <v>3418</v>
      </c>
      <c r="J20" s="73">
        <v>3386</v>
      </c>
      <c r="K20" s="73">
        <v>3344</v>
      </c>
      <c r="L20" s="73">
        <v>3329</v>
      </c>
      <c r="M20" s="74">
        <v>3359</v>
      </c>
      <c r="N20" s="72">
        <f t="shared" si="0"/>
        <v>3407.25</v>
      </c>
    </row>
    <row r="21" spans="1:14" ht="12" customHeight="1" x14ac:dyDescent="0.2">
      <c r="A21" s="71" t="str">
        <f>'Pregnant Women Participating'!A21</f>
        <v>Pennsylvania</v>
      </c>
      <c r="B21" s="72">
        <v>4422</v>
      </c>
      <c r="C21" s="73">
        <v>4311</v>
      </c>
      <c r="D21" s="73">
        <v>4254</v>
      </c>
      <c r="E21" s="73">
        <v>4197</v>
      </c>
      <c r="F21" s="73">
        <v>4177</v>
      </c>
      <c r="G21" s="73">
        <v>4243</v>
      </c>
      <c r="H21" s="73">
        <v>4171</v>
      </c>
      <c r="I21" s="73">
        <v>4100</v>
      </c>
      <c r="J21" s="73">
        <v>3965</v>
      </c>
      <c r="K21" s="73">
        <v>3929</v>
      </c>
      <c r="L21" s="73">
        <v>3884</v>
      </c>
      <c r="M21" s="74">
        <v>3787</v>
      </c>
      <c r="N21" s="72">
        <f t="shared" si="0"/>
        <v>4120</v>
      </c>
    </row>
    <row r="22" spans="1:14" ht="12" customHeight="1" x14ac:dyDescent="0.2">
      <c r="A22" s="71" t="str">
        <f>'Pregnant Women Participating'!A22</f>
        <v>Puerto Rico</v>
      </c>
      <c r="B22" s="72">
        <v>4316</v>
      </c>
      <c r="C22" s="73">
        <v>4134</v>
      </c>
      <c r="D22" s="73">
        <v>3973</v>
      </c>
      <c r="E22" s="73">
        <v>3937</v>
      </c>
      <c r="F22" s="73">
        <v>3951</v>
      </c>
      <c r="G22" s="73">
        <v>4088</v>
      </c>
      <c r="H22" s="73">
        <v>4030</v>
      </c>
      <c r="I22" s="73">
        <v>3992</v>
      </c>
      <c r="J22" s="73">
        <v>3947</v>
      </c>
      <c r="K22" s="73">
        <v>3891</v>
      </c>
      <c r="L22" s="73">
        <v>3987</v>
      </c>
      <c r="M22" s="74">
        <v>3969</v>
      </c>
      <c r="N22" s="72">
        <f t="shared" si="0"/>
        <v>4017.9166666666665</v>
      </c>
    </row>
    <row r="23" spans="1:14" ht="12" customHeight="1" x14ac:dyDescent="0.2">
      <c r="A23" s="71" t="str">
        <f>'Pregnant Women Participating'!A23</f>
        <v>Virginia</v>
      </c>
      <c r="B23" s="72">
        <v>3206</v>
      </c>
      <c r="C23" s="73">
        <v>3087</v>
      </c>
      <c r="D23" s="73">
        <v>3092</v>
      </c>
      <c r="E23" s="73">
        <v>3111</v>
      </c>
      <c r="F23" s="73">
        <v>3066</v>
      </c>
      <c r="G23" s="73">
        <v>3101</v>
      </c>
      <c r="H23" s="73">
        <v>3024</v>
      </c>
      <c r="I23" s="73">
        <v>2963</v>
      </c>
      <c r="J23" s="73">
        <v>2947</v>
      </c>
      <c r="K23" s="73">
        <v>2970</v>
      </c>
      <c r="L23" s="73">
        <v>2985</v>
      </c>
      <c r="M23" s="74">
        <v>3017</v>
      </c>
      <c r="N23" s="72">
        <f t="shared" si="0"/>
        <v>3047.4166666666665</v>
      </c>
    </row>
    <row r="24" spans="1:14" ht="12" customHeight="1" x14ac:dyDescent="0.2">
      <c r="A24" s="71" t="str">
        <f>'Pregnant Women Participating'!A24</f>
        <v>West Virginia</v>
      </c>
      <c r="B24" s="72">
        <v>898</v>
      </c>
      <c r="C24" s="73">
        <v>871</v>
      </c>
      <c r="D24" s="73">
        <v>821</v>
      </c>
      <c r="E24" s="73">
        <v>814</v>
      </c>
      <c r="F24" s="73">
        <v>828</v>
      </c>
      <c r="G24" s="73">
        <v>817</v>
      </c>
      <c r="H24" s="73">
        <v>831</v>
      </c>
      <c r="I24" s="73">
        <v>829</v>
      </c>
      <c r="J24" s="73">
        <v>792</v>
      </c>
      <c r="K24" s="73">
        <v>806</v>
      </c>
      <c r="L24" s="73">
        <v>797</v>
      </c>
      <c r="M24" s="74">
        <v>823</v>
      </c>
      <c r="N24" s="72">
        <f t="shared" si="0"/>
        <v>827.25</v>
      </c>
    </row>
    <row r="25" spans="1:14" s="81" customFormat="1" ht="24.75" customHeight="1" x14ac:dyDescent="0.25">
      <c r="A25" s="76" t="str">
        <f>'Pregnant Women Participating'!A25</f>
        <v>Mid-Atlantic Region</v>
      </c>
      <c r="B25" s="77">
        <v>20588</v>
      </c>
      <c r="C25" s="78">
        <v>19949</v>
      </c>
      <c r="D25" s="78">
        <v>19641</v>
      </c>
      <c r="E25" s="78">
        <v>19347</v>
      </c>
      <c r="F25" s="78">
        <v>19209</v>
      </c>
      <c r="G25" s="78">
        <v>19510</v>
      </c>
      <c r="H25" s="78">
        <v>19374</v>
      </c>
      <c r="I25" s="78">
        <v>19070</v>
      </c>
      <c r="J25" s="78">
        <v>18767</v>
      </c>
      <c r="K25" s="78">
        <v>18617</v>
      </c>
      <c r="L25" s="78">
        <v>18640</v>
      </c>
      <c r="M25" s="79">
        <v>18599</v>
      </c>
      <c r="N25" s="77">
        <f t="shared" si="0"/>
        <v>19275.916666666668</v>
      </c>
    </row>
    <row r="26" spans="1:14" ht="12" customHeight="1" x14ac:dyDescent="0.2">
      <c r="A26" s="71" t="str">
        <f>'Pregnant Women Participating'!A26</f>
        <v>Alabama</v>
      </c>
      <c r="B26" s="72">
        <v>1719</v>
      </c>
      <c r="C26" s="73">
        <v>1637</v>
      </c>
      <c r="D26" s="73">
        <v>1581</v>
      </c>
      <c r="E26" s="73">
        <v>1546</v>
      </c>
      <c r="F26" s="73">
        <v>1502</v>
      </c>
      <c r="G26" s="73">
        <v>1478</v>
      </c>
      <c r="H26" s="73">
        <v>1488</v>
      </c>
      <c r="I26" s="73">
        <v>1402</v>
      </c>
      <c r="J26" s="73">
        <v>1390</v>
      </c>
      <c r="K26" s="73">
        <v>1425</v>
      </c>
      <c r="L26" s="73">
        <v>1451</v>
      </c>
      <c r="M26" s="74">
        <v>1478</v>
      </c>
      <c r="N26" s="72">
        <f t="shared" si="0"/>
        <v>1508.0833333333333</v>
      </c>
    </row>
    <row r="27" spans="1:14" ht="12" customHeight="1" x14ac:dyDescent="0.2">
      <c r="A27" s="71" t="str">
        <f>'Pregnant Women Participating'!A27</f>
        <v>Florida</v>
      </c>
      <c r="B27" s="72">
        <v>11538</v>
      </c>
      <c r="C27" s="73">
        <v>10908</v>
      </c>
      <c r="D27" s="73">
        <v>10684</v>
      </c>
      <c r="E27" s="73">
        <v>10384</v>
      </c>
      <c r="F27" s="73">
        <v>10255</v>
      </c>
      <c r="G27" s="73">
        <v>10296</v>
      </c>
      <c r="H27" s="73">
        <v>10143</v>
      </c>
      <c r="I27" s="73">
        <v>9973</v>
      </c>
      <c r="J27" s="73">
        <v>9892</v>
      </c>
      <c r="K27" s="73">
        <v>9889</v>
      </c>
      <c r="L27" s="73">
        <v>10001</v>
      </c>
      <c r="M27" s="74">
        <v>10188</v>
      </c>
      <c r="N27" s="72">
        <f t="shared" si="0"/>
        <v>10345.916666666666</v>
      </c>
    </row>
    <row r="28" spans="1:14" ht="12" customHeight="1" x14ac:dyDescent="0.2">
      <c r="A28" s="71" t="str">
        <f>'Pregnant Women Participating'!A28</f>
        <v>Georgia</v>
      </c>
      <c r="B28" s="72">
        <v>4000</v>
      </c>
      <c r="C28" s="73">
        <v>3875</v>
      </c>
      <c r="D28" s="73">
        <v>3784</v>
      </c>
      <c r="E28" s="73">
        <v>3633</v>
      </c>
      <c r="F28" s="73">
        <v>3702</v>
      </c>
      <c r="G28" s="73">
        <v>3774</v>
      </c>
      <c r="H28" s="73">
        <v>3699</v>
      </c>
      <c r="I28" s="73">
        <v>3614</v>
      </c>
      <c r="J28" s="73">
        <v>3554</v>
      </c>
      <c r="K28" s="73">
        <v>3681</v>
      </c>
      <c r="L28" s="73">
        <v>3632</v>
      </c>
      <c r="M28" s="74">
        <v>3689</v>
      </c>
      <c r="N28" s="72">
        <f t="shared" si="0"/>
        <v>3719.75</v>
      </c>
    </row>
    <row r="29" spans="1:14" ht="12" customHeight="1" x14ac:dyDescent="0.2">
      <c r="A29" s="71" t="str">
        <f>'Pregnant Women Participating'!A29</f>
        <v>Kentucky</v>
      </c>
      <c r="B29" s="72">
        <v>1817</v>
      </c>
      <c r="C29" s="73">
        <v>1806</v>
      </c>
      <c r="D29" s="73">
        <v>1766</v>
      </c>
      <c r="E29" s="73">
        <v>1755</v>
      </c>
      <c r="F29" s="73">
        <v>1708</v>
      </c>
      <c r="G29" s="73">
        <v>1734</v>
      </c>
      <c r="H29" s="73">
        <v>1721</v>
      </c>
      <c r="I29" s="73">
        <v>1696</v>
      </c>
      <c r="J29" s="73">
        <v>1698</v>
      </c>
      <c r="K29" s="73">
        <v>1698</v>
      </c>
      <c r="L29" s="73">
        <v>1715</v>
      </c>
      <c r="M29" s="74">
        <v>1749</v>
      </c>
      <c r="N29" s="72">
        <f t="shared" si="0"/>
        <v>1738.5833333333333</v>
      </c>
    </row>
    <row r="30" spans="1:14" ht="12" customHeight="1" x14ac:dyDescent="0.2">
      <c r="A30" s="71" t="str">
        <f>'Pregnant Women Participating'!A30</f>
        <v>Mississippi</v>
      </c>
      <c r="B30" s="72">
        <v>712</v>
      </c>
      <c r="C30" s="73">
        <v>684</v>
      </c>
      <c r="D30" s="73">
        <v>672</v>
      </c>
      <c r="E30" s="73">
        <v>659</v>
      </c>
      <c r="F30" s="73">
        <v>617</v>
      </c>
      <c r="G30" s="73">
        <v>631</v>
      </c>
      <c r="H30" s="73">
        <v>616</v>
      </c>
      <c r="I30" s="73">
        <v>586</v>
      </c>
      <c r="J30" s="73">
        <v>578</v>
      </c>
      <c r="K30" s="73">
        <v>583</v>
      </c>
      <c r="L30" s="73">
        <v>611</v>
      </c>
      <c r="M30" s="74">
        <v>627</v>
      </c>
      <c r="N30" s="72">
        <f t="shared" si="0"/>
        <v>631.33333333333337</v>
      </c>
    </row>
    <row r="31" spans="1:14" ht="12" customHeight="1" x14ac:dyDescent="0.2">
      <c r="A31" s="71" t="str">
        <f>'Pregnant Women Participating'!A31</f>
        <v>North Carolina</v>
      </c>
      <c r="B31" s="72">
        <v>7942</v>
      </c>
      <c r="C31" s="73">
        <v>7680</v>
      </c>
      <c r="D31" s="73">
        <v>7572</v>
      </c>
      <c r="E31" s="73">
        <v>7527</v>
      </c>
      <c r="F31" s="73">
        <v>7506</v>
      </c>
      <c r="G31" s="73">
        <v>7573</v>
      </c>
      <c r="H31" s="73">
        <v>7385</v>
      </c>
      <c r="I31" s="73">
        <v>6991</v>
      </c>
      <c r="J31" s="73">
        <v>6888</v>
      </c>
      <c r="K31" s="73">
        <v>6906</v>
      </c>
      <c r="L31" s="73">
        <v>6872</v>
      </c>
      <c r="M31" s="74">
        <v>6873</v>
      </c>
      <c r="N31" s="72">
        <f t="shared" si="0"/>
        <v>7309.583333333333</v>
      </c>
    </row>
    <row r="32" spans="1:14" ht="12" customHeight="1" x14ac:dyDescent="0.2">
      <c r="A32" s="71" t="str">
        <f>'Pregnant Women Participating'!A32</f>
        <v>South Carolina</v>
      </c>
      <c r="B32" s="72">
        <v>1814</v>
      </c>
      <c r="C32" s="73">
        <v>1758</v>
      </c>
      <c r="D32" s="73">
        <v>1695</v>
      </c>
      <c r="E32" s="73">
        <v>1729</v>
      </c>
      <c r="F32" s="73">
        <v>1746</v>
      </c>
      <c r="G32" s="73">
        <v>1739</v>
      </c>
      <c r="H32" s="73">
        <v>1741</v>
      </c>
      <c r="I32" s="73">
        <v>1699</v>
      </c>
      <c r="J32" s="73">
        <v>1713</v>
      </c>
      <c r="K32" s="73">
        <v>1694</v>
      </c>
      <c r="L32" s="73">
        <v>1683</v>
      </c>
      <c r="M32" s="74">
        <v>1684</v>
      </c>
      <c r="N32" s="72">
        <f t="shared" si="0"/>
        <v>1724.5833333333333</v>
      </c>
    </row>
    <row r="33" spans="1:14" ht="12" customHeight="1" x14ac:dyDescent="0.2">
      <c r="A33" s="71" t="str">
        <f>'Pregnant Women Participating'!A33</f>
        <v>Tennessee</v>
      </c>
      <c r="B33" s="72">
        <v>3067</v>
      </c>
      <c r="C33" s="73">
        <v>2915</v>
      </c>
      <c r="D33" s="73">
        <v>2852</v>
      </c>
      <c r="E33" s="73">
        <v>2790</v>
      </c>
      <c r="F33" s="73">
        <v>2761</v>
      </c>
      <c r="G33" s="73">
        <v>2840</v>
      </c>
      <c r="H33" s="73">
        <v>2730</v>
      </c>
      <c r="I33" s="73">
        <v>2682</v>
      </c>
      <c r="J33" s="73">
        <v>2652</v>
      </c>
      <c r="K33" s="73">
        <v>2602</v>
      </c>
      <c r="L33" s="73">
        <v>2635</v>
      </c>
      <c r="M33" s="74">
        <v>2654</v>
      </c>
      <c r="N33" s="72">
        <f t="shared" si="0"/>
        <v>2765</v>
      </c>
    </row>
    <row r="34" spans="1:14" ht="12" customHeight="1" x14ac:dyDescent="0.2">
      <c r="A34" s="71" t="str">
        <f>'Pregnant Women Participating'!A34</f>
        <v>Choctaw Indians, MS</v>
      </c>
      <c r="B34" s="72">
        <v>5</v>
      </c>
      <c r="C34" s="73">
        <v>3</v>
      </c>
      <c r="D34" s="73">
        <v>4</v>
      </c>
      <c r="E34" s="73">
        <v>3</v>
      </c>
      <c r="F34" s="73">
        <v>3</v>
      </c>
      <c r="G34" s="73">
        <v>4</v>
      </c>
      <c r="H34" s="73">
        <v>3</v>
      </c>
      <c r="I34" s="73">
        <v>3</v>
      </c>
      <c r="J34" s="73">
        <v>0</v>
      </c>
      <c r="K34" s="73">
        <v>2</v>
      </c>
      <c r="L34" s="73">
        <v>2</v>
      </c>
      <c r="M34" s="74">
        <v>6</v>
      </c>
      <c r="N34" s="72">
        <f t="shared" si="0"/>
        <v>3.1666666666666665</v>
      </c>
    </row>
    <row r="35" spans="1:14" ht="12" customHeight="1" x14ac:dyDescent="0.2">
      <c r="A35" s="71" t="str">
        <f>'Pregnant Women Participating'!A35</f>
        <v>Eastern Cherokee, NC</v>
      </c>
      <c r="B35" s="72">
        <v>24</v>
      </c>
      <c r="C35" s="73">
        <v>23</v>
      </c>
      <c r="D35" s="73">
        <v>19</v>
      </c>
      <c r="E35" s="73">
        <v>19</v>
      </c>
      <c r="F35" s="73">
        <v>20</v>
      </c>
      <c r="G35" s="73">
        <v>23</v>
      </c>
      <c r="H35" s="73">
        <v>29</v>
      </c>
      <c r="I35" s="73">
        <v>25</v>
      </c>
      <c r="J35" s="73">
        <v>20</v>
      </c>
      <c r="K35" s="73">
        <v>28</v>
      </c>
      <c r="L35" s="73">
        <v>25</v>
      </c>
      <c r="M35" s="74">
        <v>23</v>
      </c>
      <c r="N35" s="72">
        <f t="shared" si="0"/>
        <v>23.166666666666668</v>
      </c>
    </row>
    <row r="36" spans="1:14" s="81" customFormat="1" ht="24.75" customHeight="1" x14ac:dyDescent="0.25">
      <c r="A36" s="76" t="str">
        <f>'Pregnant Women Participating'!A36</f>
        <v>Southeast Region</v>
      </c>
      <c r="B36" s="77">
        <v>32638</v>
      </c>
      <c r="C36" s="78">
        <v>31289</v>
      </c>
      <c r="D36" s="78">
        <v>30629</v>
      </c>
      <c r="E36" s="78">
        <v>30045</v>
      </c>
      <c r="F36" s="78">
        <v>29820</v>
      </c>
      <c r="G36" s="78">
        <v>30092</v>
      </c>
      <c r="H36" s="78">
        <v>29555</v>
      </c>
      <c r="I36" s="78">
        <v>28671</v>
      </c>
      <c r="J36" s="78">
        <v>28385</v>
      </c>
      <c r="K36" s="78">
        <v>28508</v>
      </c>
      <c r="L36" s="78">
        <v>28627</v>
      </c>
      <c r="M36" s="79">
        <v>28971</v>
      </c>
      <c r="N36" s="77">
        <f t="shared" si="0"/>
        <v>29769.166666666668</v>
      </c>
    </row>
    <row r="37" spans="1:14" ht="12" customHeight="1" x14ac:dyDescent="0.2">
      <c r="A37" s="71" t="str">
        <f>'Pregnant Women Participating'!A37</f>
        <v>Illinois</v>
      </c>
      <c r="B37" s="72">
        <v>3200</v>
      </c>
      <c r="C37" s="73">
        <v>3062</v>
      </c>
      <c r="D37" s="73">
        <v>3020</v>
      </c>
      <c r="E37" s="73">
        <v>3014</v>
      </c>
      <c r="F37" s="73">
        <v>2971</v>
      </c>
      <c r="G37" s="73">
        <v>3065</v>
      </c>
      <c r="H37" s="73">
        <v>2978</v>
      </c>
      <c r="I37" s="73">
        <v>2987</v>
      </c>
      <c r="J37" s="73">
        <v>3007</v>
      </c>
      <c r="K37" s="73">
        <v>2993</v>
      </c>
      <c r="L37" s="73">
        <v>3097</v>
      </c>
      <c r="M37" s="74">
        <v>3113</v>
      </c>
      <c r="N37" s="72">
        <f t="shared" si="0"/>
        <v>3042.25</v>
      </c>
    </row>
    <row r="38" spans="1:14" ht="12" customHeight="1" x14ac:dyDescent="0.2">
      <c r="A38" s="71" t="str">
        <f>'Pregnant Women Participating'!A38</f>
        <v>Indiana</v>
      </c>
      <c r="B38" s="72">
        <v>4956</v>
      </c>
      <c r="C38" s="73">
        <v>4780</v>
      </c>
      <c r="D38" s="73">
        <v>4757</v>
      </c>
      <c r="E38" s="73">
        <v>4797</v>
      </c>
      <c r="F38" s="73">
        <v>4745</v>
      </c>
      <c r="G38" s="73">
        <v>4859</v>
      </c>
      <c r="H38" s="73">
        <v>4776</v>
      </c>
      <c r="I38" s="73">
        <v>4722</v>
      </c>
      <c r="J38" s="73">
        <v>4750</v>
      </c>
      <c r="K38" s="73">
        <v>4873</v>
      </c>
      <c r="L38" s="73">
        <v>4806</v>
      </c>
      <c r="M38" s="74">
        <v>4808</v>
      </c>
      <c r="N38" s="72">
        <f t="shared" si="0"/>
        <v>4802.416666666667</v>
      </c>
    </row>
    <row r="39" spans="1:14" ht="12" customHeight="1" x14ac:dyDescent="0.2">
      <c r="A39" s="71" t="str">
        <f>'Pregnant Women Participating'!A39</f>
        <v>Iowa</v>
      </c>
      <c r="B39" s="72">
        <v>1964</v>
      </c>
      <c r="C39" s="73">
        <v>1927</v>
      </c>
      <c r="D39" s="73">
        <v>1886</v>
      </c>
      <c r="E39" s="73">
        <v>1918</v>
      </c>
      <c r="F39" s="73">
        <v>1935</v>
      </c>
      <c r="G39" s="73">
        <v>1918</v>
      </c>
      <c r="H39" s="73">
        <v>1908</v>
      </c>
      <c r="I39" s="73">
        <v>1869</v>
      </c>
      <c r="J39" s="73">
        <v>1883</v>
      </c>
      <c r="K39" s="73">
        <v>1835</v>
      </c>
      <c r="L39" s="73">
        <v>1798</v>
      </c>
      <c r="M39" s="74">
        <v>1767</v>
      </c>
      <c r="N39" s="72">
        <f t="shared" si="0"/>
        <v>1884</v>
      </c>
    </row>
    <row r="40" spans="1:14" ht="12" customHeight="1" x14ac:dyDescent="0.2">
      <c r="A40" s="71" t="str">
        <f>'Pregnant Women Participating'!A40</f>
        <v>Michigan</v>
      </c>
      <c r="B40" s="72">
        <v>6590</v>
      </c>
      <c r="C40" s="73">
        <v>6352</v>
      </c>
      <c r="D40" s="73">
        <v>6212</v>
      </c>
      <c r="E40" s="73">
        <v>6181</v>
      </c>
      <c r="F40" s="73">
        <v>6052</v>
      </c>
      <c r="G40" s="73">
        <v>6129</v>
      </c>
      <c r="H40" s="73">
        <v>5990</v>
      </c>
      <c r="I40" s="73">
        <v>6015</v>
      </c>
      <c r="J40" s="73">
        <v>5891</v>
      </c>
      <c r="K40" s="73">
        <v>5826</v>
      </c>
      <c r="L40" s="73">
        <v>5935</v>
      </c>
      <c r="M40" s="74">
        <v>5892</v>
      </c>
      <c r="N40" s="72">
        <f t="shared" si="0"/>
        <v>6088.75</v>
      </c>
    </row>
    <row r="41" spans="1:14" ht="12" customHeight="1" x14ac:dyDescent="0.2">
      <c r="A41" s="71" t="str">
        <f>'Pregnant Women Participating'!A41</f>
        <v>Minnesota</v>
      </c>
      <c r="B41" s="72">
        <v>2750</v>
      </c>
      <c r="C41" s="73">
        <v>2701</v>
      </c>
      <c r="D41" s="73">
        <v>2783</v>
      </c>
      <c r="E41" s="73">
        <v>2767</v>
      </c>
      <c r="F41" s="73">
        <v>2717</v>
      </c>
      <c r="G41" s="73">
        <v>2687</v>
      </c>
      <c r="H41" s="73">
        <v>2630</v>
      </c>
      <c r="I41" s="73">
        <v>2599</v>
      </c>
      <c r="J41" s="73">
        <v>2594</v>
      </c>
      <c r="K41" s="73">
        <v>2534</v>
      </c>
      <c r="L41" s="73">
        <v>2535</v>
      </c>
      <c r="M41" s="74">
        <v>2515</v>
      </c>
      <c r="N41" s="72">
        <f t="shared" si="0"/>
        <v>2651</v>
      </c>
    </row>
    <row r="42" spans="1:14" ht="12" customHeight="1" x14ac:dyDescent="0.2">
      <c r="A42" s="71" t="str">
        <f>'Pregnant Women Participating'!A42</f>
        <v>Ohio</v>
      </c>
      <c r="B42" s="72">
        <v>6941</v>
      </c>
      <c r="C42" s="73">
        <v>6848</v>
      </c>
      <c r="D42" s="73">
        <v>6716</v>
      </c>
      <c r="E42" s="73">
        <v>6582</v>
      </c>
      <c r="F42" s="73">
        <v>6399</v>
      </c>
      <c r="G42" s="73">
        <v>6225</v>
      </c>
      <c r="H42" s="73">
        <v>6195</v>
      </c>
      <c r="I42" s="73">
        <v>6135</v>
      </c>
      <c r="J42" s="73">
        <v>6329</v>
      </c>
      <c r="K42" s="73">
        <v>6547</v>
      </c>
      <c r="L42" s="73">
        <v>6786</v>
      </c>
      <c r="M42" s="74">
        <v>7116</v>
      </c>
      <c r="N42" s="72">
        <f t="shared" si="0"/>
        <v>6568.25</v>
      </c>
    </row>
    <row r="43" spans="1:14" ht="12" customHeight="1" x14ac:dyDescent="0.2">
      <c r="A43" s="71" t="str">
        <f>'Pregnant Women Participating'!A43</f>
        <v>Wisconsin</v>
      </c>
      <c r="B43" s="72">
        <v>2673</v>
      </c>
      <c r="C43" s="73">
        <v>2594</v>
      </c>
      <c r="D43" s="73">
        <v>2630</v>
      </c>
      <c r="E43" s="73">
        <v>2481</v>
      </c>
      <c r="F43" s="73">
        <v>2452</v>
      </c>
      <c r="G43" s="73">
        <v>2451</v>
      </c>
      <c r="H43" s="73">
        <v>2368</v>
      </c>
      <c r="I43" s="73">
        <v>2326</v>
      </c>
      <c r="J43" s="73">
        <v>2342</v>
      </c>
      <c r="K43" s="73">
        <v>2293</v>
      </c>
      <c r="L43" s="73">
        <v>2309</v>
      </c>
      <c r="M43" s="74">
        <v>2352</v>
      </c>
      <c r="N43" s="72">
        <f t="shared" si="0"/>
        <v>2439.25</v>
      </c>
    </row>
    <row r="44" spans="1:14" s="81" customFormat="1" ht="24.75" customHeight="1" x14ac:dyDescent="0.25">
      <c r="A44" s="76" t="str">
        <f>'Pregnant Women Participating'!A44</f>
        <v>Midwest Region</v>
      </c>
      <c r="B44" s="77">
        <v>29074</v>
      </c>
      <c r="C44" s="78">
        <v>28264</v>
      </c>
      <c r="D44" s="78">
        <v>28004</v>
      </c>
      <c r="E44" s="78">
        <v>27740</v>
      </c>
      <c r="F44" s="78">
        <v>27271</v>
      </c>
      <c r="G44" s="78">
        <v>27334</v>
      </c>
      <c r="H44" s="78">
        <v>26845</v>
      </c>
      <c r="I44" s="78">
        <v>26653</v>
      </c>
      <c r="J44" s="78">
        <v>26796</v>
      </c>
      <c r="K44" s="78">
        <v>26901</v>
      </c>
      <c r="L44" s="78">
        <v>27266</v>
      </c>
      <c r="M44" s="79">
        <v>27563</v>
      </c>
      <c r="N44" s="77">
        <f t="shared" si="0"/>
        <v>27475.916666666668</v>
      </c>
    </row>
    <row r="45" spans="1:14" ht="12" customHeight="1" x14ac:dyDescent="0.2">
      <c r="A45" s="71" t="str">
        <f>'Pregnant Women Participating'!A45</f>
        <v>Arizona</v>
      </c>
      <c r="B45" s="72">
        <v>3360</v>
      </c>
      <c r="C45" s="73">
        <v>3295</v>
      </c>
      <c r="D45" s="73">
        <v>3244</v>
      </c>
      <c r="E45" s="73">
        <v>3139</v>
      </c>
      <c r="F45" s="73">
        <v>3103</v>
      </c>
      <c r="G45" s="73">
        <v>3068</v>
      </c>
      <c r="H45" s="73">
        <v>2988</v>
      </c>
      <c r="I45" s="73">
        <v>2949</v>
      </c>
      <c r="J45" s="73">
        <v>2914</v>
      </c>
      <c r="K45" s="73">
        <v>2893</v>
      </c>
      <c r="L45" s="73">
        <v>2937</v>
      </c>
      <c r="M45" s="74">
        <v>2981</v>
      </c>
      <c r="N45" s="72">
        <f t="shared" si="0"/>
        <v>3072.5833333333335</v>
      </c>
    </row>
    <row r="46" spans="1:14" ht="12" customHeight="1" x14ac:dyDescent="0.2">
      <c r="A46" s="71" t="str">
        <f>'Pregnant Women Participating'!A46</f>
        <v>Arkansas</v>
      </c>
      <c r="B46" s="72">
        <v>1307</v>
      </c>
      <c r="C46" s="73">
        <v>1275</v>
      </c>
      <c r="D46" s="73">
        <v>1222</v>
      </c>
      <c r="E46" s="73">
        <v>1191</v>
      </c>
      <c r="F46" s="73">
        <v>1131</v>
      </c>
      <c r="G46" s="73">
        <v>1201</v>
      </c>
      <c r="H46" s="73">
        <v>1200</v>
      </c>
      <c r="I46" s="73">
        <v>1162</v>
      </c>
      <c r="J46" s="73">
        <v>1149</v>
      </c>
      <c r="K46" s="73">
        <v>1154</v>
      </c>
      <c r="L46" s="73">
        <v>1249</v>
      </c>
      <c r="M46" s="74">
        <v>1281</v>
      </c>
      <c r="N46" s="72">
        <f t="shared" si="0"/>
        <v>1210.1666666666667</v>
      </c>
    </row>
    <row r="47" spans="1:14" ht="12" customHeight="1" x14ac:dyDescent="0.2">
      <c r="A47" s="71" t="str">
        <f>'Pregnant Women Participating'!A47</f>
        <v>Louisiana</v>
      </c>
      <c r="B47" s="72">
        <v>1246</v>
      </c>
      <c r="C47" s="73">
        <v>1273</v>
      </c>
      <c r="D47" s="73">
        <v>1308</v>
      </c>
      <c r="E47" s="73">
        <v>1258</v>
      </c>
      <c r="F47" s="73">
        <v>1245</v>
      </c>
      <c r="G47" s="73">
        <v>1247</v>
      </c>
      <c r="H47" s="73">
        <v>1182</v>
      </c>
      <c r="I47" s="73">
        <v>1146</v>
      </c>
      <c r="J47" s="73">
        <v>1151</v>
      </c>
      <c r="K47" s="73">
        <v>1211</v>
      </c>
      <c r="L47" s="73">
        <v>1258</v>
      </c>
      <c r="M47" s="74">
        <v>1222</v>
      </c>
      <c r="N47" s="72">
        <f t="shared" si="0"/>
        <v>1228.9166666666667</v>
      </c>
    </row>
    <row r="48" spans="1:14" ht="12" customHeight="1" x14ac:dyDescent="0.2">
      <c r="A48" s="71" t="str">
        <f>'Pregnant Women Participating'!A48</f>
        <v>New Mexico</v>
      </c>
      <c r="B48" s="72">
        <v>1398</v>
      </c>
      <c r="C48" s="73">
        <v>1355</v>
      </c>
      <c r="D48" s="73">
        <v>1278</v>
      </c>
      <c r="E48" s="73">
        <v>1275</v>
      </c>
      <c r="F48" s="73">
        <v>1284</v>
      </c>
      <c r="G48" s="73">
        <v>1271</v>
      </c>
      <c r="H48" s="73">
        <v>1225</v>
      </c>
      <c r="I48" s="73">
        <v>1172</v>
      </c>
      <c r="J48" s="73">
        <v>1134</v>
      </c>
      <c r="K48" s="73">
        <v>1133</v>
      </c>
      <c r="L48" s="73">
        <v>1142</v>
      </c>
      <c r="M48" s="74">
        <v>1136</v>
      </c>
      <c r="N48" s="72">
        <f t="shared" si="0"/>
        <v>1233.5833333333333</v>
      </c>
    </row>
    <row r="49" spans="1:14" ht="12" customHeight="1" x14ac:dyDescent="0.2">
      <c r="A49" s="71" t="str">
        <f>'Pregnant Women Participating'!A49</f>
        <v>Oklahoma</v>
      </c>
      <c r="B49" s="72">
        <v>2158</v>
      </c>
      <c r="C49" s="73">
        <v>2290</v>
      </c>
      <c r="D49" s="73">
        <v>1956</v>
      </c>
      <c r="E49" s="73">
        <v>1923</v>
      </c>
      <c r="F49" s="73">
        <v>1922</v>
      </c>
      <c r="G49" s="73">
        <v>2172</v>
      </c>
      <c r="H49" s="73">
        <v>1851</v>
      </c>
      <c r="I49" s="73">
        <v>1851</v>
      </c>
      <c r="J49" s="73">
        <v>1908</v>
      </c>
      <c r="K49" s="73">
        <v>1955</v>
      </c>
      <c r="L49" s="73">
        <v>2006</v>
      </c>
      <c r="M49" s="74">
        <v>2029</v>
      </c>
      <c r="N49" s="72">
        <f t="shared" si="0"/>
        <v>2001.75</v>
      </c>
    </row>
    <row r="50" spans="1:14" ht="12" customHeight="1" x14ac:dyDescent="0.2">
      <c r="A50" s="71" t="str">
        <f>'Pregnant Women Participating'!A50</f>
        <v>Texas</v>
      </c>
      <c r="B50" s="72">
        <v>13477</v>
      </c>
      <c r="C50" s="73">
        <v>13146</v>
      </c>
      <c r="D50" s="73">
        <v>13006</v>
      </c>
      <c r="E50" s="73">
        <v>12789</v>
      </c>
      <c r="F50" s="73">
        <v>12268</v>
      </c>
      <c r="G50" s="73">
        <v>12298</v>
      </c>
      <c r="H50" s="73">
        <v>12047</v>
      </c>
      <c r="I50" s="73">
        <v>11855</v>
      </c>
      <c r="J50" s="73">
        <v>11968</v>
      </c>
      <c r="K50" s="73">
        <v>12101</v>
      </c>
      <c r="L50" s="73">
        <v>12276</v>
      </c>
      <c r="M50" s="74">
        <v>12617</v>
      </c>
      <c r="N50" s="72">
        <f t="shared" si="0"/>
        <v>12487.333333333334</v>
      </c>
    </row>
    <row r="51" spans="1:14" ht="12" customHeight="1" x14ac:dyDescent="0.2">
      <c r="A51" s="71" t="str">
        <f>'Pregnant Women Participating'!A51</f>
        <v>Utah</v>
      </c>
      <c r="B51" s="72">
        <v>2061</v>
      </c>
      <c r="C51" s="73">
        <v>2021</v>
      </c>
      <c r="D51" s="73">
        <v>1969</v>
      </c>
      <c r="E51" s="73">
        <v>1933</v>
      </c>
      <c r="F51" s="73">
        <v>1902</v>
      </c>
      <c r="G51" s="73">
        <v>1903</v>
      </c>
      <c r="H51" s="73">
        <v>1906</v>
      </c>
      <c r="I51" s="73">
        <v>1866</v>
      </c>
      <c r="J51" s="73">
        <v>1877</v>
      </c>
      <c r="K51" s="73">
        <v>1820</v>
      </c>
      <c r="L51" s="73">
        <v>1871</v>
      </c>
      <c r="M51" s="74">
        <v>1896</v>
      </c>
      <c r="N51" s="72">
        <f t="shared" si="0"/>
        <v>1918.75</v>
      </c>
    </row>
    <row r="52" spans="1:14" ht="12" customHeight="1" x14ac:dyDescent="0.2">
      <c r="A52" s="71" t="str">
        <f>'Pregnant Women Participating'!A52</f>
        <v>Inter-Tribal Council, AZ</v>
      </c>
      <c r="B52" s="72">
        <v>160</v>
      </c>
      <c r="C52" s="73">
        <v>155</v>
      </c>
      <c r="D52" s="73">
        <v>159</v>
      </c>
      <c r="E52" s="73">
        <v>134</v>
      </c>
      <c r="F52" s="73">
        <v>130</v>
      </c>
      <c r="G52" s="73">
        <v>133</v>
      </c>
      <c r="H52" s="73">
        <v>123</v>
      </c>
      <c r="I52" s="73">
        <v>114</v>
      </c>
      <c r="J52" s="73">
        <v>109</v>
      </c>
      <c r="K52" s="73">
        <v>109</v>
      </c>
      <c r="L52" s="73">
        <v>119</v>
      </c>
      <c r="M52" s="74">
        <v>126</v>
      </c>
      <c r="N52" s="72">
        <f t="shared" si="0"/>
        <v>130.91666666666666</v>
      </c>
    </row>
    <row r="53" spans="1:14" ht="12" customHeight="1" x14ac:dyDescent="0.2">
      <c r="A53" s="71" t="str">
        <f>'Pregnant Women Participating'!A53</f>
        <v>Navajo Nation, AZ</v>
      </c>
      <c r="B53" s="72">
        <v>221</v>
      </c>
      <c r="C53" s="73">
        <v>221</v>
      </c>
      <c r="D53" s="73">
        <v>207</v>
      </c>
      <c r="E53" s="73">
        <v>202</v>
      </c>
      <c r="F53" s="73">
        <v>194</v>
      </c>
      <c r="G53" s="73">
        <v>188</v>
      </c>
      <c r="H53" s="73">
        <v>176</v>
      </c>
      <c r="I53" s="73">
        <v>172</v>
      </c>
      <c r="J53" s="73">
        <v>177</v>
      </c>
      <c r="K53" s="73">
        <v>163</v>
      </c>
      <c r="L53" s="73">
        <v>161</v>
      </c>
      <c r="M53" s="74">
        <v>153</v>
      </c>
      <c r="N53" s="72">
        <f t="shared" si="0"/>
        <v>186.25</v>
      </c>
    </row>
    <row r="54" spans="1:14" ht="12" customHeight="1" x14ac:dyDescent="0.2">
      <c r="A54" s="71" t="str">
        <f>'Pregnant Women Participating'!A54</f>
        <v>Acoma, Canoncito &amp; Laguna, NM</v>
      </c>
      <c r="B54" s="72">
        <v>16</v>
      </c>
      <c r="C54" s="73">
        <v>16</v>
      </c>
      <c r="D54" s="73">
        <v>16</v>
      </c>
      <c r="E54" s="73">
        <v>12</v>
      </c>
      <c r="F54" s="73">
        <v>12</v>
      </c>
      <c r="G54" s="73">
        <v>15</v>
      </c>
      <c r="H54" s="73">
        <v>15</v>
      </c>
      <c r="I54" s="73">
        <v>13</v>
      </c>
      <c r="J54" s="73">
        <v>18</v>
      </c>
      <c r="K54" s="73">
        <v>21</v>
      </c>
      <c r="L54" s="73">
        <v>19</v>
      </c>
      <c r="M54" s="74">
        <v>20</v>
      </c>
      <c r="N54" s="72">
        <f t="shared" si="0"/>
        <v>16.083333333333332</v>
      </c>
    </row>
    <row r="55" spans="1:14" ht="12" customHeight="1" x14ac:dyDescent="0.2">
      <c r="A55" s="71" t="str">
        <f>'Pregnant Women Participating'!A55</f>
        <v>Eight Northern Pueblos, NM</v>
      </c>
      <c r="B55" s="72">
        <v>8</v>
      </c>
      <c r="C55" s="73">
        <v>10</v>
      </c>
      <c r="D55" s="73">
        <v>10</v>
      </c>
      <c r="E55" s="73">
        <v>6</v>
      </c>
      <c r="F55" s="73">
        <v>7</v>
      </c>
      <c r="G55" s="73">
        <v>7</v>
      </c>
      <c r="H55" s="73">
        <v>7</v>
      </c>
      <c r="I55" s="73">
        <v>8</v>
      </c>
      <c r="J55" s="73">
        <v>7</v>
      </c>
      <c r="K55" s="73">
        <v>6</v>
      </c>
      <c r="L55" s="73">
        <v>4</v>
      </c>
      <c r="M55" s="74">
        <v>4</v>
      </c>
      <c r="N55" s="72">
        <f t="shared" si="0"/>
        <v>7</v>
      </c>
    </row>
    <row r="56" spans="1:14" ht="12" customHeight="1" x14ac:dyDescent="0.2">
      <c r="A56" s="71" t="str">
        <f>'Pregnant Women Participating'!A56</f>
        <v>Five Sandoval Pueblos, NM</v>
      </c>
      <c r="B56" s="72">
        <v>8</v>
      </c>
      <c r="C56" s="73">
        <v>9</v>
      </c>
      <c r="D56" s="73">
        <v>7</v>
      </c>
      <c r="E56" s="73">
        <v>8</v>
      </c>
      <c r="F56" s="73">
        <v>9</v>
      </c>
      <c r="G56" s="73">
        <v>8</v>
      </c>
      <c r="H56" s="73">
        <v>7</v>
      </c>
      <c r="I56" s="73">
        <v>7</v>
      </c>
      <c r="J56" s="73">
        <v>5</v>
      </c>
      <c r="K56" s="73">
        <v>6</v>
      </c>
      <c r="L56" s="73">
        <v>7</v>
      </c>
      <c r="M56" s="74">
        <v>6</v>
      </c>
      <c r="N56" s="72">
        <f t="shared" si="0"/>
        <v>7.25</v>
      </c>
    </row>
    <row r="57" spans="1:14" ht="12" customHeight="1" x14ac:dyDescent="0.2">
      <c r="A57" s="71" t="str">
        <f>'Pregnant Women Participating'!A57</f>
        <v>Isleta Pueblo, NM</v>
      </c>
      <c r="B57" s="72">
        <v>33</v>
      </c>
      <c r="C57" s="73">
        <v>29</v>
      </c>
      <c r="D57" s="73">
        <v>29</v>
      </c>
      <c r="E57" s="73">
        <v>35</v>
      </c>
      <c r="F57" s="73">
        <v>39</v>
      </c>
      <c r="G57" s="73">
        <v>42</v>
      </c>
      <c r="H57" s="73">
        <v>30</v>
      </c>
      <c r="I57" s="73">
        <v>31</v>
      </c>
      <c r="J57" s="73">
        <v>32</v>
      </c>
      <c r="K57" s="73">
        <v>29</v>
      </c>
      <c r="L57" s="73">
        <v>24</v>
      </c>
      <c r="M57" s="74">
        <v>27</v>
      </c>
      <c r="N57" s="72">
        <f t="shared" si="0"/>
        <v>31.666666666666668</v>
      </c>
    </row>
    <row r="58" spans="1:14" ht="12" customHeight="1" x14ac:dyDescent="0.2">
      <c r="A58" s="71" t="str">
        <f>'Pregnant Women Participating'!A58</f>
        <v>San Felipe Pueblo, NM</v>
      </c>
      <c r="B58" s="72">
        <v>8</v>
      </c>
      <c r="C58" s="73">
        <v>7</v>
      </c>
      <c r="D58" s="73">
        <v>7</v>
      </c>
      <c r="E58" s="73">
        <v>10</v>
      </c>
      <c r="F58" s="73">
        <v>14</v>
      </c>
      <c r="G58" s="73">
        <v>17</v>
      </c>
      <c r="H58" s="73">
        <v>13</v>
      </c>
      <c r="I58" s="73">
        <v>13</v>
      </c>
      <c r="J58" s="73">
        <v>10</v>
      </c>
      <c r="K58" s="73">
        <v>8</v>
      </c>
      <c r="L58" s="73">
        <v>10</v>
      </c>
      <c r="M58" s="74">
        <v>8</v>
      </c>
      <c r="N58" s="72">
        <f t="shared" si="0"/>
        <v>10.416666666666666</v>
      </c>
    </row>
    <row r="59" spans="1:14" ht="12" customHeight="1" x14ac:dyDescent="0.2">
      <c r="A59" s="71" t="str">
        <f>'Pregnant Women Participating'!A59</f>
        <v>Santo Domingo Tribe, NM</v>
      </c>
      <c r="B59" s="72">
        <v>8</v>
      </c>
      <c r="C59" s="73">
        <v>8</v>
      </c>
      <c r="D59" s="73">
        <v>8</v>
      </c>
      <c r="E59" s="73">
        <v>6</v>
      </c>
      <c r="F59" s="73">
        <v>5</v>
      </c>
      <c r="G59" s="73">
        <v>4</v>
      </c>
      <c r="H59" s="73">
        <v>5</v>
      </c>
      <c r="I59" s="73">
        <v>5</v>
      </c>
      <c r="J59" s="73">
        <v>3</v>
      </c>
      <c r="K59" s="73">
        <v>3</v>
      </c>
      <c r="L59" s="73">
        <v>4</v>
      </c>
      <c r="M59" s="74">
        <v>5</v>
      </c>
      <c r="N59" s="72">
        <f t="shared" si="0"/>
        <v>5.333333333333333</v>
      </c>
    </row>
    <row r="60" spans="1:14" ht="12" customHeight="1" x14ac:dyDescent="0.2">
      <c r="A60" s="71" t="str">
        <f>'Pregnant Women Participating'!A60</f>
        <v>Zuni Pueblo, NM</v>
      </c>
      <c r="B60" s="72">
        <v>40</v>
      </c>
      <c r="C60" s="73">
        <v>43</v>
      </c>
      <c r="D60" s="73">
        <v>48</v>
      </c>
      <c r="E60" s="73">
        <v>43</v>
      </c>
      <c r="F60" s="73">
        <v>38</v>
      </c>
      <c r="G60" s="73">
        <v>43</v>
      </c>
      <c r="H60" s="73">
        <v>41</v>
      </c>
      <c r="I60" s="73">
        <v>35</v>
      </c>
      <c r="J60" s="73">
        <v>34</v>
      </c>
      <c r="K60" s="73">
        <v>33</v>
      </c>
      <c r="L60" s="73">
        <v>36</v>
      </c>
      <c r="M60" s="74">
        <v>37</v>
      </c>
      <c r="N60" s="72">
        <f t="shared" si="0"/>
        <v>39.25</v>
      </c>
    </row>
    <row r="61" spans="1:14" ht="12" customHeight="1" x14ac:dyDescent="0.2">
      <c r="A61" s="71" t="str">
        <f>'Pregnant Women Participating'!A61</f>
        <v>Cherokee Nation, OK</v>
      </c>
      <c r="B61" s="72">
        <v>112</v>
      </c>
      <c r="C61" s="73">
        <v>118</v>
      </c>
      <c r="D61" s="73">
        <v>118</v>
      </c>
      <c r="E61" s="73">
        <v>114</v>
      </c>
      <c r="F61" s="73">
        <v>98</v>
      </c>
      <c r="G61" s="73">
        <v>105</v>
      </c>
      <c r="H61" s="73">
        <v>94</v>
      </c>
      <c r="I61" s="73">
        <v>91</v>
      </c>
      <c r="J61" s="73">
        <v>93</v>
      </c>
      <c r="K61" s="73">
        <v>90</v>
      </c>
      <c r="L61" s="73">
        <v>102</v>
      </c>
      <c r="M61" s="74">
        <v>95</v>
      </c>
      <c r="N61" s="72">
        <f t="shared" si="0"/>
        <v>102.5</v>
      </c>
    </row>
    <row r="62" spans="1:14" ht="12" customHeight="1" x14ac:dyDescent="0.2">
      <c r="A62" s="71" t="str">
        <f>'Pregnant Women Participating'!A62</f>
        <v>Chickasaw Nation, OK</v>
      </c>
      <c r="B62" s="72">
        <v>112</v>
      </c>
      <c r="C62" s="73">
        <v>114</v>
      </c>
      <c r="D62" s="73">
        <v>113</v>
      </c>
      <c r="E62" s="73">
        <v>109</v>
      </c>
      <c r="F62" s="73">
        <v>100</v>
      </c>
      <c r="G62" s="73">
        <v>91</v>
      </c>
      <c r="H62" s="73">
        <v>90</v>
      </c>
      <c r="I62" s="73">
        <v>80</v>
      </c>
      <c r="J62" s="73">
        <v>86</v>
      </c>
      <c r="K62" s="73">
        <v>87</v>
      </c>
      <c r="L62" s="73">
        <v>97</v>
      </c>
      <c r="M62" s="74">
        <v>100</v>
      </c>
      <c r="N62" s="72">
        <f t="shared" si="0"/>
        <v>98.25</v>
      </c>
    </row>
    <row r="63" spans="1:14" ht="12" customHeight="1" x14ac:dyDescent="0.2">
      <c r="A63" s="71" t="str">
        <f>'Pregnant Women Participating'!A63</f>
        <v>Choctaw Nation, OK</v>
      </c>
      <c r="B63" s="72">
        <v>116</v>
      </c>
      <c r="C63" s="73">
        <v>110</v>
      </c>
      <c r="D63" s="73">
        <v>108</v>
      </c>
      <c r="E63" s="73">
        <v>82</v>
      </c>
      <c r="F63" s="73">
        <v>77</v>
      </c>
      <c r="G63" s="73">
        <v>69</v>
      </c>
      <c r="H63" s="73">
        <v>75</v>
      </c>
      <c r="I63" s="73">
        <v>71</v>
      </c>
      <c r="J63" s="73">
        <v>76</v>
      </c>
      <c r="K63" s="73">
        <v>78</v>
      </c>
      <c r="L63" s="73">
        <v>85</v>
      </c>
      <c r="M63" s="74">
        <v>92</v>
      </c>
      <c r="N63" s="72">
        <f t="shared" si="0"/>
        <v>86.583333333333329</v>
      </c>
    </row>
    <row r="64" spans="1:14" ht="12" customHeight="1" x14ac:dyDescent="0.2">
      <c r="A64" s="71" t="str">
        <f>'Pregnant Women Participating'!A64</f>
        <v>Citizen Potawatomi Nation, OK</v>
      </c>
      <c r="B64" s="72">
        <v>37</v>
      </c>
      <c r="C64" s="73">
        <v>39</v>
      </c>
      <c r="D64" s="73">
        <v>30</v>
      </c>
      <c r="E64" s="73">
        <v>31</v>
      </c>
      <c r="F64" s="73">
        <v>37</v>
      </c>
      <c r="G64" s="73">
        <v>37</v>
      </c>
      <c r="H64" s="73">
        <v>40</v>
      </c>
      <c r="I64" s="73">
        <v>41</v>
      </c>
      <c r="J64" s="73">
        <v>43</v>
      </c>
      <c r="K64" s="73">
        <v>46</v>
      </c>
      <c r="L64" s="73">
        <v>49</v>
      </c>
      <c r="M64" s="74">
        <v>49</v>
      </c>
      <c r="N64" s="72">
        <f t="shared" si="0"/>
        <v>39.916666666666664</v>
      </c>
    </row>
    <row r="65" spans="1:14" ht="12" customHeight="1" x14ac:dyDescent="0.2">
      <c r="A65" s="71" t="str">
        <f>'Pregnant Women Participating'!A65</f>
        <v>Inter-Tribal Council, OK</v>
      </c>
      <c r="B65" s="72">
        <v>19</v>
      </c>
      <c r="C65" s="73">
        <v>21</v>
      </c>
      <c r="D65" s="73">
        <v>18</v>
      </c>
      <c r="E65" s="73">
        <v>22</v>
      </c>
      <c r="F65" s="73">
        <v>19</v>
      </c>
      <c r="G65" s="73">
        <v>22</v>
      </c>
      <c r="H65" s="73">
        <v>23</v>
      </c>
      <c r="I65" s="73">
        <v>23</v>
      </c>
      <c r="J65" s="73">
        <v>25</v>
      </c>
      <c r="K65" s="73">
        <v>24</v>
      </c>
      <c r="L65" s="73">
        <v>23</v>
      </c>
      <c r="M65" s="74">
        <v>22</v>
      </c>
      <c r="N65" s="72">
        <f t="shared" si="0"/>
        <v>21.75</v>
      </c>
    </row>
    <row r="66" spans="1:14" ht="12" customHeight="1" x14ac:dyDescent="0.2">
      <c r="A66" s="71" t="str">
        <f>'Pregnant Women Participating'!A66</f>
        <v>Muscogee Creek Nation, OK</v>
      </c>
      <c r="B66" s="72">
        <v>62</v>
      </c>
      <c r="C66" s="73">
        <v>58</v>
      </c>
      <c r="D66" s="73">
        <v>50</v>
      </c>
      <c r="E66" s="73">
        <v>54</v>
      </c>
      <c r="F66" s="73">
        <v>51</v>
      </c>
      <c r="G66" s="73">
        <v>50</v>
      </c>
      <c r="H66" s="73">
        <v>51</v>
      </c>
      <c r="I66" s="73">
        <v>45</v>
      </c>
      <c r="J66" s="73">
        <v>41</v>
      </c>
      <c r="K66" s="73">
        <v>46</v>
      </c>
      <c r="L66" s="73">
        <v>45</v>
      </c>
      <c r="M66" s="74">
        <v>51</v>
      </c>
      <c r="N66" s="72">
        <f t="shared" si="0"/>
        <v>50.333333333333336</v>
      </c>
    </row>
    <row r="67" spans="1:14" ht="12" customHeight="1" x14ac:dyDescent="0.2">
      <c r="A67" s="71" t="str">
        <f>'Pregnant Women Participating'!A67</f>
        <v>Osage Tribal Council, OK</v>
      </c>
      <c r="B67" s="72">
        <v>49</v>
      </c>
      <c r="C67" s="73">
        <v>43</v>
      </c>
      <c r="D67" s="73">
        <v>43</v>
      </c>
      <c r="E67" s="73">
        <v>42</v>
      </c>
      <c r="F67" s="73">
        <v>43</v>
      </c>
      <c r="G67" s="73">
        <v>44</v>
      </c>
      <c r="H67" s="73">
        <v>50</v>
      </c>
      <c r="I67" s="73">
        <v>50</v>
      </c>
      <c r="J67" s="73">
        <v>49</v>
      </c>
      <c r="K67" s="73">
        <v>47</v>
      </c>
      <c r="L67" s="73">
        <v>41</v>
      </c>
      <c r="M67" s="74">
        <v>38</v>
      </c>
      <c r="N67" s="72">
        <f t="shared" si="0"/>
        <v>44.916666666666664</v>
      </c>
    </row>
    <row r="68" spans="1:14" ht="12" customHeight="1" x14ac:dyDescent="0.2">
      <c r="A68" s="71" t="str">
        <f>'Pregnant Women Participating'!A68</f>
        <v>Otoe-Missouria Tribe, OK</v>
      </c>
      <c r="B68" s="72">
        <v>6</v>
      </c>
      <c r="C68" s="73">
        <v>5</v>
      </c>
      <c r="D68" s="73">
        <v>7</v>
      </c>
      <c r="E68" s="73">
        <v>6</v>
      </c>
      <c r="F68" s="73">
        <v>6</v>
      </c>
      <c r="G68" s="73">
        <v>6</v>
      </c>
      <c r="H68" s="73">
        <v>7</v>
      </c>
      <c r="I68" s="73">
        <v>9</v>
      </c>
      <c r="J68" s="73">
        <v>7</v>
      </c>
      <c r="K68" s="73">
        <v>7</v>
      </c>
      <c r="L68" s="73">
        <v>9</v>
      </c>
      <c r="M68" s="74">
        <v>10</v>
      </c>
      <c r="N68" s="72">
        <f t="shared" si="0"/>
        <v>7.083333333333333</v>
      </c>
    </row>
    <row r="69" spans="1:14" ht="12" customHeight="1" x14ac:dyDescent="0.2">
      <c r="A69" s="71" t="str">
        <f>'Pregnant Women Participating'!A69</f>
        <v>Wichita, Caddo &amp; Delaware (WCD), OK</v>
      </c>
      <c r="B69" s="72">
        <v>80</v>
      </c>
      <c r="C69" s="73">
        <v>74</v>
      </c>
      <c r="D69" s="73">
        <v>74</v>
      </c>
      <c r="E69" s="73">
        <v>77</v>
      </c>
      <c r="F69" s="73">
        <v>73</v>
      </c>
      <c r="G69" s="73">
        <v>72</v>
      </c>
      <c r="H69" s="73">
        <v>67</v>
      </c>
      <c r="I69" s="73">
        <v>64</v>
      </c>
      <c r="J69" s="73">
        <v>71</v>
      </c>
      <c r="K69" s="73">
        <v>71</v>
      </c>
      <c r="L69" s="73">
        <v>76</v>
      </c>
      <c r="M69" s="74">
        <v>72</v>
      </c>
      <c r="N69" s="72">
        <f t="shared" si="0"/>
        <v>72.583333333333329</v>
      </c>
    </row>
    <row r="70" spans="1:14" s="81" customFormat="1" ht="24.75" customHeight="1" x14ac:dyDescent="0.25">
      <c r="A70" s="76" t="str">
        <f>'Pregnant Women Participating'!A70</f>
        <v>Southwest Region</v>
      </c>
      <c r="B70" s="77">
        <v>26102</v>
      </c>
      <c r="C70" s="78">
        <v>25735</v>
      </c>
      <c r="D70" s="78">
        <v>25035</v>
      </c>
      <c r="E70" s="78">
        <v>24501</v>
      </c>
      <c r="F70" s="78">
        <v>23807</v>
      </c>
      <c r="G70" s="78">
        <v>24113</v>
      </c>
      <c r="H70" s="78">
        <v>23313</v>
      </c>
      <c r="I70" s="78">
        <v>22873</v>
      </c>
      <c r="J70" s="78">
        <v>22987</v>
      </c>
      <c r="K70" s="78">
        <v>23141</v>
      </c>
      <c r="L70" s="78">
        <v>23650</v>
      </c>
      <c r="M70" s="79">
        <v>24077</v>
      </c>
      <c r="N70" s="77">
        <f t="shared" si="0"/>
        <v>24111.166666666668</v>
      </c>
    </row>
    <row r="71" spans="1:14" ht="12" customHeight="1" x14ac:dyDescent="0.2">
      <c r="A71" s="71" t="str">
        <f>'Pregnant Women Participating'!A71</f>
        <v>Colorado</v>
      </c>
      <c r="B71" s="72">
        <v>3802</v>
      </c>
      <c r="C71" s="73">
        <v>3797</v>
      </c>
      <c r="D71" s="73">
        <v>3816</v>
      </c>
      <c r="E71" s="73">
        <v>3643</v>
      </c>
      <c r="F71" s="73">
        <v>3664</v>
      </c>
      <c r="G71" s="73">
        <v>3693</v>
      </c>
      <c r="H71" s="73">
        <v>3637</v>
      </c>
      <c r="I71" s="73">
        <v>3589</v>
      </c>
      <c r="J71" s="73">
        <v>3594</v>
      </c>
      <c r="K71" s="73">
        <v>3560</v>
      </c>
      <c r="L71" s="73">
        <v>3634</v>
      </c>
      <c r="M71" s="74">
        <v>3576</v>
      </c>
      <c r="N71" s="72">
        <f t="shared" si="0"/>
        <v>3667.0833333333335</v>
      </c>
    </row>
    <row r="72" spans="1:14" ht="12" customHeight="1" x14ac:dyDescent="0.2">
      <c r="A72" s="71" t="str">
        <f>'Pregnant Women Participating'!A72</f>
        <v>Kansas</v>
      </c>
      <c r="B72" s="72">
        <v>1547</v>
      </c>
      <c r="C72" s="73">
        <v>1551</v>
      </c>
      <c r="D72" s="73">
        <v>1554</v>
      </c>
      <c r="E72" s="73">
        <v>1518</v>
      </c>
      <c r="F72" s="73">
        <v>1465</v>
      </c>
      <c r="G72" s="73">
        <v>1445</v>
      </c>
      <c r="H72" s="73">
        <v>1366</v>
      </c>
      <c r="I72" s="73">
        <v>1351</v>
      </c>
      <c r="J72" s="73">
        <v>1379</v>
      </c>
      <c r="K72" s="73">
        <v>1390</v>
      </c>
      <c r="L72" s="73">
        <v>1413</v>
      </c>
      <c r="M72" s="74">
        <v>1458</v>
      </c>
      <c r="N72" s="72">
        <f t="shared" si="0"/>
        <v>1453.0833333333333</v>
      </c>
    </row>
    <row r="73" spans="1:14" ht="12" customHeight="1" x14ac:dyDescent="0.2">
      <c r="A73" s="71" t="str">
        <f>'Pregnant Women Participating'!A73</f>
        <v>Missouri</v>
      </c>
      <c r="B73" s="72">
        <v>3067</v>
      </c>
      <c r="C73" s="73">
        <v>3033</v>
      </c>
      <c r="D73" s="73">
        <v>2995</v>
      </c>
      <c r="E73" s="73">
        <v>2893</v>
      </c>
      <c r="F73" s="73">
        <v>2769</v>
      </c>
      <c r="G73" s="73">
        <v>2800</v>
      </c>
      <c r="H73" s="73">
        <v>2726</v>
      </c>
      <c r="I73" s="73">
        <v>2668</v>
      </c>
      <c r="J73" s="73">
        <v>2631</v>
      </c>
      <c r="K73" s="73">
        <v>2719</v>
      </c>
      <c r="L73" s="73">
        <v>2741</v>
      </c>
      <c r="M73" s="74">
        <v>2742</v>
      </c>
      <c r="N73" s="72">
        <f t="shared" si="0"/>
        <v>2815.3333333333335</v>
      </c>
    </row>
    <row r="74" spans="1:14" ht="12" customHeight="1" x14ac:dyDescent="0.2">
      <c r="A74" s="71" t="str">
        <f>'Pregnant Women Participating'!A74</f>
        <v>Montana</v>
      </c>
      <c r="B74" s="72">
        <v>752</v>
      </c>
      <c r="C74" s="73">
        <v>694</v>
      </c>
      <c r="D74" s="73">
        <v>702</v>
      </c>
      <c r="E74" s="73">
        <v>698</v>
      </c>
      <c r="F74" s="73">
        <v>687</v>
      </c>
      <c r="G74" s="73">
        <v>679</v>
      </c>
      <c r="H74" s="73">
        <v>660</v>
      </c>
      <c r="I74" s="73">
        <v>656</v>
      </c>
      <c r="J74" s="73">
        <v>632</v>
      </c>
      <c r="K74" s="73">
        <v>620</v>
      </c>
      <c r="L74" s="73">
        <v>630</v>
      </c>
      <c r="M74" s="74">
        <v>616</v>
      </c>
      <c r="N74" s="72">
        <f t="shared" si="0"/>
        <v>668.83333333333337</v>
      </c>
    </row>
    <row r="75" spans="1:14" ht="12" customHeight="1" x14ac:dyDescent="0.2">
      <c r="A75" s="71" t="str">
        <f>'Pregnant Women Participating'!A75</f>
        <v>Nebraska</v>
      </c>
      <c r="B75" s="72">
        <v>898</v>
      </c>
      <c r="C75" s="73">
        <v>885</v>
      </c>
      <c r="D75" s="73">
        <v>898</v>
      </c>
      <c r="E75" s="73">
        <v>860</v>
      </c>
      <c r="F75" s="73">
        <v>859</v>
      </c>
      <c r="G75" s="73">
        <v>859</v>
      </c>
      <c r="H75" s="73">
        <v>864</v>
      </c>
      <c r="I75" s="73">
        <v>856</v>
      </c>
      <c r="J75" s="73">
        <v>879</v>
      </c>
      <c r="K75" s="73">
        <v>898</v>
      </c>
      <c r="L75" s="73">
        <v>840</v>
      </c>
      <c r="M75" s="74">
        <v>845</v>
      </c>
      <c r="N75" s="72">
        <f t="shared" si="0"/>
        <v>870.08333333333337</v>
      </c>
    </row>
    <row r="76" spans="1:14" ht="12" customHeight="1" x14ac:dyDescent="0.2">
      <c r="A76" s="71" t="str">
        <f>'Pregnant Women Participating'!A76</f>
        <v>North Dakota</v>
      </c>
      <c r="B76" s="72">
        <v>344</v>
      </c>
      <c r="C76" s="73">
        <v>320</v>
      </c>
      <c r="D76" s="73">
        <v>319</v>
      </c>
      <c r="E76" s="73">
        <v>326</v>
      </c>
      <c r="F76" s="73">
        <v>336</v>
      </c>
      <c r="G76" s="73">
        <v>343</v>
      </c>
      <c r="H76" s="73">
        <v>337</v>
      </c>
      <c r="I76" s="73">
        <v>326</v>
      </c>
      <c r="J76" s="73">
        <v>307</v>
      </c>
      <c r="K76" s="73">
        <v>309</v>
      </c>
      <c r="L76" s="73">
        <v>305</v>
      </c>
      <c r="M76" s="74">
        <v>307</v>
      </c>
      <c r="N76" s="72">
        <f t="shared" si="0"/>
        <v>323.25</v>
      </c>
    </row>
    <row r="77" spans="1:14" ht="12" customHeight="1" x14ac:dyDescent="0.2">
      <c r="A77" s="71" t="str">
        <f>'Pregnant Women Participating'!A77</f>
        <v>South Dakota</v>
      </c>
      <c r="B77" s="72">
        <v>616</v>
      </c>
      <c r="C77" s="73">
        <v>581</v>
      </c>
      <c r="D77" s="73">
        <v>582</v>
      </c>
      <c r="E77" s="73">
        <v>591</v>
      </c>
      <c r="F77" s="73">
        <v>564</v>
      </c>
      <c r="G77" s="73">
        <v>553</v>
      </c>
      <c r="H77" s="73">
        <v>580</v>
      </c>
      <c r="I77" s="73">
        <v>565</v>
      </c>
      <c r="J77" s="73">
        <v>540</v>
      </c>
      <c r="K77" s="73">
        <v>538</v>
      </c>
      <c r="L77" s="73">
        <v>516</v>
      </c>
      <c r="M77" s="74">
        <v>505</v>
      </c>
      <c r="N77" s="72">
        <f t="shared" si="0"/>
        <v>560.91666666666663</v>
      </c>
    </row>
    <row r="78" spans="1:14" ht="12" customHeight="1" x14ac:dyDescent="0.2">
      <c r="A78" s="71" t="str">
        <f>'Pregnant Women Participating'!A78</f>
        <v>Wyoming</v>
      </c>
      <c r="B78" s="72">
        <v>404</v>
      </c>
      <c r="C78" s="73">
        <v>383</v>
      </c>
      <c r="D78" s="73">
        <v>384</v>
      </c>
      <c r="E78" s="73">
        <v>360</v>
      </c>
      <c r="F78" s="73">
        <v>338</v>
      </c>
      <c r="G78" s="73">
        <v>358</v>
      </c>
      <c r="H78" s="73">
        <v>352</v>
      </c>
      <c r="I78" s="73">
        <v>358</v>
      </c>
      <c r="J78" s="73">
        <v>343</v>
      </c>
      <c r="K78" s="73">
        <v>347</v>
      </c>
      <c r="L78" s="73">
        <v>355</v>
      </c>
      <c r="M78" s="74">
        <v>358</v>
      </c>
      <c r="N78" s="72">
        <f t="shared" si="0"/>
        <v>361.66666666666669</v>
      </c>
    </row>
    <row r="79" spans="1:14" ht="12" customHeight="1" x14ac:dyDescent="0.2">
      <c r="A79" s="71" t="str">
        <f>'Pregnant Women Participating'!A79</f>
        <v>Ute Mountain Ute Tribe, CO</v>
      </c>
      <c r="B79" s="72">
        <v>8</v>
      </c>
      <c r="C79" s="73">
        <v>3</v>
      </c>
      <c r="D79" s="73">
        <v>4</v>
      </c>
      <c r="E79" s="73">
        <v>4</v>
      </c>
      <c r="F79" s="73">
        <v>4</v>
      </c>
      <c r="G79" s="73">
        <v>4</v>
      </c>
      <c r="H79" s="73">
        <v>3</v>
      </c>
      <c r="I79" s="73">
        <v>3</v>
      </c>
      <c r="J79" s="73">
        <v>2</v>
      </c>
      <c r="K79" s="73">
        <v>2</v>
      </c>
      <c r="L79" s="73">
        <v>3</v>
      </c>
      <c r="M79" s="74">
        <v>3</v>
      </c>
      <c r="N79" s="72">
        <f t="shared" si="0"/>
        <v>3.5833333333333335</v>
      </c>
    </row>
    <row r="80" spans="1:14" ht="12" customHeight="1" x14ac:dyDescent="0.2">
      <c r="A80" s="71" t="str">
        <f>'Pregnant Women Participating'!A80</f>
        <v>Omaha Sioux, NE</v>
      </c>
      <c r="B80" s="72">
        <v>4</v>
      </c>
      <c r="C80" s="73">
        <v>1</v>
      </c>
      <c r="D80" s="73">
        <v>1</v>
      </c>
      <c r="E80" s="73">
        <v>1</v>
      </c>
      <c r="F80" s="73">
        <v>1</v>
      </c>
      <c r="G80" s="73">
        <v>1</v>
      </c>
      <c r="H80" s="73">
        <v>1</v>
      </c>
      <c r="I80" s="73">
        <v>1</v>
      </c>
      <c r="J80" s="73">
        <v>1</v>
      </c>
      <c r="K80" s="73">
        <v>1</v>
      </c>
      <c r="L80" s="73">
        <v>1</v>
      </c>
      <c r="M80" s="74">
        <v>1</v>
      </c>
      <c r="N80" s="72">
        <f t="shared" si="0"/>
        <v>1.25</v>
      </c>
    </row>
    <row r="81" spans="1:14" ht="12" customHeight="1" x14ac:dyDescent="0.2">
      <c r="A81" s="71" t="str">
        <f>'Pregnant Women Participating'!A81</f>
        <v>Santee Sioux, NE</v>
      </c>
      <c r="B81" s="72">
        <v>0</v>
      </c>
      <c r="C81" s="73">
        <v>0</v>
      </c>
      <c r="D81" s="73">
        <v>0</v>
      </c>
      <c r="E81" s="73">
        <v>0</v>
      </c>
      <c r="F81" s="73">
        <v>1</v>
      </c>
      <c r="G81" s="73">
        <v>1</v>
      </c>
      <c r="H81" s="73">
        <v>1</v>
      </c>
      <c r="I81" s="73">
        <v>0</v>
      </c>
      <c r="J81" s="73">
        <v>0</v>
      </c>
      <c r="K81" s="73">
        <v>0</v>
      </c>
      <c r="L81" s="73">
        <v>0</v>
      </c>
      <c r="M81" s="74">
        <v>0</v>
      </c>
      <c r="N81" s="72">
        <f t="shared" si="0"/>
        <v>0.25</v>
      </c>
    </row>
    <row r="82" spans="1:14" ht="12" customHeight="1" x14ac:dyDescent="0.2">
      <c r="A82" s="71" t="str">
        <f>'Pregnant Women Participating'!A82</f>
        <v>Winnebago Tribe, NE</v>
      </c>
      <c r="B82" s="72">
        <v>2</v>
      </c>
      <c r="C82" s="73">
        <v>0</v>
      </c>
      <c r="D82" s="73">
        <v>0</v>
      </c>
      <c r="E82" s="73">
        <v>0</v>
      </c>
      <c r="F82" s="73">
        <v>0</v>
      </c>
      <c r="G82" s="73">
        <v>0</v>
      </c>
      <c r="H82" s="73">
        <v>0</v>
      </c>
      <c r="I82" s="73">
        <v>0</v>
      </c>
      <c r="J82" s="73">
        <v>0</v>
      </c>
      <c r="K82" s="73">
        <v>0</v>
      </c>
      <c r="L82" s="73">
        <v>0</v>
      </c>
      <c r="M82" s="74">
        <v>0</v>
      </c>
      <c r="N82" s="72">
        <f t="shared" si="0"/>
        <v>0.16666666666666666</v>
      </c>
    </row>
    <row r="83" spans="1:14" ht="12" customHeight="1" x14ac:dyDescent="0.2">
      <c r="A83" s="71" t="str">
        <f>'Pregnant Women Participating'!A83</f>
        <v>Standing Rock Sioux Tribe, ND</v>
      </c>
      <c r="B83" s="72">
        <v>9</v>
      </c>
      <c r="C83" s="73">
        <v>9</v>
      </c>
      <c r="D83" s="73">
        <v>8</v>
      </c>
      <c r="E83" s="73">
        <v>8</v>
      </c>
      <c r="F83" s="73">
        <v>8</v>
      </c>
      <c r="G83" s="73">
        <v>8</v>
      </c>
      <c r="H83" s="73">
        <v>8</v>
      </c>
      <c r="I83" s="73">
        <v>8</v>
      </c>
      <c r="J83" s="73">
        <v>7</v>
      </c>
      <c r="K83" s="73">
        <v>7</v>
      </c>
      <c r="L83" s="73">
        <v>8</v>
      </c>
      <c r="M83" s="74">
        <v>7</v>
      </c>
      <c r="N83" s="72">
        <f t="shared" si="0"/>
        <v>7.916666666666667</v>
      </c>
    </row>
    <row r="84" spans="1:14" ht="12" customHeight="1" x14ac:dyDescent="0.2">
      <c r="A84" s="71" t="str">
        <f>'Pregnant Women Participating'!A84</f>
        <v>Three Affiliated Tribes, ND</v>
      </c>
      <c r="B84" s="72">
        <v>6</v>
      </c>
      <c r="C84" s="73">
        <v>7</v>
      </c>
      <c r="D84" s="73">
        <v>4</v>
      </c>
      <c r="E84" s="73">
        <v>6</v>
      </c>
      <c r="F84" s="73">
        <v>6</v>
      </c>
      <c r="G84" s="73">
        <v>6</v>
      </c>
      <c r="H84" s="73">
        <v>8</v>
      </c>
      <c r="I84" s="73">
        <v>7</v>
      </c>
      <c r="J84" s="73">
        <v>7</v>
      </c>
      <c r="K84" s="73">
        <v>6</v>
      </c>
      <c r="L84" s="73">
        <v>6</v>
      </c>
      <c r="M84" s="74">
        <v>4</v>
      </c>
      <c r="N84" s="72">
        <f t="shared" si="0"/>
        <v>6.083333333333333</v>
      </c>
    </row>
    <row r="85" spans="1:14" ht="12" customHeight="1" x14ac:dyDescent="0.2">
      <c r="A85" s="71" t="str">
        <f>'Pregnant Women Participating'!A85</f>
        <v>Cheyenne River Sioux, SD</v>
      </c>
      <c r="B85" s="72">
        <v>18</v>
      </c>
      <c r="C85" s="73">
        <v>16</v>
      </c>
      <c r="D85" s="73">
        <v>15</v>
      </c>
      <c r="E85" s="73">
        <v>11</v>
      </c>
      <c r="F85" s="73">
        <v>20</v>
      </c>
      <c r="G85" s="73">
        <v>19</v>
      </c>
      <c r="H85" s="73">
        <v>18</v>
      </c>
      <c r="I85" s="73">
        <v>19</v>
      </c>
      <c r="J85" s="73">
        <v>17</v>
      </c>
      <c r="K85" s="73">
        <v>14</v>
      </c>
      <c r="L85" s="73">
        <v>10</v>
      </c>
      <c r="M85" s="74">
        <v>9</v>
      </c>
      <c r="N85" s="72">
        <f t="shared" si="0"/>
        <v>15.5</v>
      </c>
    </row>
    <row r="86" spans="1:14" ht="12" customHeight="1" x14ac:dyDescent="0.2">
      <c r="A86" s="71" t="str">
        <f>'Pregnant Women Participating'!A86</f>
        <v>Rosebud Sioux, SD</v>
      </c>
      <c r="B86" s="72">
        <v>52</v>
      </c>
      <c r="C86" s="73">
        <v>42</v>
      </c>
      <c r="D86" s="73">
        <v>29</v>
      </c>
      <c r="E86" s="73">
        <v>28</v>
      </c>
      <c r="F86" s="73">
        <v>23</v>
      </c>
      <c r="G86" s="73">
        <v>24</v>
      </c>
      <c r="H86" s="73">
        <v>25</v>
      </c>
      <c r="I86" s="73">
        <v>22</v>
      </c>
      <c r="J86" s="73">
        <v>26</v>
      </c>
      <c r="K86" s="73">
        <v>29</v>
      </c>
      <c r="L86" s="73">
        <v>24</v>
      </c>
      <c r="M86" s="74">
        <v>25</v>
      </c>
      <c r="N86" s="72">
        <f t="shared" si="0"/>
        <v>29.083333333333332</v>
      </c>
    </row>
    <row r="87" spans="1:14" ht="12" customHeight="1" x14ac:dyDescent="0.2">
      <c r="A87" s="71" t="str">
        <f>'Pregnant Women Participating'!A87</f>
        <v>Northern Arapahoe, WY</v>
      </c>
      <c r="B87" s="72">
        <v>11</v>
      </c>
      <c r="C87" s="73">
        <v>6</v>
      </c>
      <c r="D87" s="73">
        <v>5</v>
      </c>
      <c r="E87" s="73">
        <v>6</v>
      </c>
      <c r="F87" s="73">
        <v>8</v>
      </c>
      <c r="G87" s="73">
        <v>8</v>
      </c>
      <c r="H87" s="73">
        <v>9</v>
      </c>
      <c r="I87" s="73">
        <v>11</v>
      </c>
      <c r="J87" s="73">
        <v>10</v>
      </c>
      <c r="K87" s="73">
        <v>11</v>
      </c>
      <c r="L87" s="73">
        <v>10</v>
      </c>
      <c r="M87" s="74">
        <v>8</v>
      </c>
      <c r="N87" s="72">
        <f t="shared" si="0"/>
        <v>8.5833333333333339</v>
      </c>
    </row>
    <row r="88" spans="1:14" ht="12" customHeight="1" x14ac:dyDescent="0.2">
      <c r="A88" s="71" t="str">
        <f>'Pregnant Women Participating'!A88</f>
        <v>Shoshone Tribe, WY</v>
      </c>
      <c r="B88" s="72">
        <v>3</v>
      </c>
      <c r="C88" s="73">
        <v>9</v>
      </c>
      <c r="D88" s="73">
        <v>9</v>
      </c>
      <c r="E88" s="73">
        <v>6</v>
      </c>
      <c r="F88" s="73">
        <v>5</v>
      </c>
      <c r="G88" s="73">
        <v>4</v>
      </c>
      <c r="H88" s="73">
        <v>4</v>
      </c>
      <c r="I88" s="73">
        <v>4</v>
      </c>
      <c r="J88" s="73">
        <v>4</v>
      </c>
      <c r="K88" s="73">
        <v>4</v>
      </c>
      <c r="L88" s="73">
        <v>4</v>
      </c>
      <c r="M88" s="74">
        <v>4</v>
      </c>
      <c r="N88" s="72">
        <f t="shared" si="0"/>
        <v>5</v>
      </c>
    </row>
    <row r="89" spans="1:14" s="81" customFormat="1" ht="24.75" customHeight="1" x14ac:dyDescent="0.25">
      <c r="A89" s="76" t="str">
        <f>'Pregnant Women Participating'!A89</f>
        <v>Mountain Plains</v>
      </c>
      <c r="B89" s="77">
        <v>11543</v>
      </c>
      <c r="C89" s="78">
        <v>11337</v>
      </c>
      <c r="D89" s="78">
        <v>11325</v>
      </c>
      <c r="E89" s="78">
        <v>10959</v>
      </c>
      <c r="F89" s="78">
        <v>10758</v>
      </c>
      <c r="G89" s="78">
        <v>10805</v>
      </c>
      <c r="H89" s="78">
        <v>10599</v>
      </c>
      <c r="I89" s="78">
        <v>10444</v>
      </c>
      <c r="J89" s="78">
        <v>10379</v>
      </c>
      <c r="K89" s="78">
        <v>10455</v>
      </c>
      <c r="L89" s="78">
        <v>10500</v>
      </c>
      <c r="M89" s="79">
        <v>10468</v>
      </c>
      <c r="N89" s="77">
        <f t="shared" si="0"/>
        <v>10797.666666666666</v>
      </c>
    </row>
    <row r="90" spans="1:14" ht="12" customHeight="1" x14ac:dyDescent="0.2">
      <c r="A90" s="82" t="str">
        <f>'Pregnant Women Participating'!A90</f>
        <v>Alaska</v>
      </c>
      <c r="B90" s="72">
        <v>778</v>
      </c>
      <c r="C90" s="73">
        <v>771</v>
      </c>
      <c r="D90" s="73">
        <v>774</v>
      </c>
      <c r="E90" s="73">
        <v>779</v>
      </c>
      <c r="F90" s="73">
        <v>807</v>
      </c>
      <c r="G90" s="73">
        <v>811</v>
      </c>
      <c r="H90" s="73">
        <v>816</v>
      </c>
      <c r="I90" s="73">
        <v>789</v>
      </c>
      <c r="J90" s="73">
        <v>782</v>
      </c>
      <c r="K90" s="73">
        <v>777</v>
      </c>
      <c r="L90" s="73">
        <v>752</v>
      </c>
      <c r="M90" s="74">
        <v>728</v>
      </c>
      <c r="N90" s="72">
        <f t="shared" si="0"/>
        <v>780.33333333333337</v>
      </c>
    </row>
    <row r="91" spans="1:14" ht="12" customHeight="1" x14ac:dyDescent="0.2">
      <c r="A91" s="82" t="str">
        <f>'Pregnant Women Participating'!A91</f>
        <v>American Samoa</v>
      </c>
      <c r="B91" s="72">
        <v>53</v>
      </c>
      <c r="C91" s="73">
        <v>43</v>
      </c>
      <c r="D91" s="73">
        <v>42</v>
      </c>
      <c r="E91" s="73">
        <v>39</v>
      </c>
      <c r="F91" s="73">
        <v>37</v>
      </c>
      <c r="G91" s="73">
        <v>34</v>
      </c>
      <c r="H91" s="73">
        <v>30</v>
      </c>
      <c r="I91" s="73">
        <v>34</v>
      </c>
      <c r="J91" s="73">
        <v>27</v>
      </c>
      <c r="K91" s="73">
        <v>29</v>
      </c>
      <c r="L91" s="73">
        <v>32</v>
      </c>
      <c r="M91" s="74">
        <v>34</v>
      </c>
      <c r="N91" s="72">
        <f t="shared" si="0"/>
        <v>36.166666666666664</v>
      </c>
    </row>
    <row r="92" spans="1:14" ht="12" customHeight="1" x14ac:dyDescent="0.2">
      <c r="A92" s="82" t="str">
        <f>'Pregnant Women Participating'!A92</f>
        <v>California</v>
      </c>
      <c r="B92" s="72">
        <v>33580</v>
      </c>
      <c r="C92" s="73">
        <v>32737</v>
      </c>
      <c r="D92" s="73">
        <v>32446</v>
      </c>
      <c r="E92" s="73">
        <v>32164</v>
      </c>
      <c r="F92" s="73">
        <v>31961</v>
      </c>
      <c r="G92" s="73">
        <v>32296</v>
      </c>
      <c r="H92" s="73">
        <v>32121</v>
      </c>
      <c r="I92" s="73">
        <v>31498</v>
      </c>
      <c r="J92" s="73">
        <v>31441</v>
      </c>
      <c r="K92" s="73">
        <v>31203</v>
      </c>
      <c r="L92" s="73">
        <v>31273</v>
      </c>
      <c r="M92" s="74">
        <v>31086</v>
      </c>
      <c r="N92" s="72">
        <f t="shared" si="0"/>
        <v>31983.833333333332</v>
      </c>
    </row>
    <row r="93" spans="1:14" ht="12" customHeight="1" x14ac:dyDescent="0.2">
      <c r="A93" s="82" t="str">
        <f>'Pregnant Women Participating'!A93</f>
        <v>Guam</v>
      </c>
      <c r="B93" s="72">
        <v>217</v>
      </c>
      <c r="C93" s="73">
        <v>195</v>
      </c>
      <c r="D93" s="73">
        <v>190</v>
      </c>
      <c r="E93" s="73">
        <v>178</v>
      </c>
      <c r="F93" s="73">
        <v>174</v>
      </c>
      <c r="G93" s="73">
        <v>151</v>
      </c>
      <c r="H93" s="73">
        <v>150</v>
      </c>
      <c r="I93" s="73">
        <v>141</v>
      </c>
      <c r="J93" s="73">
        <v>150</v>
      </c>
      <c r="K93" s="73">
        <v>162</v>
      </c>
      <c r="L93" s="73">
        <v>181</v>
      </c>
      <c r="M93" s="74">
        <v>189</v>
      </c>
      <c r="N93" s="72">
        <f t="shared" si="0"/>
        <v>173.16666666666666</v>
      </c>
    </row>
    <row r="94" spans="1:14" ht="12" customHeight="1" x14ac:dyDescent="0.2">
      <c r="A94" s="82" t="str">
        <f>'Pregnant Women Participating'!A94</f>
        <v>Hawaii</v>
      </c>
      <c r="B94" s="72">
        <v>1279</v>
      </c>
      <c r="C94" s="73">
        <v>1268</v>
      </c>
      <c r="D94" s="73">
        <v>1223</v>
      </c>
      <c r="E94" s="73">
        <v>1211</v>
      </c>
      <c r="F94" s="73">
        <v>1187</v>
      </c>
      <c r="G94" s="73">
        <v>1203</v>
      </c>
      <c r="H94" s="73">
        <v>1188</v>
      </c>
      <c r="I94" s="73">
        <v>1143</v>
      </c>
      <c r="J94" s="73">
        <v>1107</v>
      </c>
      <c r="K94" s="73">
        <v>1104</v>
      </c>
      <c r="L94" s="73">
        <v>1132</v>
      </c>
      <c r="M94" s="74">
        <v>1167</v>
      </c>
      <c r="N94" s="72">
        <f t="shared" si="0"/>
        <v>1184.3333333333333</v>
      </c>
    </row>
    <row r="95" spans="1:14" ht="12" customHeight="1" x14ac:dyDescent="0.2">
      <c r="A95" s="82" t="str">
        <f>'Pregnant Women Participating'!A95</f>
        <v>Idaho</v>
      </c>
      <c r="B95" s="72">
        <v>2052</v>
      </c>
      <c r="C95" s="73">
        <v>2031</v>
      </c>
      <c r="D95" s="73">
        <v>1992</v>
      </c>
      <c r="E95" s="73">
        <v>1959</v>
      </c>
      <c r="F95" s="73">
        <v>1951</v>
      </c>
      <c r="G95" s="73">
        <v>1910</v>
      </c>
      <c r="H95" s="73">
        <v>1840</v>
      </c>
      <c r="I95" s="73">
        <v>1833</v>
      </c>
      <c r="J95" s="73">
        <v>1846</v>
      </c>
      <c r="K95" s="73">
        <v>1834</v>
      </c>
      <c r="L95" s="73">
        <v>1833</v>
      </c>
      <c r="M95" s="74">
        <v>1854</v>
      </c>
      <c r="N95" s="72">
        <f t="shared" si="0"/>
        <v>1911.25</v>
      </c>
    </row>
    <row r="96" spans="1:14" ht="12" customHeight="1" x14ac:dyDescent="0.2">
      <c r="A96" s="82" t="str">
        <f>'Pregnant Women Participating'!A96</f>
        <v>Nevada</v>
      </c>
      <c r="B96" s="72">
        <v>1628</v>
      </c>
      <c r="C96" s="73">
        <v>1576</v>
      </c>
      <c r="D96" s="73">
        <v>1583</v>
      </c>
      <c r="E96" s="73">
        <v>1576</v>
      </c>
      <c r="F96" s="73">
        <v>1570</v>
      </c>
      <c r="G96" s="73">
        <v>1563</v>
      </c>
      <c r="H96" s="73">
        <v>1539</v>
      </c>
      <c r="I96" s="73">
        <v>1506</v>
      </c>
      <c r="J96" s="73">
        <v>1551</v>
      </c>
      <c r="K96" s="73">
        <v>1536</v>
      </c>
      <c r="L96" s="73">
        <v>1546</v>
      </c>
      <c r="M96" s="74">
        <v>1546</v>
      </c>
      <c r="N96" s="72">
        <f t="shared" si="0"/>
        <v>1560</v>
      </c>
    </row>
    <row r="97" spans="1:14" ht="12" customHeight="1" x14ac:dyDescent="0.2">
      <c r="A97" s="82" t="str">
        <f>'Pregnant Women Participating'!A97</f>
        <v>Oregon</v>
      </c>
      <c r="B97" s="72">
        <v>4529</v>
      </c>
      <c r="C97" s="73">
        <v>4357</v>
      </c>
      <c r="D97" s="73">
        <v>4432</v>
      </c>
      <c r="E97" s="73">
        <v>4327</v>
      </c>
      <c r="F97" s="73">
        <v>4300</v>
      </c>
      <c r="G97" s="73">
        <v>4316</v>
      </c>
      <c r="H97" s="73">
        <v>4321</v>
      </c>
      <c r="I97" s="73">
        <v>4212</v>
      </c>
      <c r="J97" s="73">
        <v>4214</v>
      </c>
      <c r="K97" s="73">
        <v>4257</v>
      </c>
      <c r="L97" s="73">
        <v>4157</v>
      </c>
      <c r="M97" s="74">
        <v>4167</v>
      </c>
      <c r="N97" s="72">
        <f t="shared" si="0"/>
        <v>4299.083333333333</v>
      </c>
    </row>
    <row r="98" spans="1:14" ht="12" customHeight="1" x14ac:dyDescent="0.2">
      <c r="A98" s="82" t="str">
        <f>'Pregnant Women Participating'!A98</f>
        <v>Washington</v>
      </c>
      <c r="B98" s="72">
        <v>6204</v>
      </c>
      <c r="C98" s="73">
        <v>6049</v>
      </c>
      <c r="D98" s="73">
        <v>5934</v>
      </c>
      <c r="E98" s="73">
        <v>6132</v>
      </c>
      <c r="F98" s="73">
        <v>5767</v>
      </c>
      <c r="G98" s="73">
        <v>5688</v>
      </c>
      <c r="H98" s="73">
        <v>5641</v>
      </c>
      <c r="I98" s="73">
        <v>5477</v>
      </c>
      <c r="J98" s="73">
        <v>5432</v>
      </c>
      <c r="K98" s="73">
        <v>5460</v>
      </c>
      <c r="L98" s="73">
        <v>5451</v>
      </c>
      <c r="M98" s="74">
        <v>5510</v>
      </c>
      <c r="N98" s="72">
        <f t="shared" si="0"/>
        <v>5728.75</v>
      </c>
    </row>
    <row r="99" spans="1:14" ht="12" customHeight="1" x14ac:dyDescent="0.2">
      <c r="A99" s="82" t="str">
        <f>'Pregnant Women Participating'!A99</f>
        <v>Northern Marianas</v>
      </c>
      <c r="B99" s="72">
        <v>130</v>
      </c>
      <c r="C99" s="73">
        <v>125</v>
      </c>
      <c r="D99" s="73">
        <v>133</v>
      </c>
      <c r="E99" s="73">
        <v>134</v>
      </c>
      <c r="F99" s="73">
        <v>114</v>
      </c>
      <c r="G99" s="73">
        <v>105</v>
      </c>
      <c r="H99" s="73">
        <v>107</v>
      </c>
      <c r="I99" s="73">
        <v>104</v>
      </c>
      <c r="J99" s="73">
        <v>106</v>
      </c>
      <c r="K99" s="73">
        <v>100</v>
      </c>
      <c r="L99" s="73">
        <v>98</v>
      </c>
      <c r="M99" s="74">
        <v>98</v>
      </c>
      <c r="N99" s="72">
        <f t="shared" si="0"/>
        <v>112.83333333333333</v>
      </c>
    </row>
    <row r="100" spans="1:14" ht="12" customHeight="1" x14ac:dyDescent="0.2">
      <c r="A100" s="82" t="str">
        <f>'Pregnant Women Participating'!A100</f>
        <v>Inter-Tribal Council, NV</v>
      </c>
      <c r="B100" s="72">
        <v>28</v>
      </c>
      <c r="C100" s="73">
        <v>23</v>
      </c>
      <c r="D100" s="73">
        <v>23</v>
      </c>
      <c r="E100" s="73">
        <v>21</v>
      </c>
      <c r="F100" s="73">
        <v>20</v>
      </c>
      <c r="G100" s="73">
        <v>21</v>
      </c>
      <c r="H100" s="73">
        <v>18</v>
      </c>
      <c r="I100" s="73">
        <v>16</v>
      </c>
      <c r="J100" s="73">
        <v>14</v>
      </c>
      <c r="K100" s="73">
        <v>17</v>
      </c>
      <c r="L100" s="73">
        <v>14</v>
      </c>
      <c r="M100" s="74">
        <v>18</v>
      </c>
      <c r="N100" s="72">
        <f t="shared" si="0"/>
        <v>19.416666666666668</v>
      </c>
    </row>
    <row r="101" spans="1:14" s="81" customFormat="1" ht="24.75" customHeight="1" x14ac:dyDescent="0.25">
      <c r="A101" s="76" t="str">
        <f>'Pregnant Women Participating'!A101</f>
        <v>Western Region</v>
      </c>
      <c r="B101" s="77">
        <v>50478</v>
      </c>
      <c r="C101" s="78">
        <v>49175</v>
      </c>
      <c r="D101" s="78">
        <v>48772</v>
      </c>
      <c r="E101" s="78">
        <v>48520</v>
      </c>
      <c r="F101" s="78">
        <v>47888</v>
      </c>
      <c r="G101" s="78">
        <v>48098</v>
      </c>
      <c r="H101" s="78">
        <v>47771</v>
      </c>
      <c r="I101" s="78">
        <v>46753</v>
      </c>
      <c r="J101" s="78">
        <v>46670</v>
      </c>
      <c r="K101" s="78">
        <v>46479</v>
      </c>
      <c r="L101" s="78">
        <v>46469</v>
      </c>
      <c r="M101" s="79">
        <v>46397</v>
      </c>
      <c r="N101" s="77">
        <f t="shared" si="0"/>
        <v>47789.166666666664</v>
      </c>
    </row>
    <row r="102" spans="1:14" s="87" customFormat="1" ht="16.5" customHeight="1" thickBot="1" x14ac:dyDescent="0.3">
      <c r="A102" s="83" t="str">
        <f>'Pregnant Women Participating'!A102</f>
        <v>TOTAL</v>
      </c>
      <c r="B102" s="84">
        <v>185433</v>
      </c>
      <c r="C102" s="85">
        <v>180679</v>
      </c>
      <c r="D102" s="85">
        <v>178202</v>
      </c>
      <c r="E102" s="85">
        <v>175821</v>
      </c>
      <c r="F102" s="85">
        <v>173204</v>
      </c>
      <c r="G102" s="85">
        <v>174473</v>
      </c>
      <c r="H102" s="85">
        <v>171899</v>
      </c>
      <c r="I102" s="85">
        <v>168744</v>
      </c>
      <c r="J102" s="85">
        <v>168210</v>
      </c>
      <c r="K102" s="85">
        <v>168468</v>
      </c>
      <c r="L102" s="85">
        <v>169590</v>
      </c>
      <c r="M102" s="86">
        <v>170371</v>
      </c>
      <c r="N102" s="84">
        <f t="shared" si="0"/>
        <v>173757.83333333334</v>
      </c>
    </row>
    <row r="103" spans="1:14" s="75" customFormat="1" ht="12.75" customHeight="1" thickTop="1" x14ac:dyDescent="0.25">
      <c r="A103" s="88"/>
    </row>
    <row r="104" spans="1:14" ht="12" x14ac:dyDescent="0.25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s="89" customFormat="1" ht="13.2" x14ac:dyDescent="0.25">
      <c r="A105" s="6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109375" defaultRowHeight="11.4" x14ac:dyDescent="0.2"/>
  <cols>
    <col min="1" max="1" width="34.6640625" style="90" customWidth="1"/>
    <col min="2" max="13" width="11.6640625" style="63" customWidth="1"/>
    <col min="14" max="14" width="13.6640625" style="63" customWidth="1"/>
    <col min="15" max="16384" width="9.109375" style="63"/>
  </cols>
  <sheetData>
    <row r="1" spans="1:14" ht="12" customHeight="1" x14ac:dyDescent="0.25">
      <c r="A1" s="61" t="s">
        <v>132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90"/>
    </row>
    <row r="2" spans="1:14" ht="12" customHeight="1" x14ac:dyDescent="0.25">
      <c r="A2" s="61" t="str">
        <f>'Pregnant Women Participating'!A2</f>
        <v>FISCAL YEAR 2021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90"/>
    </row>
    <row r="3" spans="1:14" ht="12" customHeight="1" x14ac:dyDescent="0.25">
      <c r="A3" s="64" t="str">
        <f>'Pregnant Women Participating'!A3</f>
        <v>Data as of February 04, 2022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90"/>
    </row>
    <row r="4" spans="1:14" ht="12" customHeight="1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90"/>
    </row>
    <row r="5" spans="1:14" s="70" customFormat="1" ht="24" customHeight="1" x14ac:dyDescent="0.2">
      <c r="A5" s="66" t="s">
        <v>26</v>
      </c>
      <c r="B5" s="67">
        <f>DATE(RIGHT(A2,4)-1,10,1)</f>
        <v>44105</v>
      </c>
      <c r="C5" s="68">
        <f>DATE(RIGHT(A2,4)-1,11,1)</f>
        <v>44136</v>
      </c>
      <c r="D5" s="68">
        <f>DATE(RIGHT(A2,4)-1,12,1)</f>
        <v>44166</v>
      </c>
      <c r="E5" s="68">
        <f>DATE(RIGHT(A2,4),1,1)</f>
        <v>44197</v>
      </c>
      <c r="F5" s="68">
        <f>DATE(RIGHT(A2,4),2,1)</f>
        <v>44228</v>
      </c>
      <c r="G5" s="68">
        <f>DATE(RIGHT(A2,4),3,1)</f>
        <v>44256</v>
      </c>
      <c r="H5" s="68">
        <f>DATE(RIGHT(A2,4),4,1)</f>
        <v>44287</v>
      </c>
      <c r="I5" s="68">
        <f>DATE(RIGHT(A2,4),5,1)</f>
        <v>44317</v>
      </c>
      <c r="J5" s="68">
        <f>DATE(RIGHT(A2,4),6,1)</f>
        <v>44348</v>
      </c>
      <c r="K5" s="68">
        <f>DATE(RIGHT(A2,4),7,1)</f>
        <v>44378</v>
      </c>
      <c r="L5" s="68">
        <f>DATE(RIGHT(A2,4),8,1)</f>
        <v>44409</v>
      </c>
      <c r="M5" s="68">
        <f>DATE(RIGHT(A2,4),9,1)</f>
        <v>44440</v>
      </c>
      <c r="N5" s="69" t="s">
        <v>27</v>
      </c>
    </row>
    <row r="6" spans="1:14" s="75" customFormat="1" ht="12" customHeight="1" x14ac:dyDescent="0.2">
      <c r="A6" s="71" t="str">
        <f>'Pregnant Women Participating'!A6</f>
        <v>Connecticut</v>
      </c>
      <c r="B6" s="72">
        <v>3010</v>
      </c>
      <c r="C6" s="73">
        <v>2923</v>
      </c>
      <c r="D6" s="73">
        <v>2946</v>
      </c>
      <c r="E6" s="73">
        <v>2925</v>
      </c>
      <c r="F6" s="73">
        <v>2848</v>
      </c>
      <c r="G6" s="73">
        <v>2972</v>
      </c>
      <c r="H6" s="73">
        <v>2918</v>
      </c>
      <c r="I6" s="73">
        <v>2904</v>
      </c>
      <c r="J6" s="73">
        <v>2939</v>
      </c>
      <c r="K6" s="73">
        <v>2976</v>
      </c>
      <c r="L6" s="73">
        <v>3030</v>
      </c>
      <c r="M6" s="74">
        <v>3041</v>
      </c>
      <c r="N6" s="72">
        <f t="shared" ref="N6:N102" si="0">IF(SUM(B6:M6)&gt;0,AVERAGE(B6:M6),"0")</f>
        <v>2952.6666666666665</v>
      </c>
    </row>
    <row r="7" spans="1:14" s="75" customFormat="1" ht="12" customHeight="1" x14ac:dyDescent="0.2">
      <c r="A7" s="71" t="str">
        <f>'Pregnant Women Participating'!A7</f>
        <v>Maine</v>
      </c>
      <c r="B7" s="72">
        <v>597</v>
      </c>
      <c r="C7" s="73">
        <v>624</v>
      </c>
      <c r="D7" s="73">
        <v>667</v>
      </c>
      <c r="E7" s="73">
        <v>661</v>
      </c>
      <c r="F7" s="73">
        <v>639</v>
      </c>
      <c r="G7" s="73">
        <v>644</v>
      </c>
      <c r="H7" s="73">
        <v>621</v>
      </c>
      <c r="I7" s="73">
        <v>615</v>
      </c>
      <c r="J7" s="73">
        <v>606</v>
      </c>
      <c r="K7" s="73">
        <v>611</v>
      </c>
      <c r="L7" s="73">
        <v>623</v>
      </c>
      <c r="M7" s="74">
        <v>584</v>
      </c>
      <c r="N7" s="72">
        <f t="shared" si="0"/>
        <v>624.33333333333337</v>
      </c>
    </row>
    <row r="8" spans="1:14" s="75" customFormat="1" ht="12" customHeight="1" x14ac:dyDescent="0.2">
      <c r="A8" s="71" t="str">
        <f>'Pregnant Women Participating'!A8</f>
        <v>Massachusetts</v>
      </c>
      <c r="B8" s="72">
        <v>5640</v>
      </c>
      <c r="C8" s="73">
        <v>5624</v>
      </c>
      <c r="D8" s="73">
        <v>5661</v>
      </c>
      <c r="E8" s="73">
        <v>5525</v>
      </c>
      <c r="F8" s="73">
        <v>5414</v>
      </c>
      <c r="G8" s="73">
        <v>5374</v>
      </c>
      <c r="H8" s="73">
        <v>5185</v>
      </c>
      <c r="I8" s="73">
        <v>5127</v>
      </c>
      <c r="J8" s="73">
        <v>5169</v>
      </c>
      <c r="K8" s="73">
        <v>5140</v>
      </c>
      <c r="L8" s="73">
        <v>5192</v>
      </c>
      <c r="M8" s="74">
        <v>5229</v>
      </c>
      <c r="N8" s="72">
        <f t="shared" si="0"/>
        <v>5356.666666666667</v>
      </c>
    </row>
    <row r="9" spans="1:14" s="75" customFormat="1" ht="12" customHeight="1" x14ac:dyDescent="0.2">
      <c r="A9" s="71" t="str">
        <f>'Pregnant Women Participating'!A9</f>
        <v>New Hampshire</v>
      </c>
      <c r="B9" s="72">
        <v>502</v>
      </c>
      <c r="C9" s="73">
        <v>490</v>
      </c>
      <c r="D9" s="73">
        <v>476</v>
      </c>
      <c r="E9" s="73">
        <v>489</v>
      </c>
      <c r="F9" s="73">
        <v>478</v>
      </c>
      <c r="G9" s="73">
        <v>482</v>
      </c>
      <c r="H9" s="73">
        <v>487</v>
      </c>
      <c r="I9" s="73">
        <v>477</v>
      </c>
      <c r="J9" s="73">
        <v>481</v>
      </c>
      <c r="K9" s="73">
        <v>471</v>
      </c>
      <c r="L9" s="73">
        <v>470</v>
      </c>
      <c r="M9" s="74">
        <v>463</v>
      </c>
      <c r="N9" s="72">
        <f t="shared" si="0"/>
        <v>480.5</v>
      </c>
    </row>
    <row r="10" spans="1:14" s="75" customFormat="1" ht="12" customHeight="1" x14ac:dyDescent="0.2">
      <c r="A10" s="71" t="str">
        <f>'Pregnant Women Participating'!A10</f>
        <v>New York</v>
      </c>
      <c r="B10" s="72">
        <v>32278</v>
      </c>
      <c r="C10" s="73">
        <v>31797</v>
      </c>
      <c r="D10" s="73">
        <v>31480</v>
      </c>
      <c r="E10" s="73">
        <v>30809</v>
      </c>
      <c r="F10" s="73">
        <v>29915</v>
      </c>
      <c r="G10" s="73">
        <v>30114</v>
      </c>
      <c r="H10" s="73">
        <v>29823</v>
      </c>
      <c r="I10" s="73">
        <v>29220</v>
      </c>
      <c r="J10" s="73">
        <v>29282</v>
      </c>
      <c r="K10" s="73">
        <v>29532</v>
      </c>
      <c r="L10" s="73">
        <v>29744</v>
      </c>
      <c r="M10" s="74">
        <v>30210</v>
      </c>
      <c r="N10" s="72">
        <f t="shared" si="0"/>
        <v>30350.333333333332</v>
      </c>
    </row>
    <row r="11" spans="1:14" s="75" customFormat="1" ht="12" customHeight="1" x14ac:dyDescent="0.2">
      <c r="A11" s="71" t="str">
        <f>'Pregnant Women Participating'!A11</f>
        <v>Rhode Island</v>
      </c>
      <c r="B11" s="72">
        <v>959</v>
      </c>
      <c r="C11" s="73">
        <v>974</v>
      </c>
      <c r="D11" s="73">
        <v>980</v>
      </c>
      <c r="E11" s="73">
        <v>948</v>
      </c>
      <c r="F11" s="73">
        <v>904</v>
      </c>
      <c r="G11" s="73">
        <v>883</v>
      </c>
      <c r="H11" s="73">
        <v>866</v>
      </c>
      <c r="I11" s="73">
        <v>856</v>
      </c>
      <c r="J11" s="73">
        <v>865</v>
      </c>
      <c r="K11" s="73">
        <v>842</v>
      </c>
      <c r="L11" s="73">
        <v>855</v>
      </c>
      <c r="M11" s="74">
        <v>891</v>
      </c>
      <c r="N11" s="72">
        <f t="shared" si="0"/>
        <v>901.91666666666663</v>
      </c>
    </row>
    <row r="12" spans="1:14" s="75" customFormat="1" ht="12" customHeight="1" x14ac:dyDescent="0.2">
      <c r="A12" s="71" t="str">
        <f>'Pregnant Women Participating'!A12</f>
        <v>Vermont</v>
      </c>
      <c r="B12" s="72">
        <v>364</v>
      </c>
      <c r="C12" s="73">
        <v>371</v>
      </c>
      <c r="D12" s="73">
        <v>373</v>
      </c>
      <c r="E12" s="73">
        <v>369</v>
      </c>
      <c r="F12" s="73">
        <v>359</v>
      </c>
      <c r="G12" s="73">
        <v>361</v>
      </c>
      <c r="H12" s="73">
        <v>348</v>
      </c>
      <c r="I12" s="73">
        <v>357</v>
      </c>
      <c r="J12" s="73">
        <v>357</v>
      </c>
      <c r="K12" s="73">
        <v>385</v>
      </c>
      <c r="L12" s="73">
        <v>390</v>
      </c>
      <c r="M12" s="74">
        <v>383</v>
      </c>
      <c r="N12" s="72">
        <f t="shared" si="0"/>
        <v>368.08333333333331</v>
      </c>
    </row>
    <row r="13" spans="1:14" s="75" customFormat="1" ht="12" customHeight="1" x14ac:dyDescent="0.2">
      <c r="A13" s="71" t="str">
        <f>'Pregnant Women Participating'!A13</f>
        <v>Virgin Islands</v>
      </c>
      <c r="B13" s="72">
        <v>412</v>
      </c>
      <c r="C13" s="73">
        <v>395</v>
      </c>
      <c r="D13" s="73">
        <v>381</v>
      </c>
      <c r="E13" s="73">
        <v>401</v>
      </c>
      <c r="F13" s="73">
        <v>411</v>
      </c>
      <c r="G13" s="73">
        <v>398</v>
      </c>
      <c r="H13" s="73">
        <v>379</v>
      </c>
      <c r="I13" s="73">
        <v>383</v>
      </c>
      <c r="J13" s="73">
        <v>387</v>
      </c>
      <c r="K13" s="73">
        <v>385</v>
      </c>
      <c r="L13" s="73">
        <v>385</v>
      </c>
      <c r="M13" s="74">
        <v>396</v>
      </c>
      <c r="N13" s="72">
        <f t="shared" si="0"/>
        <v>392.75</v>
      </c>
    </row>
    <row r="14" spans="1:14" s="75" customFormat="1" ht="12" customHeight="1" x14ac:dyDescent="0.2">
      <c r="A14" s="71" t="str">
        <f>'Pregnant Women Participating'!A14</f>
        <v>Indian Township, ME</v>
      </c>
      <c r="B14" s="72">
        <v>3</v>
      </c>
      <c r="C14" s="73">
        <v>2</v>
      </c>
      <c r="D14" s="73">
        <v>2</v>
      </c>
      <c r="E14" s="73">
        <v>2</v>
      </c>
      <c r="F14" s="73">
        <v>1</v>
      </c>
      <c r="G14" s="73">
        <v>1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4">
        <v>0</v>
      </c>
      <c r="N14" s="72">
        <f t="shared" si="0"/>
        <v>0.91666666666666663</v>
      </c>
    </row>
    <row r="15" spans="1:14" s="75" customFormat="1" ht="12" customHeight="1" x14ac:dyDescent="0.2">
      <c r="A15" s="71" t="str">
        <f>'Pregnant Women Participating'!A15</f>
        <v>Pleasant Point, ME</v>
      </c>
      <c r="B15" s="72">
        <v>2</v>
      </c>
      <c r="C15" s="73">
        <v>1</v>
      </c>
      <c r="D15" s="73">
        <v>1</v>
      </c>
      <c r="E15" s="73">
        <v>1</v>
      </c>
      <c r="F15" s="73">
        <v>1</v>
      </c>
      <c r="G15" s="73">
        <v>1</v>
      </c>
      <c r="H15" s="73">
        <v>0</v>
      </c>
      <c r="I15" s="73">
        <v>0</v>
      </c>
      <c r="J15" s="73">
        <v>1</v>
      </c>
      <c r="K15" s="73">
        <v>1</v>
      </c>
      <c r="L15" s="73">
        <v>1</v>
      </c>
      <c r="M15" s="74">
        <v>1</v>
      </c>
      <c r="N15" s="72">
        <f t="shared" si="0"/>
        <v>0.91666666666666663</v>
      </c>
    </row>
    <row r="16" spans="1:14" s="80" customFormat="1" ht="24.75" customHeight="1" x14ac:dyDescent="0.25">
      <c r="A16" s="76" t="str">
        <f>'Pregnant Women Participating'!A16</f>
        <v>Northeast Region</v>
      </c>
      <c r="B16" s="77">
        <v>43767</v>
      </c>
      <c r="C16" s="78">
        <v>43201</v>
      </c>
      <c r="D16" s="78">
        <v>42967</v>
      </c>
      <c r="E16" s="78">
        <v>42130</v>
      </c>
      <c r="F16" s="78">
        <v>40970</v>
      </c>
      <c r="G16" s="78">
        <v>41230</v>
      </c>
      <c r="H16" s="78">
        <v>40627</v>
      </c>
      <c r="I16" s="78">
        <v>39939</v>
      </c>
      <c r="J16" s="78">
        <v>40087</v>
      </c>
      <c r="K16" s="78">
        <v>40343</v>
      </c>
      <c r="L16" s="78">
        <v>40690</v>
      </c>
      <c r="M16" s="79">
        <v>41198</v>
      </c>
      <c r="N16" s="77">
        <f t="shared" si="0"/>
        <v>41429.083333333336</v>
      </c>
    </row>
    <row r="17" spans="1:14" ht="12" customHeight="1" x14ac:dyDescent="0.2">
      <c r="A17" s="71" t="str">
        <f>'Pregnant Women Participating'!A17</f>
        <v>Delaware</v>
      </c>
      <c r="B17" s="72">
        <v>1223</v>
      </c>
      <c r="C17" s="73">
        <v>1178</v>
      </c>
      <c r="D17" s="73">
        <v>1190</v>
      </c>
      <c r="E17" s="73">
        <v>1152</v>
      </c>
      <c r="F17" s="73">
        <v>1125</v>
      </c>
      <c r="G17" s="73">
        <v>1139</v>
      </c>
      <c r="H17" s="73">
        <v>1100</v>
      </c>
      <c r="I17" s="73">
        <v>1090</v>
      </c>
      <c r="J17" s="73">
        <v>1065</v>
      </c>
      <c r="K17" s="73">
        <v>1048</v>
      </c>
      <c r="L17" s="73">
        <v>1072</v>
      </c>
      <c r="M17" s="74">
        <v>1110</v>
      </c>
      <c r="N17" s="72">
        <f t="shared" si="0"/>
        <v>1124.3333333333333</v>
      </c>
    </row>
    <row r="18" spans="1:14" ht="12" customHeight="1" x14ac:dyDescent="0.2">
      <c r="A18" s="71" t="str">
        <f>'Pregnant Women Participating'!A18</f>
        <v>District of Columbia</v>
      </c>
      <c r="B18" s="72">
        <v>1474</v>
      </c>
      <c r="C18" s="73">
        <v>1452</v>
      </c>
      <c r="D18" s="73">
        <v>1464</v>
      </c>
      <c r="E18" s="73">
        <v>1407</v>
      </c>
      <c r="F18" s="73">
        <v>1406</v>
      </c>
      <c r="G18" s="73">
        <v>1387</v>
      </c>
      <c r="H18" s="73">
        <v>1344</v>
      </c>
      <c r="I18" s="73">
        <v>1331</v>
      </c>
      <c r="J18" s="73">
        <v>1288</v>
      </c>
      <c r="K18" s="73">
        <v>1270</v>
      </c>
      <c r="L18" s="73">
        <v>1259</v>
      </c>
      <c r="M18" s="74">
        <v>1242</v>
      </c>
      <c r="N18" s="72">
        <f t="shared" si="0"/>
        <v>1360.3333333333333</v>
      </c>
    </row>
    <row r="19" spans="1:14" ht="12" customHeight="1" x14ac:dyDescent="0.2">
      <c r="A19" s="71" t="str">
        <f>'Pregnant Women Participating'!A19</f>
        <v>Maryland</v>
      </c>
      <c r="B19" s="72">
        <v>9128</v>
      </c>
      <c r="C19" s="73">
        <v>9047</v>
      </c>
      <c r="D19" s="73">
        <v>9175</v>
      </c>
      <c r="E19" s="73">
        <v>9138</v>
      </c>
      <c r="F19" s="73">
        <v>8894</v>
      </c>
      <c r="G19" s="73">
        <v>8964</v>
      </c>
      <c r="H19" s="73">
        <v>8827</v>
      </c>
      <c r="I19" s="73">
        <v>8651</v>
      </c>
      <c r="J19" s="73">
        <v>8705</v>
      </c>
      <c r="K19" s="73">
        <v>8729</v>
      </c>
      <c r="L19" s="73">
        <v>8769</v>
      </c>
      <c r="M19" s="74">
        <v>8752</v>
      </c>
      <c r="N19" s="72">
        <f t="shared" si="0"/>
        <v>8898.25</v>
      </c>
    </row>
    <row r="20" spans="1:14" ht="12" customHeight="1" x14ac:dyDescent="0.2">
      <c r="A20" s="71" t="str">
        <f>'Pregnant Women Participating'!A20</f>
        <v>New Jersey</v>
      </c>
      <c r="B20" s="72">
        <v>10650</v>
      </c>
      <c r="C20" s="73">
        <v>10543</v>
      </c>
      <c r="D20" s="73">
        <v>10431</v>
      </c>
      <c r="E20" s="73">
        <v>10361</v>
      </c>
      <c r="F20" s="73">
        <v>10148</v>
      </c>
      <c r="G20" s="73">
        <v>10188</v>
      </c>
      <c r="H20" s="73">
        <v>10069</v>
      </c>
      <c r="I20" s="73">
        <v>9930</v>
      </c>
      <c r="J20" s="73">
        <v>9764</v>
      </c>
      <c r="K20" s="73">
        <v>9647</v>
      </c>
      <c r="L20" s="73">
        <v>9751</v>
      </c>
      <c r="M20" s="74">
        <v>9886</v>
      </c>
      <c r="N20" s="72">
        <f t="shared" si="0"/>
        <v>10114</v>
      </c>
    </row>
    <row r="21" spans="1:14" ht="12" customHeight="1" x14ac:dyDescent="0.2">
      <c r="A21" s="71" t="str">
        <f>'Pregnant Women Participating'!A21</f>
        <v>Pennsylvania</v>
      </c>
      <c r="B21" s="72">
        <v>3758</v>
      </c>
      <c r="C21" s="73">
        <v>3698</v>
      </c>
      <c r="D21" s="73">
        <v>3769</v>
      </c>
      <c r="E21" s="73">
        <v>3731</v>
      </c>
      <c r="F21" s="73">
        <v>3720</v>
      </c>
      <c r="G21" s="73">
        <v>3848</v>
      </c>
      <c r="H21" s="73">
        <v>3887</v>
      </c>
      <c r="I21" s="73">
        <v>3799</v>
      </c>
      <c r="J21" s="73">
        <v>3893</v>
      </c>
      <c r="K21" s="73">
        <v>3883</v>
      </c>
      <c r="L21" s="73">
        <v>3947</v>
      </c>
      <c r="M21" s="74">
        <v>3993</v>
      </c>
      <c r="N21" s="72">
        <f t="shared" si="0"/>
        <v>3827.1666666666665</v>
      </c>
    </row>
    <row r="22" spans="1:14" ht="12" customHeight="1" x14ac:dyDescent="0.2">
      <c r="A22" s="71" t="str">
        <f>'Pregnant Women Participating'!A22</f>
        <v>Puerto Rico</v>
      </c>
      <c r="B22" s="72">
        <v>3346</v>
      </c>
      <c r="C22" s="73">
        <v>3378</v>
      </c>
      <c r="D22" s="73">
        <v>3396</v>
      </c>
      <c r="E22" s="73">
        <v>3345</v>
      </c>
      <c r="F22" s="73">
        <v>3336</v>
      </c>
      <c r="G22" s="73">
        <v>3352</v>
      </c>
      <c r="H22" s="73">
        <v>3306</v>
      </c>
      <c r="I22" s="73">
        <v>3280</v>
      </c>
      <c r="J22" s="73">
        <v>3269</v>
      </c>
      <c r="K22" s="73">
        <v>3262</v>
      </c>
      <c r="L22" s="73">
        <v>3447</v>
      </c>
      <c r="M22" s="74">
        <v>3523</v>
      </c>
      <c r="N22" s="72">
        <f t="shared" si="0"/>
        <v>3353.3333333333335</v>
      </c>
    </row>
    <row r="23" spans="1:14" ht="12" customHeight="1" x14ac:dyDescent="0.2">
      <c r="A23" s="71" t="str">
        <f>'Pregnant Women Participating'!A23</f>
        <v>Virginia</v>
      </c>
      <c r="B23" s="72">
        <v>3479</v>
      </c>
      <c r="C23" s="73">
        <v>3412</v>
      </c>
      <c r="D23" s="73">
        <v>3450</v>
      </c>
      <c r="E23" s="73">
        <v>3309</v>
      </c>
      <c r="F23" s="73">
        <v>3284</v>
      </c>
      <c r="G23" s="73">
        <v>3467</v>
      </c>
      <c r="H23" s="73">
        <v>3450</v>
      </c>
      <c r="I23" s="73">
        <v>3425</v>
      </c>
      <c r="J23" s="73">
        <v>3418</v>
      </c>
      <c r="K23" s="73">
        <v>3556</v>
      </c>
      <c r="L23" s="73">
        <v>3568</v>
      </c>
      <c r="M23" s="74">
        <v>3652</v>
      </c>
      <c r="N23" s="72">
        <f t="shared" si="0"/>
        <v>3455.8333333333335</v>
      </c>
    </row>
    <row r="24" spans="1:14" ht="12" customHeight="1" x14ac:dyDescent="0.2">
      <c r="A24" s="71" t="str">
        <f>'Pregnant Women Participating'!A24</f>
        <v>West Virginia</v>
      </c>
      <c r="B24" s="72">
        <v>620</v>
      </c>
      <c r="C24" s="73">
        <v>516</v>
      </c>
      <c r="D24" s="73">
        <v>538</v>
      </c>
      <c r="E24" s="73">
        <v>496</v>
      </c>
      <c r="F24" s="73">
        <v>453</v>
      </c>
      <c r="G24" s="73">
        <v>466</v>
      </c>
      <c r="H24" s="73">
        <v>441</v>
      </c>
      <c r="I24" s="73">
        <v>452</v>
      </c>
      <c r="J24" s="73">
        <v>452</v>
      </c>
      <c r="K24" s="73">
        <v>462</v>
      </c>
      <c r="L24" s="73">
        <v>484</v>
      </c>
      <c r="M24" s="74">
        <v>503</v>
      </c>
      <c r="N24" s="72">
        <f t="shared" si="0"/>
        <v>490.25</v>
      </c>
    </row>
    <row r="25" spans="1:14" s="81" customFormat="1" ht="24.75" customHeight="1" x14ac:dyDescent="0.25">
      <c r="A25" s="76" t="str">
        <f>'Pregnant Women Participating'!A25</f>
        <v>Mid-Atlantic Region</v>
      </c>
      <c r="B25" s="77">
        <v>33678</v>
      </c>
      <c r="C25" s="78">
        <v>33224</v>
      </c>
      <c r="D25" s="78">
        <v>33413</v>
      </c>
      <c r="E25" s="78">
        <v>32939</v>
      </c>
      <c r="F25" s="78">
        <v>32366</v>
      </c>
      <c r="G25" s="78">
        <v>32811</v>
      </c>
      <c r="H25" s="78">
        <v>32424</v>
      </c>
      <c r="I25" s="78">
        <v>31958</v>
      </c>
      <c r="J25" s="78">
        <v>31854</v>
      </c>
      <c r="K25" s="78">
        <v>31857</v>
      </c>
      <c r="L25" s="78">
        <v>32297</v>
      </c>
      <c r="M25" s="79">
        <v>32661</v>
      </c>
      <c r="N25" s="77">
        <f t="shared" si="0"/>
        <v>32623.5</v>
      </c>
    </row>
    <row r="26" spans="1:14" ht="12" customHeight="1" x14ac:dyDescent="0.2">
      <c r="A26" s="71" t="str">
        <f>'Pregnant Women Participating'!A26</f>
        <v>Alabama</v>
      </c>
      <c r="B26" s="72">
        <v>2168</v>
      </c>
      <c r="C26" s="73">
        <v>2105</v>
      </c>
      <c r="D26" s="73">
        <v>2172</v>
      </c>
      <c r="E26" s="73">
        <v>2056</v>
      </c>
      <c r="F26" s="73">
        <v>1851</v>
      </c>
      <c r="G26" s="73">
        <v>1904</v>
      </c>
      <c r="H26" s="73">
        <v>1783</v>
      </c>
      <c r="I26" s="73">
        <v>1501</v>
      </c>
      <c r="J26" s="73">
        <v>1383</v>
      </c>
      <c r="K26" s="73">
        <v>1356</v>
      </c>
      <c r="L26" s="73">
        <v>1351</v>
      </c>
      <c r="M26" s="74">
        <v>1412</v>
      </c>
      <c r="N26" s="72">
        <f t="shared" si="0"/>
        <v>1753.5</v>
      </c>
    </row>
    <row r="27" spans="1:14" ht="12" customHeight="1" x14ac:dyDescent="0.2">
      <c r="A27" s="71" t="str">
        <f>'Pregnant Women Participating'!A27</f>
        <v>Florida</v>
      </c>
      <c r="B27" s="72">
        <v>27742</v>
      </c>
      <c r="C27" s="73">
        <v>27188</v>
      </c>
      <c r="D27" s="73">
        <v>27149</v>
      </c>
      <c r="E27" s="73">
        <v>26971</v>
      </c>
      <c r="F27" s="73">
        <v>26412</v>
      </c>
      <c r="G27" s="73">
        <v>26180</v>
      </c>
      <c r="H27" s="73">
        <v>25594</v>
      </c>
      <c r="I27" s="73">
        <v>24911</v>
      </c>
      <c r="J27" s="73">
        <v>24577</v>
      </c>
      <c r="K27" s="73">
        <v>24532</v>
      </c>
      <c r="L27" s="73">
        <v>24690</v>
      </c>
      <c r="M27" s="74">
        <v>25211</v>
      </c>
      <c r="N27" s="72">
        <f t="shared" si="0"/>
        <v>25929.75</v>
      </c>
    </row>
    <row r="28" spans="1:14" ht="12" customHeight="1" x14ac:dyDescent="0.2">
      <c r="A28" s="71" t="str">
        <f>'Pregnant Women Participating'!A28</f>
        <v>Georgia</v>
      </c>
      <c r="B28" s="72">
        <v>10568</v>
      </c>
      <c r="C28" s="73">
        <v>10153</v>
      </c>
      <c r="D28" s="73">
        <v>10013</v>
      </c>
      <c r="E28" s="73">
        <v>9837</v>
      </c>
      <c r="F28" s="73">
        <v>9841</v>
      </c>
      <c r="G28" s="73">
        <v>9902</v>
      </c>
      <c r="H28" s="73">
        <v>9713</v>
      </c>
      <c r="I28" s="73">
        <v>9418</v>
      </c>
      <c r="J28" s="73">
        <v>9319</v>
      </c>
      <c r="K28" s="73">
        <v>9972</v>
      </c>
      <c r="L28" s="73">
        <v>9747</v>
      </c>
      <c r="M28" s="74">
        <v>10004</v>
      </c>
      <c r="N28" s="72">
        <f t="shared" si="0"/>
        <v>9873.9166666666661</v>
      </c>
    </row>
    <row r="29" spans="1:14" ht="12" customHeight="1" x14ac:dyDescent="0.2">
      <c r="A29" s="71" t="str">
        <f>'Pregnant Women Participating'!A29</f>
        <v>Kentucky</v>
      </c>
      <c r="B29" s="72">
        <v>4468</v>
      </c>
      <c r="C29" s="73">
        <v>4507</v>
      </c>
      <c r="D29" s="73">
        <v>4505</v>
      </c>
      <c r="E29" s="73">
        <v>4539</v>
      </c>
      <c r="F29" s="73">
        <v>4382</v>
      </c>
      <c r="G29" s="73">
        <v>4423</v>
      </c>
      <c r="H29" s="73">
        <v>4370</v>
      </c>
      <c r="I29" s="73">
        <v>4278</v>
      </c>
      <c r="J29" s="73">
        <v>4281</v>
      </c>
      <c r="K29" s="73">
        <v>4234</v>
      </c>
      <c r="L29" s="73">
        <v>4281</v>
      </c>
      <c r="M29" s="74">
        <v>4327</v>
      </c>
      <c r="N29" s="72">
        <f t="shared" si="0"/>
        <v>4382.916666666667</v>
      </c>
    </row>
    <row r="30" spans="1:14" ht="12" customHeight="1" x14ac:dyDescent="0.2">
      <c r="A30" s="71" t="str">
        <f>'Pregnant Women Participating'!A30</f>
        <v>Mississippi</v>
      </c>
      <c r="B30" s="72">
        <v>2653</v>
      </c>
      <c r="C30" s="73">
        <v>2553</v>
      </c>
      <c r="D30" s="73">
        <v>2490</v>
      </c>
      <c r="E30" s="73">
        <v>2435</v>
      </c>
      <c r="F30" s="73">
        <v>2352</v>
      </c>
      <c r="G30" s="73">
        <v>2397</v>
      </c>
      <c r="H30" s="73">
        <v>2338</v>
      </c>
      <c r="I30" s="73">
        <v>2224</v>
      </c>
      <c r="J30" s="73">
        <v>2010</v>
      </c>
      <c r="K30" s="73">
        <v>1985</v>
      </c>
      <c r="L30" s="73">
        <v>2147</v>
      </c>
      <c r="M30" s="74">
        <v>2269</v>
      </c>
      <c r="N30" s="72">
        <f t="shared" si="0"/>
        <v>2321.0833333333335</v>
      </c>
    </row>
    <row r="31" spans="1:14" ht="12" customHeight="1" x14ac:dyDescent="0.2">
      <c r="A31" s="71" t="str">
        <f>'Pregnant Women Participating'!A31</f>
        <v>North Carolina</v>
      </c>
      <c r="B31" s="72">
        <v>10509</v>
      </c>
      <c r="C31" s="73">
        <v>10241</v>
      </c>
      <c r="D31" s="73">
        <v>10114</v>
      </c>
      <c r="E31" s="73">
        <v>10094</v>
      </c>
      <c r="F31" s="73">
        <v>9812</v>
      </c>
      <c r="G31" s="73">
        <v>9847</v>
      </c>
      <c r="H31" s="73">
        <v>9479</v>
      </c>
      <c r="I31" s="73">
        <v>7843</v>
      </c>
      <c r="J31" s="73">
        <v>7059</v>
      </c>
      <c r="K31" s="73">
        <v>7247</v>
      </c>
      <c r="L31" s="73">
        <v>7428</v>
      </c>
      <c r="M31" s="74">
        <v>7675</v>
      </c>
      <c r="N31" s="72">
        <f t="shared" si="0"/>
        <v>8945.6666666666661</v>
      </c>
    </row>
    <row r="32" spans="1:14" ht="12" customHeight="1" x14ac:dyDescent="0.2">
      <c r="A32" s="71" t="str">
        <f>'Pregnant Women Participating'!A32</f>
        <v>South Carolina</v>
      </c>
      <c r="B32" s="72">
        <v>3345</v>
      </c>
      <c r="C32" s="73">
        <v>3238</v>
      </c>
      <c r="D32" s="73">
        <v>3232</v>
      </c>
      <c r="E32" s="73">
        <v>3142</v>
      </c>
      <c r="F32" s="73">
        <v>3102</v>
      </c>
      <c r="G32" s="73">
        <v>3149</v>
      </c>
      <c r="H32" s="73">
        <v>3176</v>
      </c>
      <c r="I32" s="73">
        <v>3105</v>
      </c>
      <c r="J32" s="73">
        <v>3105</v>
      </c>
      <c r="K32" s="73">
        <v>3088</v>
      </c>
      <c r="L32" s="73">
        <v>3156</v>
      </c>
      <c r="M32" s="74">
        <v>3173</v>
      </c>
      <c r="N32" s="72">
        <f t="shared" si="0"/>
        <v>3167.5833333333335</v>
      </c>
    </row>
    <row r="33" spans="1:14" ht="12" customHeight="1" x14ac:dyDescent="0.2">
      <c r="A33" s="71" t="str">
        <f>'Pregnant Women Participating'!A33</f>
        <v>Tennessee</v>
      </c>
      <c r="B33" s="72">
        <v>6061</v>
      </c>
      <c r="C33" s="73">
        <v>5864</v>
      </c>
      <c r="D33" s="73">
        <v>5780</v>
      </c>
      <c r="E33" s="73">
        <v>5717</v>
      </c>
      <c r="F33" s="73">
        <v>5707</v>
      </c>
      <c r="G33" s="73">
        <v>5918</v>
      </c>
      <c r="H33" s="73">
        <v>5945</v>
      </c>
      <c r="I33" s="73">
        <v>5878</v>
      </c>
      <c r="J33" s="73">
        <v>5873</v>
      </c>
      <c r="K33" s="73">
        <v>5928</v>
      </c>
      <c r="L33" s="73">
        <v>6144</v>
      </c>
      <c r="M33" s="74">
        <v>6191</v>
      </c>
      <c r="N33" s="72">
        <f t="shared" si="0"/>
        <v>5917.166666666667</v>
      </c>
    </row>
    <row r="34" spans="1:14" ht="12" customHeight="1" x14ac:dyDescent="0.2">
      <c r="A34" s="71" t="str">
        <f>'Pregnant Women Participating'!A34</f>
        <v>Choctaw Indians, MS</v>
      </c>
      <c r="B34" s="72">
        <v>12</v>
      </c>
      <c r="C34" s="73">
        <v>18</v>
      </c>
      <c r="D34" s="73">
        <v>15</v>
      </c>
      <c r="E34" s="73">
        <v>11</v>
      </c>
      <c r="F34" s="73">
        <v>13</v>
      </c>
      <c r="G34" s="73">
        <v>11</v>
      </c>
      <c r="H34" s="73">
        <v>14</v>
      </c>
      <c r="I34" s="73">
        <v>12</v>
      </c>
      <c r="J34" s="73">
        <v>15</v>
      </c>
      <c r="K34" s="73">
        <v>14</v>
      </c>
      <c r="L34" s="73">
        <v>15</v>
      </c>
      <c r="M34" s="74">
        <v>15</v>
      </c>
      <c r="N34" s="72">
        <f t="shared" si="0"/>
        <v>13.75</v>
      </c>
    </row>
    <row r="35" spans="1:14" ht="12" customHeight="1" x14ac:dyDescent="0.2">
      <c r="A35" s="71" t="str">
        <f>'Pregnant Women Participating'!A35</f>
        <v>Eastern Cherokee, NC</v>
      </c>
      <c r="B35" s="72">
        <v>17</v>
      </c>
      <c r="C35" s="73">
        <v>18</v>
      </c>
      <c r="D35" s="73">
        <v>17</v>
      </c>
      <c r="E35" s="73">
        <v>17</v>
      </c>
      <c r="F35" s="73">
        <v>18</v>
      </c>
      <c r="G35" s="73">
        <v>18</v>
      </c>
      <c r="H35" s="73">
        <v>17</v>
      </c>
      <c r="I35" s="73">
        <v>23</v>
      </c>
      <c r="J35" s="73">
        <v>21</v>
      </c>
      <c r="K35" s="73">
        <v>19</v>
      </c>
      <c r="L35" s="73">
        <v>26</v>
      </c>
      <c r="M35" s="74">
        <v>22</v>
      </c>
      <c r="N35" s="72">
        <f t="shared" si="0"/>
        <v>19.416666666666668</v>
      </c>
    </row>
    <row r="36" spans="1:14" s="81" customFormat="1" ht="24.75" customHeight="1" x14ac:dyDescent="0.25">
      <c r="A36" s="76" t="str">
        <f>'Pregnant Women Participating'!A36</f>
        <v>Southeast Region</v>
      </c>
      <c r="B36" s="77">
        <v>67543</v>
      </c>
      <c r="C36" s="78">
        <v>65885</v>
      </c>
      <c r="D36" s="78">
        <v>65487</v>
      </c>
      <c r="E36" s="78">
        <v>64819</v>
      </c>
      <c r="F36" s="78">
        <v>63490</v>
      </c>
      <c r="G36" s="78">
        <v>63749</v>
      </c>
      <c r="H36" s="78">
        <v>62429</v>
      </c>
      <c r="I36" s="78">
        <v>59193</v>
      </c>
      <c r="J36" s="78">
        <v>57643</v>
      </c>
      <c r="K36" s="78">
        <v>58375</v>
      </c>
      <c r="L36" s="78">
        <v>58985</v>
      </c>
      <c r="M36" s="79">
        <v>60299</v>
      </c>
      <c r="N36" s="77">
        <f t="shared" si="0"/>
        <v>62324.75</v>
      </c>
    </row>
    <row r="37" spans="1:14" ht="12" customHeight="1" x14ac:dyDescent="0.2">
      <c r="A37" s="71" t="str">
        <f>'Pregnant Women Participating'!A37</f>
        <v>Illinois</v>
      </c>
      <c r="B37" s="72">
        <v>8223</v>
      </c>
      <c r="C37" s="73">
        <v>7979</v>
      </c>
      <c r="D37" s="73">
        <v>8552</v>
      </c>
      <c r="E37" s="73">
        <v>9150</v>
      </c>
      <c r="F37" s="73">
        <v>9305</v>
      </c>
      <c r="G37" s="73">
        <v>9695</v>
      </c>
      <c r="H37" s="73">
        <v>9701</v>
      </c>
      <c r="I37" s="73">
        <v>9659</v>
      </c>
      <c r="J37" s="73">
        <v>9786</v>
      </c>
      <c r="K37" s="73">
        <v>9895</v>
      </c>
      <c r="L37" s="73">
        <v>10046</v>
      </c>
      <c r="M37" s="74">
        <v>10241</v>
      </c>
      <c r="N37" s="72">
        <f t="shared" si="0"/>
        <v>9352.6666666666661</v>
      </c>
    </row>
    <row r="38" spans="1:14" ht="12" customHeight="1" x14ac:dyDescent="0.2">
      <c r="A38" s="71" t="str">
        <f>'Pregnant Women Participating'!A38</f>
        <v>Indiana</v>
      </c>
      <c r="B38" s="72">
        <v>5715</v>
      </c>
      <c r="C38" s="73">
        <v>5494</v>
      </c>
      <c r="D38" s="73">
        <v>5506</v>
      </c>
      <c r="E38" s="73">
        <v>5535</v>
      </c>
      <c r="F38" s="73">
        <v>5301</v>
      </c>
      <c r="G38" s="73">
        <v>5236</v>
      </c>
      <c r="H38" s="73">
        <v>5069</v>
      </c>
      <c r="I38" s="73">
        <v>4963</v>
      </c>
      <c r="J38" s="73">
        <v>4929</v>
      </c>
      <c r="K38" s="73">
        <v>4920</v>
      </c>
      <c r="L38" s="73">
        <v>5058</v>
      </c>
      <c r="M38" s="74">
        <v>5353</v>
      </c>
      <c r="N38" s="72">
        <f t="shared" si="0"/>
        <v>5256.583333333333</v>
      </c>
    </row>
    <row r="39" spans="1:14" ht="12" customHeight="1" x14ac:dyDescent="0.2">
      <c r="A39" s="71" t="str">
        <f>'Pregnant Women Participating'!A39</f>
        <v>Iowa</v>
      </c>
      <c r="B39" s="72">
        <v>2149</v>
      </c>
      <c r="C39" s="73">
        <v>2132</v>
      </c>
      <c r="D39" s="73">
        <v>2169</v>
      </c>
      <c r="E39" s="73">
        <v>2114</v>
      </c>
      <c r="F39" s="73">
        <v>2107</v>
      </c>
      <c r="G39" s="73">
        <v>2085</v>
      </c>
      <c r="H39" s="73">
        <v>2042</v>
      </c>
      <c r="I39" s="73">
        <v>1959</v>
      </c>
      <c r="J39" s="73">
        <v>2003</v>
      </c>
      <c r="K39" s="73">
        <v>2021</v>
      </c>
      <c r="L39" s="73">
        <v>2070</v>
      </c>
      <c r="M39" s="74">
        <v>2116</v>
      </c>
      <c r="N39" s="72">
        <f t="shared" si="0"/>
        <v>2080.5833333333335</v>
      </c>
    </row>
    <row r="40" spans="1:14" ht="12" customHeight="1" x14ac:dyDescent="0.2">
      <c r="A40" s="71" t="str">
        <f>'Pregnant Women Participating'!A40</f>
        <v>Michigan</v>
      </c>
      <c r="B40" s="72">
        <v>5461</v>
      </c>
      <c r="C40" s="73">
        <v>5271</v>
      </c>
      <c r="D40" s="73">
        <v>5050</v>
      </c>
      <c r="E40" s="73">
        <v>5034</v>
      </c>
      <c r="F40" s="73">
        <v>4976</v>
      </c>
      <c r="G40" s="73">
        <v>5077</v>
      </c>
      <c r="H40" s="73">
        <v>4998</v>
      </c>
      <c r="I40" s="73">
        <v>4912</v>
      </c>
      <c r="J40" s="73">
        <v>4732</v>
      </c>
      <c r="K40" s="73">
        <v>4699</v>
      </c>
      <c r="L40" s="73">
        <v>4843</v>
      </c>
      <c r="M40" s="74">
        <v>4844</v>
      </c>
      <c r="N40" s="72">
        <f t="shared" si="0"/>
        <v>4991.416666666667</v>
      </c>
    </row>
    <row r="41" spans="1:14" ht="12" customHeight="1" x14ac:dyDescent="0.2">
      <c r="A41" s="71" t="str">
        <f>'Pregnant Women Participating'!A41</f>
        <v>Minnesota</v>
      </c>
      <c r="B41" s="72">
        <v>5564</v>
      </c>
      <c r="C41" s="73">
        <v>5440</v>
      </c>
      <c r="D41" s="73">
        <v>5459</v>
      </c>
      <c r="E41" s="73">
        <v>5393</v>
      </c>
      <c r="F41" s="73">
        <v>5272</v>
      </c>
      <c r="G41" s="73">
        <v>5233</v>
      </c>
      <c r="H41" s="73">
        <v>5111</v>
      </c>
      <c r="I41" s="73">
        <v>4863</v>
      </c>
      <c r="J41" s="73">
        <v>4757</v>
      </c>
      <c r="K41" s="73">
        <v>4725</v>
      </c>
      <c r="L41" s="73">
        <v>4754</v>
      </c>
      <c r="M41" s="74">
        <v>4846</v>
      </c>
      <c r="N41" s="72">
        <f t="shared" si="0"/>
        <v>5118.083333333333</v>
      </c>
    </row>
    <row r="42" spans="1:14" ht="12" customHeight="1" x14ac:dyDescent="0.2">
      <c r="A42" s="71" t="str">
        <f>'Pregnant Women Participating'!A42</f>
        <v>Ohio</v>
      </c>
      <c r="B42" s="72">
        <v>2517</v>
      </c>
      <c r="C42" s="73">
        <v>2491</v>
      </c>
      <c r="D42" s="73">
        <v>2450</v>
      </c>
      <c r="E42" s="73">
        <v>2371</v>
      </c>
      <c r="F42" s="73">
        <v>2314</v>
      </c>
      <c r="G42" s="73">
        <v>2328</v>
      </c>
      <c r="H42" s="73">
        <v>2303</v>
      </c>
      <c r="I42" s="73">
        <v>2279</v>
      </c>
      <c r="J42" s="73">
        <v>2392</v>
      </c>
      <c r="K42" s="73">
        <v>2584</v>
      </c>
      <c r="L42" s="73">
        <v>2689</v>
      </c>
      <c r="M42" s="74">
        <v>2855</v>
      </c>
      <c r="N42" s="72">
        <f t="shared" si="0"/>
        <v>2464.4166666666665</v>
      </c>
    </row>
    <row r="43" spans="1:14" ht="12" customHeight="1" x14ac:dyDescent="0.2">
      <c r="A43" s="71" t="str">
        <f>'Pregnant Women Participating'!A43</f>
        <v>Wisconsin</v>
      </c>
      <c r="B43" s="72">
        <v>2031</v>
      </c>
      <c r="C43" s="73">
        <v>1972</v>
      </c>
      <c r="D43" s="73">
        <v>1966</v>
      </c>
      <c r="E43" s="73">
        <v>1924</v>
      </c>
      <c r="F43" s="73">
        <v>1912</v>
      </c>
      <c r="G43" s="73">
        <v>1937</v>
      </c>
      <c r="H43" s="73">
        <v>1893</v>
      </c>
      <c r="I43" s="73">
        <v>1819</v>
      </c>
      <c r="J43" s="73">
        <v>1880</v>
      </c>
      <c r="K43" s="73">
        <v>1908</v>
      </c>
      <c r="L43" s="73">
        <v>1922</v>
      </c>
      <c r="M43" s="74">
        <v>1986</v>
      </c>
      <c r="N43" s="72">
        <f t="shared" si="0"/>
        <v>1929.1666666666667</v>
      </c>
    </row>
    <row r="44" spans="1:14" s="81" customFormat="1" ht="24.75" customHeight="1" x14ac:dyDescent="0.25">
      <c r="A44" s="76" t="str">
        <f>'Pregnant Women Participating'!A44</f>
        <v>Midwest Region</v>
      </c>
      <c r="B44" s="77">
        <v>31660</v>
      </c>
      <c r="C44" s="78">
        <v>30779</v>
      </c>
      <c r="D44" s="78">
        <v>31152</v>
      </c>
      <c r="E44" s="78">
        <v>31521</v>
      </c>
      <c r="F44" s="78">
        <v>31187</v>
      </c>
      <c r="G44" s="78">
        <v>31591</v>
      </c>
      <c r="H44" s="78">
        <v>31117</v>
      </c>
      <c r="I44" s="78">
        <v>30454</v>
      </c>
      <c r="J44" s="78">
        <v>30479</v>
      </c>
      <c r="K44" s="78">
        <v>30752</v>
      </c>
      <c r="L44" s="78">
        <v>31382</v>
      </c>
      <c r="M44" s="79">
        <v>32241</v>
      </c>
      <c r="N44" s="77">
        <f t="shared" si="0"/>
        <v>31192.916666666668</v>
      </c>
    </row>
    <row r="45" spans="1:14" ht="12" customHeight="1" x14ac:dyDescent="0.2">
      <c r="A45" s="71" t="str">
        <f>'Pregnant Women Participating'!A45</f>
        <v>Arizona</v>
      </c>
      <c r="B45" s="72">
        <v>6636</v>
      </c>
      <c r="C45" s="73">
        <v>6599</v>
      </c>
      <c r="D45" s="73">
        <v>6683</v>
      </c>
      <c r="E45" s="73">
        <v>6504</v>
      </c>
      <c r="F45" s="73">
        <v>6349</v>
      </c>
      <c r="G45" s="73">
        <v>6257</v>
      </c>
      <c r="H45" s="73">
        <v>5972</v>
      </c>
      <c r="I45" s="73">
        <v>5805</v>
      </c>
      <c r="J45" s="73">
        <v>5777</v>
      </c>
      <c r="K45" s="73">
        <v>5873</v>
      </c>
      <c r="L45" s="73">
        <v>5891</v>
      </c>
      <c r="M45" s="74">
        <v>6078</v>
      </c>
      <c r="N45" s="72">
        <f t="shared" si="0"/>
        <v>6202</v>
      </c>
    </row>
    <row r="46" spans="1:14" ht="12" customHeight="1" x14ac:dyDescent="0.2">
      <c r="A46" s="71" t="str">
        <f>'Pregnant Women Participating'!A46</f>
        <v>Arkansas</v>
      </c>
      <c r="B46" s="72">
        <v>1029</v>
      </c>
      <c r="C46" s="73">
        <v>1048</v>
      </c>
      <c r="D46" s="73">
        <v>1054</v>
      </c>
      <c r="E46" s="73">
        <v>1021</v>
      </c>
      <c r="F46" s="73">
        <v>978</v>
      </c>
      <c r="G46" s="73">
        <v>1023</v>
      </c>
      <c r="H46" s="73">
        <v>995</v>
      </c>
      <c r="I46" s="73">
        <v>954</v>
      </c>
      <c r="J46" s="73">
        <v>918</v>
      </c>
      <c r="K46" s="73">
        <v>940</v>
      </c>
      <c r="L46" s="73">
        <v>964</v>
      </c>
      <c r="M46" s="74">
        <v>973</v>
      </c>
      <c r="N46" s="72">
        <f t="shared" si="0"/>
        <v>991.41666666666663</v>
      </c>
    </row>
    <row r="47" spans="1:14" ht="12" customHeight="1" x14ac:dyDescent="0.2">
      <c r="A47" s="71" t="str">
        <f>'Pregnant Women Participating'!A47</f>
        <v>Louisiana</v>
      </c>
      <c r="B47" s="72">
        <v>3009</v>
      </c>
      <c r="C47" s="73">
        <v>2970</v>
      </c>
      <c r="D47" s="73">
        <v>3088</v>
      </c>
      <c r="E47" s="73">
        <v>3093</v>
      </c>
      <c r="F47" s="73">
        <v>2990</v>
      </c>
      <c r="G47" s="73">
        <v>3170</v>
      </c>
      <c r="H47" s="73">
        <v>3187</v>
      </c>
      <c r="I47" s="73">
        <v>3237</v>
      </c>
      <c r="J47" s="73">
        <v>3358</v>
      </c>
      <c r="K47" s="73">
        <v>3486</v>
      </c>
      <c r="L47" s="73">
        <v>3507</v>
      </c>
      <c r="M47" s="74">
        <v>3436</v>
      </c>
      <c r="N47" s="72">
        <f t="shared" si="0"/>
        <v>3210.9166666666665</v>
      </c>
    </row>
    <row r="48" spans="1:14" ht="12" customHeight="1" x14ac:dyDescent="0.2">
      <c r="A48" s="71" t="str">
        <f>'Pregnant Women Participating'!A48</f>
        <v>New Mexico</v>
      </c>
      <c r="B48" s="72">
        <v>2174</v>
      </c>
      <c r="C48" s="73">
        <v>2119</v>
      </c>
      <c r="D48" s="73">
        <v>2144</v>
      </c>
      <c r="E48" s="73">
        <v>2140</v>
      </c>
      <c r="F48" s="73">
        <v>2079</v>
      </c>
      <c r="G48" s="73">
        <v>2040</v>
      </c>
      <c r="H48" s="73">
        <v>1989</v>
      </c>
      <c r="I48" s="73">
        <v>1881</v>
      </c>
      <c r="J48" s="73">
        <v>1807</v>
      </c>
      <c r="K48" s="73">
        <v>1811</v>
      </c>
      <c r="L48" s="73">
        <v>1801</v>
      </c>
      <c r="M48" s="74">
        <v>1751</v>
      </c>
      <c r="N48" s="72">
        <f t="shared" si="0"/>
        <v>1978</v>
      </c>
    </row>
    <row r="49" spans="1:14" ht="12" customHeight="1" x14ac:dyDescent="0.2">
      <c r="A49" s="71" t="str">
        <f>'Pregnant Women Participating'!A49</f>
        <v>Oklahoma</v>
      </c>
      <c r="B49" s="72">
        <v>622</v>
      </c>
      <c r="C49" s="73">
        <v>660</v>
      </c>
      <c r="D49" s="73">
        <v>610</v>
      </c>
      <c r="E49" s="73">
        <v>606</v>
      </c>
      <c r="F49" s="73">
        <v>571</v>
      </c>
      <c r="G49" s="73">
        <v>626</v>
      </c>
      <c r="H49" s="73">
        <v>584</v>
      </c>
      <c r="I49" s="73">
        <v>600</v>
      </c>
      <c r="J49" s="73">
        <v>596</v>
      </c>
      <c r="K49" s="73">
        <v>640</v>
      </c>
      <c r="L49" s="73">
        <v>682</v>
      </c>
      <c r="M49" s="74">
        <v>662</v>
      </c>
      <c r="N49" s="72">
        <f t="shared" si="0"/>
        <v>621.58333333333337</v>
      </c>
    </row>
    <row r="50" spans="1:14" ht="12" customHeight="1" x14ac:dyDescent="0.2">
      <c r="A50" s="71" t="str">
        <f>'Pregnant Women Participating'!A50</f>
        <v>Texas</v>
      </c>
      <c r="B50" s="72">
        <v>85690</v>
      </c>
      <c r="C50" s="73">
        <v>85562</v>
      </c>
      <c r="D50" s="73">
        <v>86115</v>
      </c>
      <c r="E50" s="73">
        <v>85735</v>
      </c>
      <c r="F50" s="73">
        <v>83757</v>
      </c>
      <c r="G50" s="73">
        <v>85041</v>
      </c>
      <c r="H50" s="73">
        <v>84661</v>
      </c>
      <c r="I50" s="73">
        <v>83923</v>
      </c>
      <c r="J50" s="73">
        <v>83829</v>
      </c>
      <c r="K50" s="73">
        <v>83737</v>
      </c>
      <c r="L50" s="73">
        <v>84428</v>
      </c>
      <c r="M50" s="74">
        <v>85159</v>
      </c>
      <c r="N50" s="72">
        <f t="shared" si="0"/>
        <v>84803.083333333328</v>
      </c>
    </row>
    <row r="51" spans="1:14" ht="12" customHeight="1" x14ac:dyDescent="0.2">
      <c r="A51" s="71" t="str">
        <f>'Pregnant Women Participating'!A51</f>
        <v>Utah</v>
      </c>
      <c r="B51" s="72">
        <v>1757</v>
      </c>
      <c r="C51" s="73">
        <v>1807</v>
      </c>
      <c r="D51" s="73">
        <v>1763</v>
      </c>
      <c r="E51" s="73">
        <v>1576</v>
      </c>
      <c r="F51" s="73">
        <v>1529</v>
      </c>
      <c r="G51" s="73">
        <v>1535</v>
      </c>
      <c r="H51" s="73">
        <v>1526</v>
      </c>
      <c r="I51" s="73">
        <v>1518</v>
      </c>
      <c r="J51" s="73">
        <v>1570</v>
      </c>
      <c r="K51" s="73">
        <v>1652</v>
      </c>
      <c r="L51" s="73">
        <v>1696</v>
      </c>
      <c r="M51" s="74">
        <v>1720</v>
      </c>
      <c r="N51" s="72">
        <f t="shared" si="0"/>
        <v>1637.4166666666667</v>
      </c>
    </row>
    <row r="52" spans="1:14" ht="12" customHeight="1" x14ac:dyDescent="0.2">
      <c r="A52" s="71" t="str">
        <f>'Pregnant Women Participating'!A52</f>
        <v>Inter-Tribal Council, AZ</v>
      </c>
      <c r="B52" s="72">
        <v>166</v>
      </c>
      <c r="C52" s="73">
        <v>175</v>
      </c>
      <c r="D52" s="73">
        <v>169</v>
      </c>
      <c r="E52" s="73">
        <v>175</v>
      </c>
      <c r="F52" s="73">
        <v>160</v>
      </c>
      <c r="G52" s="73">
        <v>157</v>
      </c>
      <c r="H52" s="73">
        <v>164</v>
      </c>
      <c r="I52" s="73">
        <v>168</v>
      </c>
      <c r="J52" s="73">
        <v>170</v>
      </c>
      <c r="K52" s="73">
        <v>163</v>
      </c>
      <c r="L52" s="73">
        <v>167</v>
      </c>
      <c r="M52" s="74">
        <v>167</v>
      </c>
      <c r="N52" s="72">
        <f t="shared" si="0"/>
        <v>166.75</v>
      </c>
    </row>
    <row r="53" spans="1:14" ht="12" customHeight="1" x14ac:dyDescent="0.2">
      <c r="A53" s="71" t="str">
        <f>'Pregnant Women Participating'!A53</f>
        <v>Navajo Nation, AZ</v>
      </c>
      <c r="B53" s="72">
        <v>241</v>
      </c>
      <c r="C53" s="73">
        <v>228</v>
      </c>
      <c r="D53" s="73">
        <v>220</v>
      </c>
      <c r="E53" s="73">
        <v>205</v>
      </c>
      <c r="F53" s="73">
        <v>199</v>
      </c>
      <c r="G53" s="73">
        <v>193</v>
      </c>
      <c r="H53" s="73">
        <v>189</v>
      </c>
      <c r="I53" s="73">
        <v>185</v>
      </c>
      <c r="J53" s="73">
        <v>171</v>
      </c>
      <c r="K53" s="73">
        <v>178</v>
      </c>
      <c r="L53" s="73">
        <v>181</v>
      </c>
      <c r="M53" s="74">
        <v>178</v>
      </c>
      <c r="N53" s="72">
        <f t="shared" si="0"/>
        <v>197.33333333333334</v>
      </c>
    </row>
    <row r="54" spans="1:14" ht="12" customHeight="1" x14ac:dyDescent="0.2">
      <c r="A54" s="71" t="str">
        <f>'Pregnant Women Participating'!A54</f>
        <v>Acoma, Canoncito &amp; Laguna, NM</v>
      </c>
      <c r="B54" s="72">
        <v>17</v>
      </c>
      <c r="C54" s="73">
        <v>16</v>
      </c>
      <c r="D54" s="73">
        <v>11</v>
      </c>
      <c r="E54" s="73">
        <v>9</v>
      </c>
      <c r="F54" s="73">
        <v>6</v>
      </c>
      <c r="G54" s="73">
        <v>8</v>
      </c>
      <c r="H54" s="73">
        <v>6</v>
      </c>
      <c r="I54" s="73">
        <v>5</v>
      </c>
      <c r="J54" s="73">
        <v>6</v>
      </c>
      <c r="K54" s="73">
        <v>6</v>
      </c>
      <c r="L54" s="73">
        <v>5</v>
      </c>
      <c r="M54" s="74">
        <v>6</v>
      </c>
      <c r="N54" s="72">
        <f t="shared" si="0"/>
        <v>8.4166666666666661</v>
      </c>
    </row>
    <row r="55" spans="1:14" ht="12" customHeight="1" x14ac:dyDescent="0.2">
      <c r="A55" s="71" t="str">
        <f>'Pregnant Women Participating'!A55</f>
        <v>Eight Northern Pueblos, NM</v>
      </c>
      <c r="B55" s="72">
        <v>4</v>
      </c>
      <c r="C55" s="73">
        <v>5</v>
      </c>
      <c r="D55" s="73">
        <v>3</v>
      </c>
      <c r="E55" s="73">
        <v>2</v>
      </c>
      <c r="F55" s="73">
        <v>1</v>
      </c>
      <c r="G55" s="73">
        <v>1</v>
      </c>
      <c r="H55" s="73">
        <v>1</v>
      </c>
      <c r="I55" s="73">
        <v>2</v>
      </c>
      <c r="J55" s="73">
        <v>2</v>
      </c>
      <c r="K55" s="73">
        <v>3</v>
      </c>
      <c r="L55" s="73">
        <v>3</v>
      </c>
      <c r="M55" s="74">
        <v>2</v>
      </c>
      <c r="N55" s="72">
        <f t="shared" si="0"/>
        <v>2.4166666666666665</v>
      </c>
    </row>
    <row r="56" spans="1:14" ht="12" customHeight="1" x14ac:dyDescent="0.2">
      <c r="A56" s="71" t="str">
        <f>'Pregnant Women Participating'!A56</f>
        <v>Five Sandoval Pueblos, NM</v>
      </c>
      <c r="B56" s="72">
        <v>4</v>
      </c>
      <c r="C56" s="73">
        <v>5</v>
      </c>
      <c r="D56" s="73">
        <v>4</v>
      </c>
      <c r="E56" s="73">
        <v>3</v>
      </c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2</v>
      </c>
      <c r="M56" s="74">
        <v>2</v>
      </c>
      <c r="N56" s="72">
        <f t="shared" si="0"/>
        <v>3.1666666666666665</v>
      </c>
    </row>
    <row r="57" spans="1:14" ht="12" customHeight="1" x14ac:dyDescent="0.2">
      <c r="A57" s="71" t="str">
        <f>'Pregnant Women Participating'!A57</f>
        <v>Isleta Pueblo, NM</v>
      </c>
      <c r="B57" s="72">
        <v>49</v>
      </c>
      <c r="C57" s="73">
        <v>47</v>
      </c>
      <c r="D57" s="73">
        <v>55</v>
      </c>
      <c r="E57" s="73">
        <v>54</v>
      </c>
      <c r="F57" s="73">
        <v>50</v>
      </c>
      <c r="G57" s="73">
        <v>48</v>
      </c>
      <c r="H57" s="73">
        <v>47</v>
      </c>
      <c r="I57" s="73">
        <v>51</v>
      </c>
      <c r="J57" s="73">
        <v>50</v>
      </c>
      <c r="K57" s="73">
        <v>56</v>
      </c>
      <c r="L57" s="73">
        <v>49</v>
      </c>
      <c r="M57" s="74">
        <v>50</v>
      </c>
      <c r="N57" s="72">
        <f t="shared" si="0"/>
        <v>50.5</v>
      </c>
    </row>
    <row r="58" spans="1:14" ht="12" customHeight="1" x14ac:dyDescent="0.2">
      <c r="A58" s="71" t="str">
        <f>'Pregnant Women Participating'!A58</f>
        <v>San Felipe Pueblo, NM</v>
      </c>
      <c r="B58" s="72">
        <v>10</v>
      </c>
      <c r="C58" s="73">
        <v>12</v>
      </c>
      <c r="D58" s="73">
        <v>10</v>
      </c>
      <c r="E58" s="73">
        <v>4</v>
      </c>
      <c r="F58" s="73">
        <v>2</v>
      </c>
      <c r="G58" s="73">
        <v>2</v>
      </c>
      <c r="H58" s="73">
        <v>5</v>
      </c>
      <c r="I58" s="73">
        <v>7</v>
      </c>
      <c r="J58" s="73">
        <v>7</v>
      </c>
      <c r="K58" s="73">
        <v>10</v>
      </c>
      <c r="L58" s="73">
        <v>6</v>
      </c>
      <c r="M58" s="74">
        <v>7</v>
      </c>
      <c r="N58" s="72">
        <f t="shared" si="0"/>
        <v>6.833333333333333</v>
      </c>
    </row>
    <row r="59" spans="1:14" ht="12" customHeight="1" x14ac:dyDescent="0.2">
      <c r="A59" s="71" t="str">
        <f>'Pregnant Women Participating'!A59</f>
        <v>Santo Domingo Tribe, NM</v>
      </c>
      <c r="B59" s="72">
        <v>3</v>
      </c>
      <c r="C59" s="73">
        <v>3</v>
      </c>
      <c r="D59" s="73">
        <v>5</v>
      </c>
      <c r="E59" s="73">
        <v>2</v>
      </c>
      <c r="F59" s="73">
        <v>2</v>
      </c>
      <c r="G59" s="73">
        <v>0</v>
      </c>
      <c r="H59" s="73">
        <v>0</v>
      </c>
      <c r="I59" s="73">
        <v>1</v>
      </c>
      <c r="J59" s="73">
        <v>2</v>
      </c>
      <c r="K59" s="73">
        <v>3</v>
      </c>
      <c r="L59" s="73">
        <v>2</v>
      </c>
      <c r="M59" s="74">
        <v>2</v>
      </c>
      <c r="N59" s="72">
        <f t="shared" si="0"/>
        <v>2.0833333333333335</v>
      </c>
    </row>
    <row r="60" spans="1:14" ht="12" customHeight="1" x14ac:dyDescent="0.2">
      <c r="A60" s="71" t="str">
        <f>'Pregnant Women Participating'!A60</f>
        <v>Zuni Pueblo, NM</v>
      </c>
      <c r="B60" s="72">
        <v>13</v>
      </c>
      <c r="C60" s="73">
        <v>13</v>
      </c>
      <c r="D60" s="73">
        <v>14</v>
      </c>
      <c r="E60" s="73">
        <v>7</v>
      </c>
      <c r="F60" s="73">
        <v>7</v>
      </c>
      <c r="G60" s="73">
        <v>11</v>
      </c>
      <c r="H60" s="73">
        <v>8</v>
      </c>
      <c r="I60" s="73">
        <v>8</v>
      </c>
      <c r="J60" s="73">
        <v>10</v>
      </c>
      <c r="K60" s="73">
        <v>10</v>
      </c>
      <c r="L60" s="73">
        <v>9</v>
      </c>
      <c r="M60" s="74">
        <v>7</v>
      </c>
      <c r="N60" s="72">
        <f t="shared" si="0"/>
        <v>9.75</v>
      </c>
    </row>
    <row r="61" spans="1:14" ht="12" customHeight="1" x14ac:dyDescent="0.2">
      <c r="A61" s="71" t="str">
        <f>'Pregnant Women Participating'!A61</f>
        <v>Cherokee Nation, OK</v>
      </c>
      <c r="B61" s="72">
        <v>127</v>
      </c>
      <c r="C61" s="73">
        <v>125</v>
      </c>
      <c r="D61" s="73">
        <v>122</v>
      </c>
      <c r="E61" s="73">
        <v>114</v>
      </c>
      <c r="F61" s="73">
        <v>103</v>
      </c>
      <c r="G61" s="73">
        <v>116</v>
      </c>
      <c r="H61" s="73">
        <v>126</v>
      </c>
      <c r="I61" s="73">
        <v>119</v>
      </c>
      <c r="J61" s="73">
        <v>131</v>
      </c>
      <c r="K61" s="73">
        <v>144</v>
      </c>
      <c r="L61" s="73">
        <v>134</v>
      </c>
      <c r="M61" s="74">
        <v>138</v>
      </c>
      <c r="N61" s="72">
        <f t="shared" si="0"/>
        <v>124.91666666666667</v>
      </c>
    </row>
    <row r="62" spans="1:14" ht="12" customHeight="1" x14ac:dyDescent="0.2">
      <c r="A62" s="71" t="str">
        <f>'Pregnant Women Participating'!A62</f>
        <v>Chickasaw Nation, OK</v>
      </c>
      <c r="B62" s="72">
        <v>91</v>
      </c>
      <c r="C62" s="73">
        <v>83</v>
      </c>
      <c r="D62" s="73">
        <v>76</v>
      </c>
      <c r="E62" s="73">
        <v>62</v>
      </c>
      <c r="F62" s="73">
        <v>61</v>
      </c>
      <c r="G62" s="73">
        <v>63</v>
      </c>
      <c r="H62" s="73">
        <v>55</v>
      </c>
      <c r="I62" s="73">
        <v>55</v>
      </c>
      <c r="J62" s="73">
        <v>59</v>
      </c>
      <c r="K62" s="73">
        <v>70</v>
      </c>
      <c r="L62" s="73">
        <v>72</v>
      </c>
      <c r="M62" s="74">
        <v>74</v>
      </c>
      <c r="N62" s="72">
        <f t="shared" si="0"/>
        <v>68.416666666666671</v>
      </c>
    </row>
    <row r="63" spans="1:14" ht="12" customHeight="1" x14ac:dyDescent="0.2">
      <c r="A63" s="71" t="str">
        <f>'Pregnant Women Participating'!A63</f>
        <v>Choctaw Nation, OK</v>
      </c>
      <c r="B63" s="72">
        <v>94</v>
      </c>
      <c r="C63" s="73">
        <v>91</v>
      </c>
      <c r="D63" s="73">
        <v>92</v>
      </c>
      <c r="E63" s="73">
        <v>91</v>
      </c>
      <c r="F63" s="73">
        <v>94</v>
      </c>
      <c r="G63" s="73">
        <v>92</v>
      </c>
      <c r="H63" s="73">
        <v>92</v>
      </c>
      <c r="I63" s="73">
        <v>90</v>
      </c>
      <c r="J63" s="73">
        <v>96</v>
      </c>
      <c r="K63" s="73">
        <v>92</v>
      </c>
      <c r="L63" s="73">
        <v>75</v>
      </c>
      <c r="M63" s="74">
        <v>83</v>
      </c>
      <c r="N63" s="72">
        <f t="shared" si="0"/>
        <v>90.166666666666671</v>
      </c>
    </row>
    <row r="64" spans="1:14" ht="12" customHeight="1" x14ac:dyDescent="0.2">
      <c r="A64" s="71" t="str">
        <f>'Pregnant Women Participating'!A64</f>
        <v>Citizen Potawatomi Nation, OK</v>
      </c>
      <c r="B64" s="72">
        <v>25</v>
      </c>
      <c r="C64" s="73">
        <v>22</v>
      </c>
      <c r="D64" s="73">
        <v>28</v>
      </c>
      <c r="E64" s="73">
        <v>34</v>
      </c>
      <c r="F64" s="73">
        <v>30</v>
      </c>
      <c r="G64" s="73">
        <v>27</v>
      </c>
      <c r="H64" s="73">
        <v>27</v>
      </c>
      <c r="I64" s="73">
        <v>28</v>
      </c>
      <c r="J64" s="73">
        <v>25</v>
      </c>
      <c r="K64" s="73">
        <v>23</v>
      </c>
      <c r="L64" s="73">
        <v>34</v>
      </c>
      <c r="M64" s="74">
        <v>35</v>
      </c>
      <c r="N64" s="72">
        <f t="shared" si="0"/>
        <v>28.166666666666668</v>
      </c>
    </row>
    <row r="65" spans="1:14" ht="12" customHeight="1" x14ac:dyDescent="0.2">
      <c r="A65" s="71" t="str">
        <f>'Pregnant Women Participating'!A65</f>
        <v>Inter-Tribal Council, OK</v>
      </c>
      <c r="B65" s="72">
        <v>10</v>
      </c>
      <c r="C65" s="73">
        <v>10</v>
      </c>
      <c r="D65" s="73">
        <v>10</v>
      </c>
      <c r="E65" s="73">
        <v>5</v>
      </c>
      <c r="F65" s="73">
        <v>8</v>
      </c>
      <c r="G65" s="73">
        <v>9</v>
      </c>
      <c r="H65" s="73">
        <v>8</v>
      </c>
      <c r="I65" s="73">
        <v>9</v>
      </c>
      <c r="J65" s="73">
        <v>11</v>
      </c>
      <c r="K65" s="73">
        <v>12</v>
      </c>
      <c r="L65" s="73">
        <v>17</v>
      </c>
      <c r="M65" s="74">
        <v>17</v>
      </c>
      <c r="N65" s="72">
        <f t="shared" si="0"/>
        <v>10.5</v>
      </c>
    </row>
    <row r="66" spans="1:14" ht="12" customHeight="1" x14ac:dyDescent="0.2">
      <c r="A66" s="71" t="str">
        <f>'Pregnant Women Participating'!A66</f>
        <v>Muscogee Creek Nation, OK</v>
      </c>
      <c r="B66" s="72">
        <v>25</v>
      </c>
      <c r="C66" s="73">
        <v>24</v>
      </c>
      <c r="D66" s="73">
        <v>20</v>
      </c>
      <c r="E66" s="73">
        <v>17</v>
      </c>
      <c r="F66" s="73">
        <v>25</v>
      </c>
      <c r="G66" s="73">
        <v>21</v>
      </c>
      <c r="H66" s="73">
        <v>23</v>
      </c>
      <c r="I66" s="73">
        <v>23</v>
      </c>
      <c r="J66" s="73">
        <v>17</v>
      </c>
      <c r="K66" s="73">
        <v>14</v>
      </c>
      <c r="L66" s="73">
        <v>20</v>
      </c>
      <c r="M66" s="74">
        <v>24</v>
      </c>
      <c r="N66" s="72">
        <f t="shared" si="0"/>
        <v>21.083333333333332</v>
      </c>
    </row>
    <row r="67" spans="1:14" ht="12" customHeight="1" x14ac:dyDescent="0.2">
      <c r="A67" s="71" t="str">
        <f>'Pregnant Women Participating'!A67</f>
        <v>Osage Tribal Council, OK</v>
      </c>
      <c r="B67" s="72">
        <v>188</v>
      </c>
      <c r="C67" s="73">
        <v>177</v>
      </c>
      <c r="D67" s="73">
        <v>183</v>
      </c>
      <c r="E67" s="73">
        <v>195</v>
      </c>
      <c r="F67" s="73">
        <v>197</v>
      </c>
      <c r="G67" s="73">
        <v>198</v>
      </c>
      <c r="H67" s="73">
        <v>195</v>
      </c>
      <c r="I67" s="73">
        <v>184</v>
      </c>
      <c r="J67" s="73">
        <v>187</v>
      </c>
      <c r="K67" s="73">
        <v>184</v>
      </c>
      <c r="L67" s="73">
        <v>199</v>
      </c>
      <c r="M67" s="74">
        <v>196</v>
      </c>
      <c r="N67" s="72">
        <f t="shared" si="0"/>
        <v>190.25</v>
      </c>
    </row>
    <row r="68" spans="1:14" ht="12" customHeight="1" x14ac:dyDescent="0.2">
      <c r="A68" s="71" t="str">
        <f>'Pregnant Women Participating'!A68</f>
        <v>Otoe-Missouria Tribe, OK</v>
      </c>
      <c r="B68" s="72">
        <v>6</v>
      </c>
      <c r="C68" s="73">
        <v>6</v>
      </c>
      <c r="D68" s="73">
        <v>4</v>
      </c>
      <c r="E68" s="73">
        <v>5</v>
      </c>
      <c r="F68" s="73">
        <v>5</v>
      </c>
      <c r="G68" s="73">
        <v>4</v>
      </c>
      <c r="H68" s="73">
        <v>4</v>
      </c>
      <c r="I68" s="73">
        <v>4</v>
      </c>
      <c r="J68" s="73">
        <v>4</v>
      </c>
      <c r="K68" s="73">
        <v>2</v>
      </c>
      <c r="L68" s="73">
        <v>2</v>
      </c>
      <c r="M68" s="74">
        <v>1</v>
      </c>
      <c r="N68" s="72">
        <f t="shared" si="0"/>
        <v>3.9166666666666665</v>
      </c>
    </row>
    <row r="69" spans="1:14" ht="12" customHeight="1" x14ac:dyDescent="0.2">
      <c r="A69" s="71" t="str">
        <f>'Pregnant Women Participating'!A69</f>
        <v>Wichita, Caddo &amp; Delaware (WCD), OK</v>
      </c>
      <c r="B69" s="72">
        <v>118</v>
      </c>
      <c r="C69" s="73">
        <v>122</v>
      </c>
      <c r="D69" s="73">
        <v>111</v>
      </c>
      <c r="E69" s="73">
        <v>110</v>
      </c>
      <c r="F69" s="73">
        <v>100</v>
      </c>
      <c r="G69" s="73">
        <v>96</v>
      </c>
      <c r="H69" s="73">
        <v>100</v>
      </c>
      <c r="I69" s="73">
        <v>111</v>
      </c>
      <c r="J69" s="73">
        <v>113</v>
      </c>
      <c r="K69" s="73">
        <v>108</v>
      </c>
      <c r="L69" s="73">
        <v>102</v>
      </c>
      <c r="M69" s="74">
        <v>93</v>
      </c>
      <c r="N69" s="72">
        <f t="shared" si="0"/>
        <v>107</v>
      </c>
    </row>
    <row r="70" spans="1:14" s="81" customFormat="1" ht="24.75" customHeight="1" x14ac:dyDescent="0.25">
      <c r="A70" s="76" t="str">
        <f>'Pregnant Women Participating'!A70</f>
        <v>Southwest Region</v>
      </c>
      <c r="B70" s="77">
        <v>102108</v>
      </c>
      <c r="C70" s="78">
        <v>101929</v>
      </c>
      <c r="D70" s="78">
        <v>102594</v>
      </c>
      <c r="E70" s="78">
        <v>101769</v>
      </c>
      <c r="F70" s="78">
        <v>99306</v>
      </c>
      <c r="G70" s="78">
        <v>100741</v>
      </c>
      <c r="H70" s="78">
        <v>99967</v>
      </c>
      <c r="I70" s="78">
        <v>98971</v>
      </c>
      <c r="J70" s="78">
        <v>98919</v>
      </c>
      <c r="K70" s="78">
        <v>99220</v>
      </c>
      <c r="L70" s="78">
        <v>100048</v>
      </c>
      <c r="M70" s="79">
        <v>100861</v>
      </c>
      <c r="N70" s="77">
        <f t="shared" si="0"/>
        <v>100536.08333333333</v>
      </c>
    </row>
    <row r="71" spans="1:14" ht="12" customHeight="1" x14ac:dyDescent="0.2">
      <c r="A71" s="71" t="str">
        <f>'Pregnant Women Participating'!A71</f>
        <v>Colorado</v>
      </c>
      <c r="B71" s="72">
        <v>2680</v>
      </c>
      <c r="C71" s="73">
        <v>2662</v>
      </c>
      <c r="D71" s="73">
        <v>2639</v>
      </c>
      <c r="E71" s="73">
        <v>2661</v>
      </c>
      <c r="F71" s="73">
        <v>2667</v>
      </c>
      <c r="G71" s="73">
        <v>2642</v>
      </c>
      <c r="H71" s="73">
        <v>2609</v>
      </c>
      <c r="I71" s="73">
        <v>2580</v>
      </c>
      <c r="J71" s="73">
        <v>2606</v>
      </c>
      <c r="K71" s="73">
        <v>2601</v>
      </c>
      <c r="L71" s="73">
        <v>2627</v>
      </c>
      <c r="M71" s="74">
        <v>2693</v>
      </c>
      <c r="N71" s="72">
        <f t="shared" si="0"/>
        <v>2638.9166666666665</v>
      </c>
    </row>
    <row r="72" spans="1:14" ht="12" customHeight="1" x14ac:dyDescent="0.2">
      <c r="A72" s="71" t="str">
        <f>'Pregnant Women Participating'!A72</f>
        <v>Kansas</v>
      </c>
      <c r="B72" s="72">
        <v>1651</v>
      </c>
      <c r="C72" s="73">
        <v>1634</v>
      </c>
      <c r="D72" s="73">
        <v>1669</v>
      </c>
      <c r="E72" s="73">
        <v>1627</v>
      </c>
      <c r="F72" s="73">
        <v>1604</v>
      </c>
      <c r="G72" s="73">
        <v>1672</v>
      </c>
      <c r="H72" s="73">
        <v>1639</v>
      </c>
      <c r="I72" s="73">
        <v>1593</v>
      </c>
      <c r="J72" s="73">
        <v>1569</v>
      </c>
      <c r="K72" s="73">
        <v>1578</v>
      </c>
      <c r="L72" s="73">
        <v>1599</v>
      </c>
      <c r="M72" s="74">
        <v>1583</v>
      </c>
      <c r="N72" s="72">
        <f t="shared" si="0"/>
        <v>1618.1666666666667</v>
      </c>
    </row>
    <row r="73" spans="1:14" ht="12" customHeight="1" x14ac:dyDescent="0.2">
      <c r="A73" s="71" t="str">
        <f>'Pregnant Women Participating'!A73</f>
        <v>Missouri</v>
      </c>
      <c r="B73" s="72">
        <v>3023</v>
      </c>
      <c r="C73" s="73">
        <v>2979</v>
      </c>
      <c r="D73" s="73">
        <v>2979</v>
      </c>
      <c r="E73" s="73">
        <v>2920</v>
      </c>
      <c r="F73" s="73">
        <v>2935</v>
      </c>
      <c r="G73" s="73">
        <v>2867</v>
      </c>
      <c r="H73" s="73">
        <v>2788</v>
      </c>
      <c r="I73" s="73">
        <v>2698</v>
      </c>
      <c r="J73" s="73">
        <v>2734</v>
      </c>
      <c r="K73" s="73">
        <v>2783</v>
      </c>
      <c r="L73" s="73">
        <v>2811</v>
      </c>
      <c r="M73" s="74">
        <v>2767</v>
      </c>
      <c r="N73" s="72">
        <f t="shared" si="0"/>
        <v>2857</v>
      </c>
    </row>
    <row r="74" spans="1:14" ht="12" customHeight="1" x14ac:dyDescent="0.2">
      <c r="A74" s="71" t="str">
        <f>'Pregnant Women Participating'!A74</f>
        <v>Montana</v>
      </c>
      <c r="B74" s="72">
        <v>492</v>
      </c>
      <c r="C74" s="73">
        <v>480</v>
      </c>
      <c r="D74" s="73">
        <v>483</v>
      </c>
      <c r="E74" s="73">
        <v>489</v>
      </c>
      <c r="F74" s="73">
        <v>454</v>
      </c>
      <c r="G74" s="73">
        <v>448</v>
      </c>
      <c r="H74" s="73">
        <v>454</v>
      </c>
      <c r="I74" s="73">
        <v>445</v>
      </c>
      <c r="J74" s="73">
        <v>449</v>
      </c>
      <c r="K74" s="73">
        <v>447</v>
      </c>
      <c r="L74" s="73">
        <v>464</v>
      </c>
      <c r="M74" s="74">
        <v>475</v>
      </c>
      <c r="N74" s="72">
        <f t="shared" si="0"/>
        <v>465</v>
      </c>
    </row>
    <row r="75" spans="1:14" ht="12" customHeight="1" x14ac:dyDescent="0.2">
      <c r="A75" s="71" t="str">
        <f>'Pregnant Women Participating'!A75</f>
        <v>Nebraska</v>
      </c>
      <c r="B75" s="72">
        <v>1817</v>
      </c>
      <c r="C75" s="73">
        <v>1758</v>
      </c>
      <c r="D75" s="73">
        <v>1757</v>
      </c>
      <c r="E75" s="73">
        <v>1823</v>
      </c>
      <c r="F75" s="73">
        <v>1765</v>
      </c>
      <c r="G75" s="73">
        <v>1738</v>
      </c>
      <c r="H75" s="73">
        <v>1723</v>
      </c>
      <c r="I75" s="73">
        <v>1673</v>
      </c>
      <c r="J75" s="73">
        <v>1631</v>
      </c>
      <c r="K75" s="73">
        <v>1609</v>
      </c>
      <c r="L75" s="73">
        <v>1617</v>
      </c>
      <c r="M75" s="74">
        <v>1598</v>
      </c>
      <c r="N75" s="72">
        <f t="shared" si="0"/>
        <v>1709.0833333333333</v>
      </c>
    </row>
    <row r="76" spans="1:14" ht="12" customHeight="1" x14ac:dyDescent="0.2">
      <c r="A76" s="71" t="str">
        <f>'Pregnant Women Participating'!A76</f>
        <v>North Dakota</v>
      </c>
      <c r="B76" s="72">
        <v>398</v>
      </c>
      <c r="C76" s="73">
        <v>395</v>
      </c>
      <c r="D76" s="73">
        <v>361</v>
      </c>
      <c r="E76" s="73">
        <v>360</v>
      </c>
      <c r="F76" s="73">
        <v>358</v>
      </c>
      <c r="G76" s="73">
        <v>362</v>
      </c>
      <c r="H76" s="73">
        <v>352</v>
      </c>
      <c r="I76" s="73">
        <v>329</v>
      </c>
      <c r="J76" s="73">
        <v>345</v>
      </c>
      <c r="K76" s="73">
        <v>349</v>
      </c>
      <c r="L76" s="73">
        <v>326</v>
      </c>
      <c r="M76" s="74">
        <v>348</v>
      </c>
      <c r="N76" s="72">
        <f t="shared" si="0"/>
        <v>356.91666666666669</v>
      </c>
    </row>
    <row r="77" spans="1:14" ht="12" customHeight="1" x14ac:dyDescent="0.2">
      <c r="A77" s="71" t="str">
        <f>'Pregnant Women Participating'!A77</f>
        <v>South Dakota</v>
      </c>
      <c r="B77" s="72">
        <v>457</v>
      </c>
      <c r="C77" s="73">
        <v>486</v>
      </c>
      <c r="D77" s="73">
        <v>493</v>
      </c>
      <c r="E77" s="73">
        <v>512</v>
      </c>
      <c r="F77" s="73">
        <v>528</v>
      </c>
      <c r="G77" s="73">
        <v>524</v>
      </c>
      <c r="H77" s="73">
        <v>516</v>
      </c>
      <c r="I77" s="73">
        <v>537</v>
      </c>
      <c r="J77" s="73">
        <v>534</v>
      </c>
      <c r="K77" s="73">
        <v>536</v>
      </c>
      <c r="L77" s="73">
        <v>525</v>
      </c>
      <c r="M77" s="74">
        <v>525</v>
      </c>
      <c r="N77" s="72">
        <f t="shared" si="0"/>
        <v>514.41666666666663</v>
      </c>
    </row>
    <row r="78" spans="1:14" ht="12" customHeight="1" x14ac:dyDescent="0.2">
      <c r="A78" s="71" t="str">
        <f>'Pregnant Women Participating'!A78</f>
        <v>Wyoming</v>
      </c>
      <c r="B78" s="72">
        <v>127</v>
      </c>
      <c r="C78" s="73">
        <v>132</v>
      </c>
      <c r="D78" s="73">
        <v>128</v>
      </c>
      <c r="E78" s="73">
        <v>128</v>
      </c>
      <c r="F78" s="73">
        <v>128</v>
      </c>
      <c r="G78" s="73">
        <v>132</v>
      </c>
      <c r="H78" s="73">
        <v>135</v>
      </c>
      <c r="I78" s="73">
        <v>126</v>
      </c>
      <c r="J78" s="73">
        <v>155</v>
      </c>
      <c r="K78" s="73">
        <v>170</v>
      </c>
      <c r="L78" s="73">
        <v>172</v>
      </c>
      <c r="M78" s="74">
        <v>173</v>
      </c>
      <c r="N78" s="72">
        <f t="shared" si="0"/>
        <v>142.16666666666666</v>
      </c>
    </row>
    <row r="79" spans="1:14" ht="12" customHeight="1" x14ac:dyDescent="0.2">
      <c r="A79" s="71" t="str">
        <f>'Pregnant Women Participating'!A79</f>
        <v>Ute Mountain Ute Tribe, CO</v>
      </c>
      <c r="B79" s="72">
        <v>5</v>
      </c>
      <c r="C79" s="73">
        <v>5</v>
      </c>
      <c r="D79" s="73">
        <v>5</v>
      </c>
      <c r="E79" s="73">
        <v>4</v>
      </c>
      <c r="F79" s="73">
        <v>4</v>
      </c>
      <c r="G79" s="73">
        <v>3</v>
      </c>
      <c r="H79" s="73">
        <v>6</v>
      </c>
      <c r="I79" s="73">
        <v>6</v>
      </c>
      <c r="J79" s="73">
        <v>8</v>
      </c>
      <c r="K79" s="73">
        <v>6</v>
      </c>
      <c r="L79" s="73">
        <v>6</v>
      </c>
      <c r="M79" s="74">
        <v>5</v>
      </c>
      <c r="N79" s="72">
        <f t="shared" si="0"/>
        <v>5.25</v>
      </c>
    </row>
    <row r="80" spans="1:14" ht="12" customHeight="1" x14ac:dyDescent="0.2">
      <c r="A80" s="71" t="str">
        <f>'Pregnant Women Participating'!A80</f>
        <v>Omaha Sioux, NE</v>
      </c>
      <c r="B80" s="72">
        <v>3</v>
      </c>
      <c r="C80" s="73">
        <v>0</v>
      </c>
      <c r="D80" s="73">
        <v>1</v>
      </c>
      <c r="E80" s="73">
        <v>2</v>
      </c>
      <c r="F80" s="73">
        <v>2</v>
      </c>
      <c r="G80" s="73">
        <v>2</v>
      </c>
      <c r="H80" s="73">
        <v>2</v>
      </c>
      <c r="I80" s="73">
        <v>4</v>
      </c>
      <c r="J80" s="73">
        <v>5</v>
      </c>
      <c r="K80" s="73">
        <v>4</v>
      </c>
      <c r="L80" s="73">
        <v>4</v>
      </c>
      <c r="M80" s="74">
        <v>3</v>
      </c>
      <c r="N80" s="72">
        <f t="shared" si="0"/>
        <v>2.6666666666666665</v>
      </c>
    </row>
    <row r="81" spans="1:14" ht="12" customHeight="1" x14ac:dyDescent="0.2">
      <c r="A81" s="71" t="str">
        <f>'Pregnant Women Participating'!A81</f>
        <v>Santee Sioux, NE</v>
      </c>
      <c r="B81" s="72">
        <v>6</v>
      </c>
      <c r="C81" s="73">
        <v>4</v>
      </c>
      <c r="D81" s="73">
        <v>4</v>
      </c>
      <c r="E81" s="73">
        <v>0</v>
      </c>
      <c r="F81" s="73">
        <v>1</v>
      </c>
      <c r="G81" s="73">
        <v>1</v>
      </c>
      <c r="H81" s="73">
        <v>0</v>
      </c>
      <c r="I81" s="73">
        <v>0</v>
      </c>
      <c r="J81" s="73">
        <v>0</v>
      </c>
      <c r="K81" s="73">
        <v>0</v>
      </c>
      <c r="L81" s="73">
        <v>2</v>
      </c>
      <c r="M81" s="74">
        <v>2</v>
      </c>
      <c r="N81" s="72">
        <f t="shared" si="0"/>
        <v>1.6666666666666667</v>
      </c>
    </row>
    <row r="82" spans="1:14" ht="12" customHeight="1" x14ac:dyDescent="0.2">
      <c r="A82" s="71" t="str">
        <f>'Pregnant Women Participating'!A82</f>
        <v>Winnebago Tribe, NE</v>
      </c>
      <c r="B82" s="72">
        <v>3</v>
      </c>
      <c r="C82" s="73">
        <v>3</v>
      </c>
      <c r="D82" s="73">
        <v>2</v>
      </c>
      <c r="E82" s="73">
        <v>2</v>
      </c>
      <c r="F82" s="73">
        <v>2</v>
      </c>
      <c r="G82" s="73">
        <v>2</v>
      </c>
      <c r="H82" s="73">
        <v>4</v>
      </c>
      <c r="I82" s="73">
        <v>6</v>
      </c>
      <c r="J82" s="73">
        <v>5</v>
      </c>
      <c r="K82" s="73">
        <v>6</v>
      </c>
      <c r="L82" s="73">
        <v>6</v>
      </c>
      <c r="M82" s="74">
        <v>5</v>
      </c>
      <c r="N82" s="72">
        <f t="shared" si="0"/>
        <v>3.8333333333333335</v>
      </c>
    </row>
    <row r="83" spans="1:14" ht="12" customHeight="1" x14ac:dyDescent="0.2">
      <c r="A83" s="71" t="str">
        <f>'Pregnant Women Participating'!A83</f>
        <v>Standing Rock Sioux Tribe, ND</v>
      </c>
      <c r="B83" s="72">
        <v>10</v>
      </c>
      <c r="C83" s="73">
        <v>9</v>
      </c>
      <c r="D83" s="73">
        <v>5</v>
      </c>
      <c r="E83" s="73">
        <v>4</v>
      </c>
      <c r="F83" s="73">
        <v>3</v>
      </c>
      <c r="G83" s="73">
        <v>4</v>
      </c>
      <c r="H83" s="73">
        <v>3</v>
      </c>
      <c r="I83" s="73">
        <v>2</v>
      </c>
      <c r="J83" s="73">
        <v>2</v>
      </c>
      <c r="K83" s="73">
        <v>4</v>
      </c>
      <c r="L83" s="73">
        <v>4</v>
      </c>
      <c r="M83" s="74">
        <v>6</v>
      </c>
      <c r="N83" s="72">
        <f t="shared" si="0"/>
        <v>4.666666666666667</v>
      </c>
    </row>
    <row r="84" spans="1:14" ht="12" customHeight="1" x14ac:dyDescent="0.2">
      <c r="A84" s="71" t="str">
        <f>'Pregnant Women Participating'!A84</f>
        <v>Three Affiliated Tribes, ND</v>
      </c>
      <c r="B84" s="72">
        <v>4</v>
      </c>
      <c r="C84" s="73">
        <v>3</v>
      </c>
      <c r="D84" s="73">
        <v>5</v>
      </c>
      <c r="E84" s="73">
        <v>3</v>
      </c>
      <c r="F84" s="73">
        <v>4</v>
      </c>
      <c r="G84" s="73">
        <v>3</v>
      </c>
      <c r="H84" s="73">
        <v>4</v>
      </c>
      <c r="I84" s="73">
        <v>4</v>
      </c>
      <c r="J84" s="73">
        <v>4</v>
      </c>
      <c r="K84" s="73">
        <v>5</v>
      </c>
      <c r="L84" s="73">
        <v>2</v>
      </c>
      <c r="M84" s="74">
        <v>3</v>
      </c>
      <c r="N84" s="72">
        <f t="shared" si="0"/>
        <v>3.6666666666666665</v>
      </c>
    </row>
    <row r="85" spans="1:14" ht="12" customHeight="1" x14ac:dyDescent="0.2">
      <c r="A85" s="71" t="str">
        <f>'Pregnant Women Participating'!A85</f>
        <v>Cheyenne River Sioux, SD</v>
      </c>
      <c r="B85" s="72">
        <v>24</v>
      </c>
      <c r="C85" s="73">
        <v>10</v>
      </c>
      <c r="D85" s="73">
        <v>7</v>
      </c>
      <c r="E85" s="73">
        <v>6</v>
      </c>
      <c r="F85" s="73">
        <v>6</v>
      </c>
      <c r="G85" s="73">
        <v>7</v>
      </c>
      <c r="H85" s="73">
        <v>6</v>
      </c>
      <c r="I85" s="73">
        <v>5</v>
      </c>
      <c r="J85" s="73">
        <v>9</v>
      </c>
      <c r="K85" s="73">
        <v>9</v>
      </c>
      <c r="L85" s="73">
        <v>8</v>
      </c>
      <c r="M85" s="74">
        <v>8</v>
      </c>
      <c r="N85" s="72">
        <f t="shared" si="0"/>
        <v>8.75</v>
      </c>
    </row>
    <row r="86" spans="1:14" ht="12" customHeight="1" x14ac:dyDescent="0.2">
      <c r="A86" s="71" t="str">
        <f>'Pregnant Women Participating'!A86</f>
        <v>Rosebud Sioux, SD</v>
      </c>
      <c r="B86" s="72">
        <v>26</v>
      </c>
      <c r="C86" s="73">
        <v>25</v>
      </c>
      <c r="D86" s="73">
        <v>23</v>
      </c>
      <c r="E86" s="73">
        <v>31</v>
      </c>
      <c r="F86" s="73">
        <v>29</v>
      </c>
      <c r="G86" s="73">
        <v>26</v>
      </c>
      <c r="H86" s="73">
        <v>26</v>
      </c>
      <c r="I86" s="73">
        <v>22</v>
      </c>
      <c r="J86" s="73">
        <v>22</v>
      </c>
      <c r="K86" s="73">
        <v>23</v>
      </c>
      <c r="L86" s="73">
        <v>19</v>
      </c>
      <c r="M86" s="74">
        <v>24</v>
      </c>
      <c r="N86" s="72">
        <f t="shared" si="0"/>
        <v>24.666666666666668</v>
      </c>
    </row>
    <row r="87" spans="1:14" ht="12" customHeight="1" x14ac:dyDescent="0.2">
      <c r="A87" s="71" t="str">
        <f>'Pregnant Women Participating'!A87</f>
        <v>Northern Arapahoe, WY</v>
      </c>
      <c r="B87" s="72">
        <v>11</v>
      </c>
      <c r="C87" s="73">
        <v>2</v>
      </c>
      <c r="D87" s="73">
        <v>3</v>
      </c>
      <c r="E87" s="73">
        <v>5</v>
      </c>
      <c r="F87" s="73">
        <v>4</v>
      </c>
      <c r="G87" s="73">
        <v>4</v>
      </c>
      <c r="H87" s="73">
        <v>3</v>
      </c>
      <c r="I87" s="73">
        <v>4</v>
      </c>
      <c r="J87" s="73">
        <v>6</v>
      </c>
      <c r="K87" s="73">
        <v>8</v>
      </c>
      <c r="L87" s="73">
        <v>9</v>
      </c>
      <c r="M87" s="74">
        <v>7</v>
      </c>
      <c r="N87" s="72">
        <f t="shared" si="0"/>
        <v>5.5</v>
      </c>
    </row>
    <row r="88" spans="1:14" ht="12" customHeight="1" x14ac:dyDescent="0.2">
      <c r="A88" s="71" t="str">
        <f>'Pregnant Women Participating'!A88</f>
        <v>Shoshone Tribe, WY</v>
      </c>
      <c r="B88" s="72">
        <v>5</v>
      </c>
      <c r="C88" s="73">
        <v>3</v>
      </c>
      <c r="D88" s="73">
        <v>3</v>
      </c>
      <c r="E88" s="73">
        <v>3</v>
      </c>
      <c r="F88" s="73">
        <v>4</v>
      </c>
      <c r="G88" s="73">
        <v>4</v>
      </c>
      <c r="H88" s="73">
        <v>4</v>
      </c>
      <c r="I88" s="73">
        <v>3</v>
      </c>
      <c r="J88" s="73">
        <v>3</v>
      </c>
      <c r="K88" s="73">
        <v>3</v>
      </c>
      <c r="L88" s="73">
        <v>3</v>
      </c>
      <c r="M88" s="74">
        <v>3</v>
      </c>
      <c r="N88" s="72">
        <f t="shared" si="0"/>
        <v>3.4166666666666665</v>
      </c>
    </row>
    <row r="89" spans="1:14" s="81" customFormat="1" ht="24.75" customHeight="1" x14ac:dyDescent="0.25">
      <c r="A89" s="76" t="str">
        <f>'Pregnant Women Participating'!A89</f>
        <v>Mountain Plains</v>
      </c>
      <c r="B89" s="77">
        <v>10742</v>
      </c>
      <c r="C89" s="78">
        <v>10590</v>
      </c>
      <c r="D89" s="78">
        <v>10567</v>
      </c>
      <c r="E89" s="78">
        <v>10580</v>
      </c>
      <c r="F89" s="78">
        <v>10498</v>
      </c>
      <c r="G89" s="78">
        <v>10441</v>
      </c>
      <c r="H89" s="78">
        <v>10274</v>
      </c>
      <c r="I89" s="78">
        <v>10037</v>
      </c>
      <c r="J89" s="78">
        <v>10087</v>
      </c>
      <c r="K89" s="78">
        <v>10141</v>
      </c>
      <c r="L89" s="78">
        <v>10204</v>
      </c>
      <c r="M89" s="79">
        <v>10228</v>
      </c>
      <c r="N89" s="77">
        <f t="shared" si="0"/>
        <v>10365.75</v>
      </c>
    </row>
    <row r="90" spans="1:14" ht="12" customHeight="1" x14ac:dyDescent="0.2">
      <c r="A90" s="82" t="str">
        <f>'Pregnant Women Participating'!A90</f>
        <v>Alaska</v>
      </c>
      <c r="B90" s="72">
        <v>731</v>
      </c>
      <c r="C90" s="73">
        <v>726</v>
      </c>
      <c r="D90" s="73">
        <v>734</v>
      </c>
      <c r="E90" s="73">
        <v>709</v>
      </c>
      <c r="F90" s="73">
        <v>699</v>
      </c>
      <c r="G90" s="73">
        <v>711</v>
      </c>
      <c r="H90" s="73">
        <v>707</v>
      </c>
      <c r="I90" s="73">
        <v>674</v>
      </c>
      <c r="J90" s="73">
        <v>644</v>
      </c>
      <c r="K90" s="73">
        <v>696</v>
      </c>
      <c r="L90" s="73">
        <v>671</v>
      </c>
      <c r="M90" s="74">
        <v>687</v>
      </c>
      <c r="N90" s="72">
        <f t="shared" si="0"/>
        <v>699.08333333333337</v>
      </c>
    </row>
    <row r="91" spans="1:14" ht="12" customHeight="1" x14ac:dyDescent="0.2">
      <c r="A91" s="82" t="str">
        <f>'Pregnant Women Participating'!A91</f>
        <v>American Samoa</v>
      </c>
      <c r="B91" s="72">
        <v>422</v>
      </c>
      <c r="C91" s="73">
        <v>424</v>
      </c>
      <c r="D91" s="73">
        <v>412</v>
      </c>
      <c r="E91" s="73">
        <v>416</v>
      </c>
      <c r="F91" s="73">
        <v>399</v>
      </c>
      <c r="G91" s="73">
        <v>397</v>
      </c>
      <c r="H91" s="73">
        <v>399</v>
      </c>
      <c r="I91" s="73">
        <v>390</v>
      </c>
      <c r="J91" s="73">
        <v>391</v>
      </c>
      <c r="K91" s="73">
        <v>401</v>
      </c>
      <c r="L91" s="73">
        <v>404</v>
      </c>
      <c r="M91" s="74">
        <v>393</v>
      </c>
      <c r="N91" s="72">
        <f t="shared" si="0"/>
        <v>404</v>
      </c>
    </row>
    <row r="92" spans="1:14" ht="12" customHeight="1" x14ac:dyDescent="0.2">
      <c r="A92" s="82" t="str">
        <f>'Pregnant Women Participating'!A92</f>
        <v>California</v>
      </c>
      <c r="B92" s="72">
        <v>39510</v>
      </c>
      <c r="C92" s="73">
        <v>39175</v>
      </c>
      <c r="D92" s="73">
        <v>39391</v>
      </c>
      <c r="E92" s="73">
        <v>38551</v>
      </c>
      <c r="F92" s="73">
        <v>37444</v>
      </c>
      <c r="G92" s="73">
        <v>37578</v>
      </c>
      <c r="H92" s="73">
        <v>37082</v>
      </c>
      <c r="I92" s="73">
        <v>36224</v>
      </c>
      <c r="J92" s="73">
        <v>36349</v>
      </c>
      <c r="K92" s="73">
        <v>36513</v>
      </c>
      <c r="L92" s="73">
        <v>37217</v>
      </c>
      <c r="M92" s="74">
        <v>37717</v>
      </c>
      <c r="N92" s="72">
        <f t="shared" si="0"/>
        <v>37729.25</v>
      </c>
    </row>
    <row r="93" spans="1:14" ht="12" customHeight="1" x14ac:dyDescent="0.2">
      <c r="A93" s="82" t="str">
        <f>'Pregnant Women Participating'!A93</f>
        <v>Guam</v>
      </c>
      <c r="B93" s="72">
        <v>256</v>
      </c>
      <c r="C93" s="73">
        <v>225</v>
      </c>
      <c r="D93" s="73">
        <v>212</v>
      </c>
      <c r="E93" s="73">
        <v>202</v>
      </c>
      <c r="F93" s="73">
        <v>203</v>
      </c>
      <c r="G93" s="73">
        <v>188</v>
      </c>
      <c r="H93" s="73">
        <v>183</v>
      </c>
      <c r="I93" s="73">
        <v>181</v>
      </c>
      <c r="J93" s="73">
        <v>192</v>
      </c>
      <c r="K93" s="73">
        <v>213</v>
      </c>
      <c r="L93" s="73">
        <v>222</v>
      </c>
      <c r="M93" s="74">
        <v>232</v>
      </c>
      <c r="N93" s="72">
        <f t="shared" si="0"/>
        <v>209.08333333333334</v>
      </c>
    </row>
    <row r="94" spans="1:14" ht="12" customHeight="1" x14ac:dyDescent="0.2">
      <c r="A94" s="82" t="str">
        <f>'Pregnant Women Participating'!A94</f>
        <v>Hawaii</v>
      </c>
      <c r="B94" s="72">
        <v>1528</v>
      </c>
      <c r="C94" s="73">
        <v>1524</v>
      </c>
      <c r="D94" s="73">
        <v>1532</v>
      </c>
      <c r="E94" s="73">
        <v>1572</v>
      </c>
      <c r="F94" s="73">
        <v>1540</v>
      </c>
      <c r="G94" s="73">
        <v>1542</v>
      </c>
      <c r="H94" s="73">
        <v>1460</v>
      </c>
      <c r="I94" s="73">
        <v>1419</v>
      </c>
      <c r="J94" s="73">
        <v>1369</v>
      </c>
      <c r="K94" s="73">
        <v>1352</v>
      </c>
      <c r="L94" s="73">
        <v>1351</v>
      </c>
      <c r="M94" s="74">
        <v>1348</v>
      </c>
      <c r="N94" s="72">
        <f t="shared" si="0"/>
        <v>1461.4166666666667</v>
      </c>
    </row>
    <row r="95" spans="1:14" ht="12" customHeight="1" x14ac:dyDescent="0.2">
      <c r="A95" s="82" t="str">
        <f>'Pregnant Women Participating'!A95</f>
        <v>Idaho</v>
      </c>
      <c r="B95" s="72">
        <v>1158</v>
      </c>
      <c r="C95" s="73">
        <v>1167</v>
      </c>
      <c r="D95" s="73">
        <v>1138</v>
      </c>
      <c r="E95" s="73">
        <v>1112</v>
      </c>
      <c r="F95" s="73">
        <v>1077</v>
      </c>
      <c r="G95" s="73">
        <v>1100</v>
      </c>
      <c r="H95" s="73">
        <v>1067</v>
      </c>
      <c r="I95" s="73">
        <v>1037</v>
      </c>
      <c r="J95" s="73">
        <v>1046</v>
      </c>
      <c r="K95" s="73">
        <v>1039</v>
      </c>
      <c r="L95" s="73">
        <v>1014</v>
      </c>
      <c r="M95" s="74">
        <v>1028</v>
      </c>
      <c r="N95" s="72">
        <f t="shared" si="0"/>
        <v>1081.9166666666667</v>
      </c>
    </row>
    <row r="96" spans="1:14" ht="12" customHeight="1" x14ac:dyDescent="0.2">
      <c r="A96" s="82" t="str">
        <f>'Pregnant Women Participating'!A96</f>
        <v>Nevada</v>
      </c>
      <c r="B96" s="72">
        <v>2457</v>
      </c>
      <c r="C96" s="73">
        <v>2436</v>
      </c>
      <c r="D96" s="73">
        <v>2400</v>
      </c>
      <c r="E96" s="73">
        <v>2329</v>
      </c>
      <c r="F96" s="73">
        <v>2330</v>
      </c>
      <c r="G96" s="73">
        <v>2321</v>
      </c>
      <c r="H96" s="73">
        <v>2281</v>
      </c>
      <c r="I96" s="73">
        <v>2231</v>
      </c>
      <c r="J96" s="73">
        <v>2256</v>
      </c>
      <c r="K96" s="73">
        <v>2204</v>
      </c>
      <c r="L96" s="73">
        <v>2252</v>
      </c>
      <c r="M96" s="74">
        <v>2180</v>
      </c>
      <c r="N96" s="72">
        <f t="shared" si="0"/>
        <v>2306.4166666666665</v>
      </c>
    </row>
    <row r="97" spans="1:14" ht="12" customHeight="1" x14ac:dyDescent="0.2">
      <c r="A97" s="82" t="str">
        <f>'Pregnant Women Participating'!A97</f>
        <v>Oregon</v>
      </c>
      <c r="B97" s="72">
        <v>1592</v>
      </c>
      <c r="C97" s="73">
        <v>1594</v>
      </c>
      <c r="D97" s="73">
        <v>1529</v>
      </c>
      <c r="E97" s="73">
        <v>1515</v>
      </c>
      <c r="F97" s="73">
        <v>1459</v>
      </c>
      <c r="G97" s="73">
        <v>1420</v>
      </c>
      <c r="H97" s="73">
        <v>1397</v>
      </c>
      <c r="I97" s="73">
        <v>1457</v>
      </c>
      <c r="J97" s="73">
        <v>1439</v>
      </c>
      <c r="K97" s="73">
        <v>1438</v>
      </c>
      <c r="L97" s="73">
        <v>1502</v>
      </c>
      <c r="M97" s="74">
        <v>1526</v>
      </c>
      <c r="N97" s="72">
        <f t="shared" si="0"/>
        <v>1489</v>
      </c>
    </row>
    <row r="98" spans="1:14" ht="12" customHeight="1" x14ac:dyDescent="0.2">
      <c r="A98" s="82" t="str">
        <f>'Pregnant Women Participating'!A98</f>
        <v>Washington</v>
      </c>
      <c r="B98" s="72">
        <v>4861</v>
      </c>
      <c r="C98" s="73">
        <v>4884</v>
      </c>
      <c r="D98" s="73">
        <v>5000</v>
      </c>
      <c r="E98" s="73">
        <v>4987</v>
      </c>
      <c r="F98" s="73">
        <v>4944</v>
      </c>
      <c r="G98" s="73">
        <v>4962</v>
      </c>
      <c r="H98" s="73">
        <v>4798</v>
      </c>
      <c r="I98" s="73">
        <v>4783</v>
      </c>
      <c r="J98" s="73">
        <v>4807</v>
      </c>
      <c r="K98" s="73">
        <v>4771</v>
      </c>
      <c r="L98" s="73">
        <v>4812</v>
      </c>
      <c r="M98" s="74">
        <v>4798</v>
      </c>
      <c r="N98" s="72">
        <f t="shared" si="0"/>
        <v>4867.25</v>
      </c>
    </row>
    <row r="99" spans="1:14" ht="12" customHeight="1" x14ac:dyDescent="0.2">
      <c r="A99" s="82" t="str">
        <f>'Pregnant Women Participating'!A99</f>
        <v>Northern Marianas</v>
      </c>
      <c r="B99" s="72">
        <v>159</v>
      </c>
      <c r="C99" s="73">
        <v>155</v>
      </c>
      <c r="D99" s="73">
        <v>147</v>
      </c>
      <c r="E99" s="73">
        <v>150</v>
      </c>
      <c r="F99" s="73">
        <v>161</v>
      </c>
      <c r="G99" s="73">
        <v>157</v>
      </c>
      <c r="H99" s="73">
        <v>167</v>
      </c>
      <c r="I99" s="73">
        <v>154</v>
      </c>
      <c r="J99" s="73">
        <v>148</v>
      </c>
      <c r="K99" s="73">
        <v>149</v>
      </c>
      <c r="L99" s="73">
        <v>147</v>
      </c>
      <c r="M99" s="74">
        <v>151</v>
      </c>
      <c r="N99" s="72">
        <f t="shared" si="0"/>
        <v>153.75</v>
      </c>
    </row>
    <row r="100" spans="1:14" ht="12" customHeight="1" x14ac:dyDescent="0.2">
      <c r="A100" s="82" t="str">
        <f>'Pregnant Women Participating'!A100</f>
        <v>Inter-Tribal Council, NV</v>
      </c>
      <c r="B100" s="72">
        <v>30</v>
      </c>
      <c r="C100" s="73">
        <v>26</v>
      </c>
      <c r="D100" s="73">
        <v>23</v>
      </c>
      <c r="E100" s="73">
        <v>18</v>
      </c>
      <c r="F100" s="73">
        <v>15</v>
      </c>
      <c r="G100" s="73">
        <v>13</v>
      </c>
      <c r="H100" s="73">
        <v>15</v>
      </c>
      <c r="I100" s="73">
        <v>16</v>
      </c>
      <c r="J100" s="73">
        <v>12</v>
      </c>
      <c r="K100" s="73">
        <v>13</v>
      </c>
      <c r="L100" s="73">
        <v>13</v>
      </c>
      <c r="M100" s="74">
        <v>12</v>
      </c>
      <c r="N100" s="72">
        <f t="shared" si="0"/>
        <v>17.166666666666668</v>
      </c>
    </row>
    <row r="101" spans="1:14" s="81" customFormat="1" ht="24.75" customHeight="1" x14ac:dyDescent="0.25">
      <c r="A101" s="76" t="str">
        <f>'Pregnant Women Participating'!A101</f>
        <v>Western Region</v>
      </c>
      <c r="B101" s="77">
        <v>52704</v>
      </c>
      <c r="C101" s="78">
        <v>52336</v>
      </c>
      <c r="D101" s="78">
        <v>52518</v>
      </c>
      <c r="E101" s="78">
        <v>51561</v>
      </c>
      <c r="F101" s="78">
        <v>50271</v>
      </c>
      <c r="G101" s="78">
        <v>50389</v>
      </c>
      <c r="H101" s="78">
        <v>49556</v>
      </c>
      <c r="I101" s="78">
        <v>48566</v>
      </c>
      <c r="J101" s="78">
        <v>48653</v>
      </c>
      <c r="K101" s="78">
        <v>48789</v>
      </c>
      <c r="L101" s="78">
        <v>49605</v>
      </c>
      <c r="M101" s="79">
        <v>50072</v>
      </c>
      <c r="N101" s="77">
        <f t="shared" si="0"/>
        <v>50418.333333333336</v>
      </c>
    </row>
    <row r="102" spans="1:14" s="87" customFormat="1" ht="16.5" customHeight="1" thickBot="1" x14ac:dyDescent="0.3">
      <c r="A102" s="83" t="str">
        <f>'Pregnant Women Participating'!A102</f>
        <v>TOTAL</v>
      </c>
      <c r="B102" s="84">
        <v>342202</v>
      </c>
      <c r="C102" s="85">
        <v>337944</v>
      </c>
      <c r="D102" s="85">
        <v>338698</v>
      </c>
      <c r="E102" s="85">
        <v>335319</v>
      </c>
      <c r="F102" s="85">
        <v>328088</v>
      </c>
      <c r="G102" s="85">
        <v>330952</v>
      </c>
      <c r="H102" s="85">
        <v>326394</v>
      </c>
      <c r="I102" s="85">
        <v>319118</v>
      </c>
      <c r="J102" s="85">
        <v>317722</v>
      </c>
      <c r="K102" s="85">
        <v>319477</v>
      </c>
      <c r="L102" s="85">
        <v>323211</v>
      </c>
      <c r="M102" s="86">
        <v>327560</v>
      </c>
      <c r="N102" s="84">
        <f t="shared" si="0"/>
        <v>328890.41666666669</v>
      </c>
    </row>
    <row r="103" spans="1:14" s="75" customFormat="1" ht="12.75" customHeight="1" thickTop="1" x14ac:dyDescent="0.25">
      <c r="A103" s="88"/>
    </row>
    <row r="104" spans="1:14" ht="12" x14ac:dyDescent="0.25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1:14" s="89" customFormat="1" ht="13.2" x14ac:dyDescent="0.25">
      <c r="A105" s="6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Number of Participant Sorted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'Number of Participant Sorted'!Print_Titles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Shi, Jianbai - FNS (Contractor)</dc:creator>
  <cp:keywords/>
  <dc:description/>
  <cp:lastModifiedBy>Raymond Packer</cp:lastModifiedBy>
  <cp:revision/>
  <dcterms:created xsi:type="dcterms:W3CDTF">2003-03-31T18:32:09Z</dcterms:created>
  <dcterms:modified xsi:type="dcterms:W3CDTF">2022-03-04T11:15:36Z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