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WIC\"/>
    </mc:Choice>
  </mc:AlternateContent>
  <xr:revisionPtr revIDLastSave="0" documentId="13_ncr:1_{2331DB2B-BBAF-4A32-8122-53BB63B4751C}" xr6:coauthVersionLast="47" xr6:coauthVersionMax="47" xr10:uidLastSave="{00000000-0000-0000-0000-000000000000}"/>
  <bookViews>
    <workbookView xWindow="630" yWindow="0" windowWidth="18030" windowHeight="10060" tabRatio="868" firstSheet="13" activeTab="16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Total Number of Participant (2)" sheetId="18" r:id="rId14"/>
    <sheet name="Average Food Cost Per Person" sheetId="4" r:id="rId15"/>
    <sheet name="Food Costs" sheetId="3" r:id="rId16"/>
    <sheet name="Food Costs (2)" sheetId="19" r:id="rId17"/>
    <sheet name="Rebates Received" sheetId="12" r:id="rId18"/>
    <sheet name="Nut. Services &amp; Admin. Costs" sheetId="2" r:id="rId19"/>
  </sheets>
  <definedNames>
    <definedName name="_xlnm.Print_Titles" localSheetId="14">'Average Food Cost Per Person'!$1:$5</definedName>
    <definedName name="_xlnm.Print_Titles" localSheetId="11">'Children Participating'!$1:$5</definedName>
    <definedName name="_xlnm.Print_Titles" localSheetId="15">'Food Costs'!$1:$5</definedName>
    <definedName name="_xlnm.Print_Titles" localSheetId="16">'Food Costs (2)'!$1:$5</definedName>
    <definedName name="_xlnm.Print_Titles" localSheetId="18">'Nut. Services &amp; Admin. Costs'!$1:$5</definedName>
    <definedName name="_xlnm.Print_Titles" localSheetId="5">'Postpartum Women Participating'!$1:$5</definedName>
    <definedName name="_xlnm.Print_Titles" localSheetId="1">'Pregnant Women Participating'!$1:$5</definedName>
    <definedName name="_xlnm.Print_Titles" localSheetId="17">'Rebates Received'!$1:$5</definedName>
    <definedName name="_xlnm.Print_Titles" localSheetId="4">'Total Breastfeeding Women'!$1:$5</definedName>
    <definedName name="_xlnm.Print_Titles" localSheetId="10">'Total Infants'!$1:$5</definedName>
    <definedName name="_xlnm.Print_Titles" localSheetId="13">'Total Number of Participant (2)'!$1:$5</definedName>
    <definedName name="_xlnm.Print_Titles" localSheetId="12">'Total Number of Participants'!$1:$5</definedName>
    <definedName name="_xlnm.Print_Titles" localSheetId="6">'Total Women'!$1:$5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9" l="1"/>
  <c r="A53" i="19"/>
  <c r="N43" i="19"/>
  <c r="A43" i="19"/>
  <c r="N34" i="19"/>
  <c r="A34" i="19"/>
  <c r="N18" i="19"/>
  <c r="A18" i="19"/>
  <c r="N17" i="19"/>
  <c r="A17" i="19"/>
  <c r="N10" i="19"/>
  <c r="A10" i="19"/>
  <c r="N7" i="19"/>
  <c r="A7" i="19"/>
  <c r="N56" i="19"/>
  <c r="A56" i="19"/>
  <c r="N47" i="19"/>
  <c r="A47" i="19"/>
  <c r="N40" i="19"/>
  <c r="A40" i="19"/>
  <c r="N33" i="19"/>
  <c r="A33" i="19"/>
  <c r="N32" i="19"/>
  <c r="A32" i="19"/>
  <c r="N31" i="19"/>
  <c r="A31" i="19"/>
  <c r="N22" i="19"/>
  <c r="A22" i="19"/>
  <c r="N11" i="19"/>
  <c r="A11" i="19"/>
  <c r="N50" i="19"/>
  <c r="A50" i="19"/>
  <c r="N49" i="19"/>
  <c r="A49" i="19"/>
  <c r="N42" i="19"/>
  <c r="A42" i="19"/>
  <c r="N37" i="19"/>
  <c r="A37" i="19"/>
  <c r="N24" i="19"/>
  <c r="A24" i="19"/>
  <c r="N9" i="19"/>
  <c r="A9" i="19"/>
  <c r="N8" i="19"/>
  <c r="A8" i="19"/>
  <c r="N55" i="19"/>
  <c r="A55" i="19"/>
  <c r="N41" i="19"/>
  <c r="A41" i="19"/>
  <c r="N29" i="19"/>
  <c r="A29" i="19"/>
  <c r="N28" i="19"/>
  <c r="A28" i="19"/>
  <c r="N21" i="19"/>
  <c r="A21" i="19"/>
  <c r="N20" i="19"/>
  <c r="A20" i="19"/>
  <c r="N19" i="19"/>
  <c r="A19" i="19"/>
  <c r="N48" i="19"/>
  <c r="A48" i="19"/>
  <c r="N46" i="19"/>
  <c r="A46" i="19"/>
  <c r="N39" i="19"/>
  <c r="A39" i="19"/>
  <c r="N30" i="19"/>
  <c r="A30" i="19"/>
  <c r="N23" i="19"/>
  <c r="A23" i="19"/>
  <c r="N16" i="19"/>
  <c r="A16" i="19"/>
  <c r="N15" i="19"/>
  <c r="A15" i="19"/>
  <c r="N6" i="19"/>
  <c r="A6" i="19"/>
  <c r="N54" i="19"/>
  <c r="A54" i="19"/>
  <c r="N52" i="19"/>
  <c r="A52" i="19"/>
  <c r="N44" i="19"/>
  <c r="A44" i="19"/>
  <c r="N36" i="19"/>
  <c r="A36" i="19"/>
  <c r="N26" i="19"/>
  <c r="A26" i="19"/>
  <c r="N14" i="19"/>
  <c r="A14" i="19"/>
  <c r="N13" i="19"/>
  <c r="A13" i="19"/>
  <c r="N51" i="19"/>
  <c r="A51" i="19"/>
  <c r="N45" i="19"/>
  <c r="A45" i="19"/>
  <c r="N38" i="19"/>
  <c r="A38" i="19"/>
  <c r="N35" i="19"/>
  <c r="A35" i="19"/>
  <c r="N27" i="19"/>
  <c r="A27" i="19"/>
  <c r="N25" i="19"/>
  <c r="A25" i="19"/>
  <c r="N12" i="19"/>
  <c r="A12" i="19"/>
  <c r="A3" i="19"/>
  <c r="A2" i="19"/>
  <c r="N53" i="18"/>
  <c r="A53" i="18"/>
  <c r="N43" i="18"/>
  <c r="A43" i="18"/>
  <c r="N34" i="18"/>
  <c r="A34" i="18"/>
  <c r="N18" i="18"/>
  <c r="A18" i="18"/>
  <c r="N17" i="18"/>
  <c r="A17" i="18"/>
  <c r="N10" i="18"/>
  <c r="A10" i="18"/>
  <c r="N7" i="18"/>
  <c r="A7" i="18"/>
  <c r="N56" i="18"/>
  <c r="A56" i="18"/>
  <c r="N47" i="18"/>
  <c r="A47" i="18"/>
  <c r="N40" i="18"/>
  <c r="A40" i="18"/>
  <c r="N33" i="18"/>
  <c r="A33" i="18"/>
  <c r="N32" i="18"/>
  <c r="A32" i="18"/>
  <c r="N31" i="18"/>
  <c r="A31" i="18"/>
  <c r="N22" i="18"/>
  <c r="A22" i="18"/>
  <c r="N11" i="18"/>
  <c r="A11" i="18"/>
  <c r="N50" i="18"/>
  <c r="A50" i="18"/>
  <c r="N49" i="18"/>
  <c r="A49" i="18"/>
  <c r="N42" i="18"/>
  <c r="A42" i="18"/>
  <c r="N37" i="18"/>
  <c r="A37" i="18"/>
  <c r="N24" i="18"/>
  <c r="A24" i="18"/>
  <c r="N9" i="18"/>
  <c r="A9" i="18"/>
  <c r="N8" i="18"/>
  <c r="A8" i="18"/>
  <c r="N55" i="18"/>
  <c r="A55" i="18"/>
  <c r="N41" i="18"/>
  <c r="A41" i="18"/>
  <c r="N29" i="18"/>
  <c r="A29" i="18"/>
  <c r="N28" i="18"/>
  <c r="A28" i="18"/>
  <c r="N21" i="18"/>
  <c r="A21" i="18"/>
  <c r="N20" i="18"/>
  <c r="A20" i="18"/>
  <c r="N19" i="18"/>
  <c r="A19" i="18"/>
  <c r="N48" i="18"/>
  <c r="A48" i="18"/>
  <c r="N46" i="18"/>
  <c r="A46" i="18"/>
  <c r="N39" i="18"/>
  <c r="A39" i="18"/>
  <c r="N30" i="18"/>
  <c r="A30" i="18"/>
  <c r="N23" i="18"/>
  <c r="A23" i="18"/>
  <c r="N16" i="18"/>
  <c r="A16" i="18"/>
  <c r="N15" i="18"/>
  <c r="A15" i="18"/>
  <c r="N6" i="18"/>
  <c r="A6" i="18"/>
  <c r="N54" i="18"/>
  <c r="A54" i="18"/>
  <c r="N52" i="18"/>
  <c r="A52" i="18"/>
  <c r="N44" i="18"/>
  <c r="A44" i="18"/>
  <c r="N36" i="18"/>
  <c r="A36" i="18"/>
  <c r="N26" i="18"/>
  <c r="A26" i="18"/>
  <c r="N14" i="18"/>
  <c r="A14" i="18"/>
  <c r="N13" i="18"/>
  <c r="A13" i="18"/>
  <c r="N51" i="18"/>
  <c r="A51" i="18"/>
  <c r="N45" i="18"/>
  <c r="A45" i="18"/>
  <c r="N38" i="18"/>
  <c r="A38" i="18"/>
  <c r="N35" i="18"/>
  <c r="A35" i="18"/>
  <c r="N27" i="18"/>
  <c r="A27" i="18"/>
  <c r="N25" i="18"/>
  <c r="A25" i="18"/>
  <c r="N12" i="18"/>
  <c r="A12" i="18"/>
  <c r="A3" i="18"/>
  <c r="A2" i="18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M5" i="12"/>
  <c r="L5" i="12"/>
  <c r="K5" i="12"/>
  <c r="I5" i="12"/>
  <c r="G5" i="12"/>
  <c r="F5" i="12"/>
  <c r="E5" i="12"/>
  <c r="D5" i="12"/>
  <c r="C5" i="12"/>
  <c r="A3" i="12"/>
  <c r="A2" i="12"/>
  <c r="J5" i="12" s="1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A91" i="3"/>
  <c r="N90" i="3"/>
  <c r="A90" i="3"/>
  <c r="N89" i="3"/>
  <c r="A89" i="3"/>
  <c r="N88" i="3"/>
  <c r="A88" i="3"/>
  <c r="N87" i="3"/>
  <c r="A87" i="3"/>
  <c r="N86" i="3"/>
  <c r="A86" i="3"/>
  <c r="N85" i="3"/>
  <c r="A85" i="3"/>
  <c r="N84" i="3"/>
  <c r="A84" i="3"/>
  <c r="N83" i="3"/>
  <c r="A83" i="3"/>
  <c r="N82" i="3"/>
  <c r="A82" i="3"/>
  <c r="N81" i="3"/>
  <c r="A81" i="3"/>
  <c r="N80" i="3"/>
  <c r="A80" i="3"/>
  <c r="N79" i="3"/>
  <c r="A79" i="3"/>
  <c r="N78" i="3"/>
  <c r="A78" i="3"/>
  <c r="N77" i="3"/>
  <c r="A77" i="3"/>
  <c r="N76" i="3"/>
  <c r="A76" i="3"/>
  <c r="N75" i="3"/>
  <c r="A75" i="3"/>
  <c r="N74" i="3"/>
  <c r="A74" i="3"/>
  <c r="N73" i="3"/>
  <c r="A73" i="3"/>
  <c r="N72" i="3"/>
  <c r="A72" i="3"/>
  <c r="N71" i="3"/>
  <c r="A71" i="3"/>
  <c r="N70" i="3"/>
  <c r="A70" i="3"/>
  <c r="N69" i="3"/>
  <c r="A69" i="3"/>
  <c r="N68" i="3"/>
  <c r="A68" i="3"/>
  <c r="N67" i="3"/>
  <c r="A67" i="3"/>
  <c r="N66" i="3"/>
  <c r="A66" i="3"/>
  <c r="N65" i="3"/>
  <c r="A65" i="3"/>
  <c r="N64" i="3"/>
  <c r="A64" i="3"/>
  <c r="N63" i="3"/>
  <c r="A63" i="3"/>
  <c r="N62" i="3"/>
  <c r="A62" i="3"/>
  <c r="N61" i="3"/>
  <c r="A61" i="3"/>
  <c r="N60" i="3"/>
  <c r="A60" i="3"/>
  <c r="N59" i="3"/>
  <c r="A59" i="3"/>
  <c r="N58" i="3"/>
  <c r="A58" i="3"/>
  <c r="N57" i="3"/>
  <c r="A57" i="3"/>
  <c r="N56" i="3"/>
  <c r="A56" i="3"/>
  <c r="N55" i="3"/>
  <c r="A55" i="3"/>
  <c r="N54" i="3"/>
  <c r="A54" i="3"/>
  <c r="N53" i="3"/>
  <c r="A53" i="3"/>
  <c r="N52" i="3"/>
  <c r="A52" i="3"/>
  <c r="N51" i="3"/>
  <c r="A51" i="3"/>
  <c r="N50" i="3"/>
  <c r="A50" i="3"/>
  <c r="N49" i="3"/>
  <c r="A49" i="3"/>
  <c r="N48" i="3"/>
  <c r="A48" i="3"/>
  <c r="N47" i="3"/>
  <c r="A47" i="3"/>
  <c r="N46" i="3"/>
  <c r="A46" i="3"/>
  <c r="N45" i="3"/>
  <c r="A45" i="3"/>
  <c r="N44" i="3"/>
  <c r="A44" i="3"/>
  <c r="N43" i="3"/>
  <c r="A43" i="3"/>
  <c r="N42" i="3"/>
  <c r="A42" i="3"/>
  <c r="N41" i="3"/>
  <c r="A41" i="3"/>
  <c r="N40" i="3"/>
  <c r="A40" i="3"/>
  <c r="N39" i="3"/>
  <c r="A39" i="3"/>
  <c r="N38" i="3"/>
  <c r="A38" i="3"/>
  <c r="N37" i="3"/>
  <c r="A37" i="3"/>
  <c r="N36" i="3"/>
  <c r="A36" i="3"/>
  <c r="N35" i="3"/>
  <c r="A35" i="3"/>
  <c r="N34" i="3"/>
  <c r="A34" i="3"/>
  <c r="N33" i="3"/>
  <c r="A33" i="3"/>
  <c r="N32" i="3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A8" i="3"/>
  <c r="N7" i="3"/>
  <c r="A7" i="3"/>
  <c r="N6" i="3"/>
  <c r="A6" i="3"/>
  <c r="M5" i="3"/>
  <c r="L5" i="3"/>
  <c r="K5" i="3"/>
  <c r="I5" i="3"/>
  <c r="G5" i="3"/>
  <c r="F5" i="3"/>
  <c r="E5" i="3"/>
  <c r="D5" i="3"/>
  <c r="C5" i="3"/>
  <c r="A3" i="3"/>
  <c r="A2" i="3"/>
  <c r="J5" i="3" s="1"/>
  <c r="N102" i="4"/>
  <c r="A102" i="4"/>
  <c r="N101" i="4"/>
  <c r="A101" i="4"/>
  <c r="N100" i="4"/>
  <c r="A100" i="4"/>
  <c r="N99" i="4"/>
  <c r="A99" i="4"/>
  <c r="N98" i="4"/>
  <c r="A98" i="4"/>
  <c r="N97" i="4"/>
  <c r="A97" i="4"/>
  <c r="N96" i="4"/>
  <c r="A96" i="4"/>
  <c r="N95" i="4"/>
  <c r="A95" i="4"/>
  <c r="N94" i="4"/>
  <c r="A94" i="4"/>
  <c r="N93" i="4"/>
  <c r="A93" i="4"/>
  <c r="N92" i="4"/>
  <c r="A92" i="4"/>
  <c r="N91" i="4"/>
  <c r="A91" i="4"/>
  <c r="N90" i="4"/>
  <c r="A90" i="4"/>
  <c r="N89" i="4"/>
  <c r="A89" i="4"/>
  <c r="N88" i="4"/>
  <c r="A88" i="4"/>
  <c r="N87" i="4"/>
  <c r="A87" i="4"/>
  <c r="N86" i="4"/>
  <c r="A86" i="4"/>
  <c r="N85" i="4"/>
  <c r="A85" i="4"/>
  <c r="N84" i="4"/>
  <c r="A84" i="4"/>
  <c r="N83" i="4"/>
  <c r="A83" i="4"/>
  <c r="N82" i="4"/>
  <c r="A82" i="4"/>
  <c r="N81" i="4"/>
  <c r="A81" i="4"/>
  <c r="N80" i="4"/>
  <c r="A80" i="4"/>
  <c r="N79" i="4"/>
  <c r="A79" i="4"/>
  <c r="N78" i="4"/>
  <c r="A78" i="4"/>
  <c r="N77" i="4"/>
  <c r="A77" i="4"/>
  <c r="N76" i="4"/>
  <c r="A76" i="4"/>
  <c r="N75" i="4"/>
  <c r="A75" i="4"/>
  <c r="N74" i="4"/>
  <c r="A74" i="4"/>
  <c r="N73" i="4"/>
  <c r="A73" i="4"/>
  <c r="N72" i="4"/>
  <c r="A72" i="4"/>
  <c r="N71" i="4"/>
  <c r="A71" i="4"/>
  <c r="N70" i="4"/>
  <c r="A70" i="4"/>
  <c r="N69" i="4"/>
  <c r="A69" i="4"/>
  <c r="N68" i="4"/>
  <c r="A68" i="4"/>
  <c r="N67" i="4"/>
  <c r="A67" i="4"/>
  <c r="N66" i="4"/>
  <c r="A66" i="4"/>
  <c r="N65" i="4"/>
  <c r="A65" i="4"/>
  <c r="N64" i="4"/>
  <c r="A64" i="4"/>
  <c r="N63" i="4"/>
  <c r="A63" i="4"/>
  <c r="N62" i="4"/>
  <c r="A62" i="4"/>
  <c r="N61" i="4"/>
  <c r="A61" i="4"/>
  <c r="N60" i="4"/>
  <c r="A60" i="4"/>
  <c r="N59" i="4"/>
  <c r="A59" i="4"/>
  <c r="N58" i="4"/>
  <c r="A58" i="4"/>
  <c r="N57" i="4"/>
  <c r="A57" i="4"/>
  <c r="N56" i="4"/>
  <c r="A56" i="4"/>
  <c r="N55" i="4"/>
  <c r="A55" i="4"/>
  <c r="N54" i="4"/>
  <c r="A54" i="4"/>
  <c r="N53" i="4"/>
  <c r="A53" i="4"/>
  <c r="N52" i="4"/>
  <c r="A52" i="4"/>
  <c r="N51" i="4"/>
  <c r="A51" i="4"/>
  <c r="N50" i="4"/>
  <c r="A50" i="4"/>
  <c r="N49" i="4"/>
  <c r="A49" i="4"/>
  <c r="N48" i="4"/>
  <c r="A48" i="4"/>
  <c r="N47" i="4"/>
  <c r="A47" i="4"/>
  <c r="N46" i="4"/>
  <c r="A46" i="4"/>
  <c r="N45" i="4"/>
  <c r="A45" i="4"/>
  <c r="N44" i="4"/>
  <c r="A44" i="4"/>
  <c r="N43" i="4"/>
  <c r="A43" i="4"/>
  <c r="N42" i="4"/>
  <c r="A42" i="4"/>
  <c r="N41" i="4"/>
  <c r="A41" i="4"/>
  <c r="N40" i="4"/>
  <c r="A40" i="4"/>
  <c r="N39" i="4"/>
  <c r="A39" i="4"/>
  <c r="N38" i="4"/>
  <c r="A38" i="4"/>
  <c r="N37" i="4"/>
  <c r="A37" i="4"/>
  <c r="N36" i="4"/>
  <c r="A36" i="4"/>
  <c r="N35" i="4"/>
  <c r="A35" i="4"/>
  <c r="N34" i="4"/>
  <c r="A34" i="4"/>
  <c r="N33" i="4"/>
  <c r="A33" i="4"/>
  <c r="N32" i="4"/>
  <c r="A32" i="4"/>
  <c r="N31" i="4"/>
  <c r="A31" i="4"/>
  <c r="N30" i="4"/>
  <c r="A30" i="4"/>
  <c r="N29" i="4"/>
  <c r="A29" i="4"/>
  <c r="N28" i="4"/>
  <c r="A28" i="4"/>
  <c r="N27" i="4"/>
  <c r="A27" i="4"/>
  <c r="N26" i="4"/>
  <c r="A26" i="4"/>
  <c r="N25" i="4"/>
  <c r="A25" i="4"/>
  <c r="N24" i="4"/>
  <c r="A24" i="4"/>
  <c r="N23" i="4"/>
  <c r="A23" i="4"/>
  <c r="N22" i="4"/>
  <c r="A22" i="4"/>
  <c r="N21" i="4"/>
  <c r="A21" i="4"/>
  <c r="N20" i="4"/>
  <c r="A20" i="4"/>
  <c r="N19" i="4"/>
  <c r="A19" i="4"/>
  <c r="N18" i="4"/>
  <c r="A18" i="4"/>
  <c r="N17" i="4"/>
  <c r="A17" i="4"/>
  <c r="N16" i="4"/>
  <c r="A16" i="4"/>
  <c r="N15" i="4"/>
  <c r="A15" i="4"/>
  <c r="N14" i="4"/>
  <c r="A14" i="4"/>
  <c r="N13" i="4"/>
  <c r="A13" i="4"/>
  <c r="N12" i="4"/>
  <c r="A12" i="4"/>
  <c r="N11" i="4"/>
  <c r="A11" i="4"/>
  <c r="N10" i="4"/>
  <c r="A10" i="4"/>
  <c r="N9" i="4"/>
  <c r="A9" i="4"/>
  <c r="N8" i="4"/>
  <c r="A8" i="4"/>
  <c r="N7" i="4"/>
  <c r="A7" i="4"/>
  <c r="N6" i="4"/>
  <c r="A6" i="4"/>
  <c r="M5" i="4"/>
  <c r="L5" i="4"/>
  <c r="K5" i="4"/>
  <c r="I5" i="4"/>
  <c r="G5" i="4"/>
  <c r="F5" i="4"/>
  <c r="E5" i="4"/>
  <c r="D5" i="4"/>
  <c r="C5" i="4"/>
  <c r="A3" i="4"/>
  <c r="A2" i="4"/>
  <c r="J5" i="4" s="1"/>
  <c r="N102" i="5"/>
  <c r="A102" i="5"/>
  <c r="N101" i="5"/>
  <c r="A101" i="5"/>
  <c r="N100" i="5"/>
  <c r="A100" i="5"/>
  <c r="N99" i="5"/>
  <c r="A99" i="5"/>
  <c r="N98" i="5"/>
  <c r="A98" i="5"/>
  <c r="N97" i="5"/>
  <c r="A97" i="5"/>
  <c r="N96" i="5"/>
  <c r="A96" i="5"/>
  <c r="N95" i="5"/>
  <c r="A95" i="5"/>
  <c r="N94" i="5"/>
  <c r="A94" i="5"/>
  <c r="N93" i="5"/>
  <c r="A93" i="5"/>
  <c r="N92" i="5"/>
  <c r="A92" i="5"/>
  <c r="N91" i="5"/>
  <c r="A91" i="5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M5" i="5"/>
  <c r="L5" i="5"/>
  <c r="K5" i="5"/>
  <c r="I5" i="5"/>
  <c r="G5" i="5"/>
  <c r="F5" i="5"/>
  <c r="E5" i="5"/>
  <c r="D5" i="5"/>
  <c r="C5" i="5"/>
  <c r="A3" i="5"/>
  <c r="A2" i="5"/>
  <c r="J5" i="5" s="1"/>
  <c r="N102" i="6"/>
  <c r="A102" i="6"/>
  <c r="N101" i="6"/>
  <c r="A101" i="6"/>
  <c r="N100" i="6"/>
  <c r="A100" i="6"/>
  <c r="N99" i="6"/>
  <c r="A99" i="6"/>
  <c r="N98" i="6"/>
  <c r="A98" i="6"/>
  <c r="N97" i="6"/>
  <c r="A97" i="6"/>
  <c r="N96" i="6"/>
  <c r="A96" i="6"/>
  <c r="N95" i="6"/>
  <c r="A95" i="6"/>
  <c r="N94" i="6"/>
  <c r="A94" i="6"/>
  <c r="N93" i="6"/>
  <c r="A93" i="6"/>
  <c r="N92" i="6"/>
  <c r="A92" i="6"/>
  <c r="N91" i="6"/>
  <c r="A91" i="6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M5" i="6"/>
  <c r="L5" i="6"/>
  <c r="K5" i="6"/>
  <c r="I5" i="6"/>
  <c r="G5" i="6"/>
  <c r="F5" i="6"/>
  <c r="E5" i="6"/>
  <c r="D5" i="6"/>
  <c r="C5" i="6"/>
  <c r="A3" i="6"/>
  <c r="A2" i="6"/>
  <c r="J5" i="6" s="1"/>
  <c r="N102" i="7"/>
  <c r="A102" i="7"/>
  <c r="N101" i="7"/>
  <c r="A101" i="7"/>
  <c r="N100" i="7"/>
  <c r="A100" i="7"/>
  <c r="N99" i="7"/>
  <c r="A99" i="7"/>
  <c r="N98" i="7"/>
  <c r="A98" i="7"/>
  <c r="N97" i="7"/>
  <c r="A97" i="7"/>
  <c r="N96" i="7"/>
  <c r="A96" i="7"/>
  <c r="N95" i="7"/>
  <c r="A95" i="7"/>
  <c r="N94" i="7"/>
  <c r="A94" i="7"/>
  <c r="N93" i="7"/>
  <c r="A93" i="7"/>
  <c r="N92" i="7"/>
  <c r="A92" i="7"/>
  <c r="N91" i="7"/>
  <c r="A91" i="7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M5" i="7"/>
  <c r="L5" i="7"/>
  <c r="K5" i="7"/>
  <c r="I5" i="7"/>
  <c r="G5" i="7"/>
  <c r="F5" i="7"/>
  <c r="E5" i="7"/>
  <c r="D5" i="7"/>
  <c r="C5" i="7"/>
  <c r="A3" i="7"/>
  <c r="A2" i="7"/>
  <c r="J5" i="7" s="1"/>
  <c r="N102" i="17"/>
  <c r="A102" i="17"/>
  <c r="N101" i="17"/>
  <c r="A101" i="17"/>
  <c r="N100" i="17"/>
  <c r="A100" i="17"/>
  <c r="N99" i="17"/>
  <c r="A99" i="17"/>
  <c r="N98" i="17"/>
  <c r="A98" i="17"/>
  <c r="N97" i="17"/>
  <c r="A97" i="17"/>
  <c r="N96" i="17"/>
  <c r="A96" i="17"/>
  <c r="N95" i="17"/>
  <c r="A95" i="17"/>
  <c r="N94" i="17"/>
  <c r="A94" i="17"/>
  <c r="N93" i="17"/>
  <c r="A93" i="17"/>
  <c r="N92" i="17"/>
  <c r="A92" i="17"/>
  <c r="N91" i="17"/>
  <c r="A91" i="1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M5" i="17"/>
  <c r="L5" i="17"/>
  <c r="K5" i="17"/>
  <c r="I5" i="17"/>
  <c r="G5" i="17"/>
  <c r="F5" i="17"/>
  <c r="E5" i="17"/>
  <c r="D5" i="17"/>
  <c r="C5" i="17"/>
  <c r="A3" i="17"/>
  <c r="A2" i="17"/>
  <c r="J5" i="17" s="1"/>
  <c r="N102" i="16"/>
  <c r="A102" i="16"/>
  <c r="N101" i="16"/>
  <c r="A101" i="16"/>
  <c r="N100" i="16"/>
  <c r="A100" i="16"/>
  <c r="N99" i="16"/>
  <c r="A99" i="16"/>
  <c r="N98" i="16"/>
  <c r="A98" i="16"/>
  <c r="N97" i="16"/>
  <c r="A97" i="16"/>
  <c r="N96" i="16"/>
  <c r="A96" i="16"/>
  <c r="N95" i="16"/>
  <c r="A95" i="16"/>
  <c r="N94" i="16"/>
  <c r="A94" i="16"/>
  <c r="N93" i="16"/>
  <c r="A93" i="16"/>
  <c r="N92" i="16"/>
  <c r="A92" i="16"/>
  <c r="N91" i="16"/>
  <c r="A91" i="16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M5" i="16"/>
  <c r="L5" i="16"/>
  <c r="K5" i="16"/>
  <c r="I5" i="16"/>
  <c r="G5" i="16"/>
  <c r="F5" i="16"/>
  <c r="E5" i="16"/>
  <c r="D5" i="16"/>
  <c r="C5" i="16"/>
  <c r="A3" i="16"/>
  <c r="A2" i="16"/>
  <c r="J5" i="16" s="1"/>
  <c r="N102" i="15"/>
  <c r="A102" i="15"/>
  <c r="N101" i="15"/>
  <c r="A101" i="15"/>
  <c r="N100" i="15"/>
  <c r="A100" i="15"/>
  <c r="N99" i="15"/>
  <c r="A99" i="15"/>
  <c r="N98" i="15"/>
  <c r="A98" i="15"/>
  <c r="N97" i="15"/>
  <c r="A97" i="15"/>
  <c r="N96" i="15"/>
  <c r="A96" i="15"/>
  <c r="N95" i="15"/>
  <c r="A95" i="15"/>
  <c r="N94" i="15"/>
  <c r="A94" i="15"/>
  <c r="N93" i="15"/>
  <c r="A93" i="15"/>
  <c r="N92" i="15"/>
  <c r="A92" i="15"/>
  <c r="N91" i="15"/>
  <c r="A91" i="15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M5" i="15"/>
  <c r="L5" i="15"/>
  <c r="K5" i="15"/>
  <c r="J5" i="15"/>
  <c r="I5" i="15"/>
  <c r="G5" i="15"/>
  <c r="F5" i="15"/>
  <c r="E5" i="15"/>
  <c r="D5" i="15"/>
  <c r="C5" i="15"/>
  <c r="B5" i="15"/>
  <c r="A3" i="15"/>
  <c r="A2" i="15"/>
  <c r="H5" i="15" s="1"/>
  <c r="N102" i="8"/>
  <c r="A102" i="8"/>
  <c r="N101" i="8"/>
  <c r="A101" i="8"/>
  <c r="N100" i="8"/>
  <c r="A100" i="8"/>
  <c r="N99" i="8"/>
  <c r="A99" i="8"/>
  <c r="N98" i="8"/>
  <c r="A98" i="8"/>
  <c r="N97" i="8"/>
  <c r="A97" i="8"/>
  <c r="N96" i="8"/>
  <c r="A96" i="8"/>
  <c r="N95" i="8"/>
  <c r="A95" i="8"/>
  <c r="N94" i="8"/>
  <c r="A94" i="8"/>
  <c r="N93" i="8"/>
  <c r="A93" i="8"/>
  <c r="N92" i="8"/>
  <c r="A92" i="8"/>
  <c r="N91" i="8"/>
  <c r="A91" i="8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M5" i="8"/>
  <c r="L5" i="8"/>
  <c r="K5" i="8"/>
  <c r="J5" i="8"/>
  <c r="I5" i="8"/>
  <c r="G5" i="8"/>
  <c r="F5" i="8"/>
  <c r="E5" i="8"/>
  <c r="D5" i="8"/>
  <c r="C5" i="8"/>
  <c r="B5" i="8"/>
  <c r="A3" i="8"/>
  <c r="A2" i="8"/>
  <c r="H5" i="8" s="1"/>
  <c r="N102" i="9"/>
  <c r="A102" i="9"/>
  <c r="N101" i="9"/>
  <c r="A101" i="9"/>
  <c r="N100" i="9"/>
  <c r="A100" i="9"/>
  <c r="N99" i="9"/>
  <c r="A99" i="9"/>
  <c r="N98" i="9"/>
  <c r="A98" i="9"/>
  <c r="N97" i="9"/>
  <c r="A97" i="9"/>
  <c r="N96" i="9"/>
  <c r="A96" i="9"/>
  <c r="N95" i="9"/>
  <c r="A95" i="9"/>
  <c r="N94" i="9"/>
  <c r="A94" i="9"/>
  <c r="N93" i="9"/>
  <c r="A93" i="9"/>
  <c r="N92" i="9"/>
  <c r="A92" i="9"/>
  <c r="N91" i="9"/>
  <c r="A91" i="9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M5" i="9"/>
  <c r="L5" i="9"/>
  <c r="K5" i="9"/>
  <c r="J5" i="9"/>
  <c r="I5" i="9"/>
  <c r="G5" i="9"/>
  <c r="F5" i="9"/>
  <c r="E5" i="9"/>
  <c r="D5" i="9"/>
  <c r="C5" i="9"/>
  <c r="B5" i="9"/>
  <c r="A3" i="9"/>
  <c r="A2" i="9"/>
  <c r="H5" i="9" s="1"/>
  <c r="N102" i="10"/>
  <c r="A102" i="10"/>
  <c r="N101" i="10"/>
  <c r="A101" i="10"/>
  <c r="N100" i="10"/>
  <c r="A100" i="10"/>
  <c r="N99" i="10"/>
  <c r="A99" i="10"/>
  <c r="N98" i="10"/>
  <c r="A98" i="10"/>
  <c r="N97" i="10"/>
  <c r="A97" i="10"/>
  <c r="N96" i="10"/>
  <c r="A96" i="10"/>
  <c r="N95" i="10"/>
  <c r="A95" i="10"/>
  <c r="N94" i="10"/>
  <c r="A94" i="10"/>
  <c r="N93" i="10"/>
  <c r="A93" i="10"/>
  <c r="N92" i="10"/>
  <c r="A92" i="10"/>
  <c r="N91" i="10"/>
  <c r="A91" i="10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M5" i="10"/>
  <c r="L5" i="10"/>
  <c r="K5" i="10"/>
  <c r="J5" i="10"/>
  <c r="I5" i="10"/>
  <c r="G5" i="10"/>
  <c r="F5" i="10"/>
  <c r="E5" i="10"/>
  <c r="D5" i="10"/>
  <c r="C5" i="10"/>
  <c r="B5" i="10"/>
  <c r="A3" i="10"/>
  <c r="A2" i="10"/>
  <c r="H5" i="10" s="1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M5" i="14"/>
  <c r="L5" i="14"/>
  <c r="K5" i="14"/>
  <c r="J5" i="14"/>
  <c r="I5" i="14"/>
  <c r="G5" i="14"/>
  <c r="F5" i="14"/>
  <c r="E5" i="14"/>
  <c r="D5" i="14"/>
  <c r="C5" i="14"/>
  <c r="B5" i="14"/>
  <c r="A3" i="14"/>
  <c r="A2" i="14"/>
  <c r="H5" i="14" s="1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M5" i="13"/>
  <c r="L5" i="13"/>
  <c r="K5" i="13"/>
  <c r="J5" i="13"/>
  <c r="I5" i="13"/>
  <c r="G5" i="13"/>
  <c r="F5" i="13"/>
  <c r="E5" i="13"/>
  <c r="D5" i="13"/>
  <c r="C5" i="13"/>
  <c r="B5" i="13"/>
  <c r="A3" i="13"/>
  <c r="A2" i="13"/>
  <c r="H5" i="13" s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M5" i="1"/>
  <c r="L5" i="1"/>
  <c r="K5" i="1"/>
  <c r="J5" i="1"/>
  <c r="I5" i="1"/>
  <c r="H5" i="1"/>
  <c r="G5" i="1"/>
  <c r="F5" i="1"/>
  <c r="E5" i="1"/>
  <c r="D5" i="1"/>
  <c r="C5" i="1"/>
  <c r="B5" i="1"/>
  <c r="H5" i="16" l="1"/>
  <c r="H5" i="17"/>
  <c r="H5" i="7"/>
  <c r="H5" i="6"/>
  <c r="H5" i="5"/>
  <c r="H5" i="4"/>
  <c r="H5" i="3"/>
  <c r="H5" i="12"/>
  <c r="B5" i="16"/>
  <c r="B5" i="17"/>
  <c r="B5" i="7"/>
  <c r="B5" i="6"/>
  <c r="B5" i="5"/>
  <c r="B5" i="4"/>
  <c r="B5" i="3"/>
  <c r="B5" i="12"/>
</calcChain>
</file>

<file path=xl/sharedStrings.xml><?xml version="1.0" encoding="utf-8"?>
<sst xmlns="http://schemas.openxmlformats.org/spreadsheetml/2006/main" count="217" uniqueCount="157">
  <si>
    <t>State Agency or Indian Tribal Organization</t>
  </si>
  <si>
    <t>All data are preliminary and are subject to revision.</t>
  </si>
  <si>
    <t>WIC PROGRAM -- NUMBER OF PREGNANT WOMEN PARTICIPATING</t>
  </si>
  <si>
    <t>WIC PROGRAM -- NUTRITION SERVICES AND ADMINISTRATION</t>
  </si>
  <si>
    <t>WIC PROGRAM -- FOOD COSTS</t>
  </si>
  <si>
    <t>WIC PROGRAM -- AVERAGE FOOD COST PER PERSON</t>
  </si>
  <si>
    <t>WIC PROGRAM -- TOTAL NUMBER OF PARTICIPANTS</t>
  </si>
  <si>
    <t>WIC PROGRAM -- NUMBER OF CHILDREN PARTICIPATING</t>
  </si>
  <si>
    <t>WIC PROGRAM -- NUMBER OF INFANTS PARTICIPATING</t>
  </si>
  <si>
    <t>WIC PROGRAM -- TOTAL NUMBER OF WOMEN PARTICIPATING</t>
  </si>
  <si>
    <t>WIC PROGRAM -- NUMBER OF POSTPARTUM WOMEN PARTICIPATING</t>
  </si>
  <si>
    <t>WIC PROGRAM -- NUMBER OF BREASTFEEDING WOMEN PARTICIPATING</t>
  </si>
  <si>
    <t>Average Participation</t>
  </si>
  <si>
    <t>Note on WIC Agency Level Monthly Spreadsheets</t>
  </si>
  <si>
    <t xml:space="preserve">This file contains monthly data for the current fiscal year for each WIC State agency.  There are 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</si>
  <si>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</si>
  <si>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</si>
  <si>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</si>
  <si>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</si>
  <si>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</si>
  <si>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</si>
  <si>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</si>
  <si>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</si>
  <si>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</si>
  <si>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</si>
  <si>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</si>
  <si>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 xml:space="preserve">     Infants Fully Breastfed</t>
  </si>
  <si>
    <t xml:space="preserve">     Infants Partially Breastfed</t>
  </si>
  <si>
    <t xml:space="preserve">     Infants Fully Formula-fed</t>
  </si>
  <si>
    <t>WIC PROGRAM -- Infants Fully Breastfed</t>
  </si>
  <si>
    <t>WIC PROGRAM -- Infants Partially Breastfed</t>
  </si>
  <si>
    <t>WIC PROGRAM -- Infants Fully Formula-fed</t>
  </si>
  <si>
    <t>Sixteen spreadsheets are included in the following order: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</si>
  <si>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</si>
  <si>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</si>
  <si>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</si>
  <si>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</si>
  <si>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</si>
  <si>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</si>
  <si>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</si>
  <si>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>FISCAL YEAR 2022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</si>
  <si>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</si>
  <si>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</si>
  <si>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</si>
  <si>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</si>
  <si>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</si>
  <si>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</si>
  <si>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</si>
  <si>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</si>
  <si>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</si>
  <si>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</si>
  <si>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Northeast Region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</si>
  <si>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</si>
  <si>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</si>
  <si>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</si>
  <si>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</si>
  <si>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</si>
  <si>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</si>
  <si>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</si>
  <si>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</si>
  <si>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Mid-Atlantic Region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</si>
  <si>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</si>
  <si>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</si>
  <si>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</si>
  <si>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</si>
  <si>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</si>
  <si>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</si>
  <si>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</si>
  <si>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</si>
  <si>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</si>
  <si>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</si>
  <si>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Southeast Region</t>
  </si>
  <si>
    <t>Illinois</t>
  </si>
  <si>
    <t>Indiana</t>
  </si>
  <si>
    <t>Iowa</t>
  </si>
  <si>
    <t>Michigan</t>
  </si>
  <si>
    <t>Minnesota</t>
  </si>
  <si>
    <t>Ohio</t>
  </si>
  <si>
    <t>Wisconsin</t>
  </si>
  <si>
    <t>Midwest Region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</si>
  <si>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</si>
  <si>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</si>
  <si>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</si>
  <si>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</si>
  <si>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</si>
  <si>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</si>
  <si>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</si>
  <si>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</si>
  <si>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</si>
  <si>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</si>
  <si>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</si>
  <si>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</si>
  <si>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</si>
  <si>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</si>
  <si>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</si>
  <si>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</si>
  <si>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</si>
  <si>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</si>
  <si>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</si>
  <si>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</si>
  <si>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</si>
  <si>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</si>
  <si>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</si>
  <si>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</si>
  <si>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</si>
  <si>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Southwest Region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</si>
  <si>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</si>
  <si>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</si>
  <si>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</si>
  <si>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</si>
  <si>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</si>
  <si>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</si>
  <si>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</si>
  <si>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</si>
  <si>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</si>
  <si>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</si>
  <si>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</si>
  <si>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</si>
  <si>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</si>
  <si>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</si>
  <si>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</si>
  <si>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</si>
  <si>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</si>
  <si>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</si>
  <si>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Mountain Plains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</si>
  <si>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</si>
  <si>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</si>
  <si>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</si>
  <si>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</si>
  <si>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</si>
  <si>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</si>
  <si>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</si>
  <si>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</si>
  <si>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</si>
  <si>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</si>
  <si>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</si>
  <si>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Western Region</t>
  </si>
  <si>
    <t>TOTAL</t>
  </si>
  <si>
    <t>Cumulative Cost:
 October-September</t>
  </si>
  <si>
    <t>This month's release provides data for October through September of FY 2022.  They are preliminary and</t>
  </si>
  <si>
    <t>are subject to revision.  Data as of March 10, 2023</t>
  </si>
  <si>
    <t>Data as of March 10, 2023</t>
  </si>
  <si>
    <t xml:space="preserve">currently 89 WIC State agencies:  the 50 geographic states, the District of Columbia, Puerto Rico, </t>
  </si>
  <si>
    <t xml:space="preserve">Guam, the Virgin Islands, American Samoa, Northern Marianas, and 33 Indian tribal organizations (ITO's).  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</si>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</sst>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dd\,\ yyyy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3" fontId="4" fillId="0" borderId="0" xfId="0" applyNumberFormat="1" applyFont="1" applyAlignment="1">
      <alignment horizontal="left"/>
    </xf>
    <xf numFmtId="0" fontId="3" fillId="0" borderId="0" xfId="0" applyFont="1"/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3" fontId="5" fillId="0" borderId="5" xfId="0" applyNumberFormat="1" applyFont="1" applyBorder="1" applyAlignment="1">
      <alignment horizontal="right"/>
    </xf>
    <xf numFmtId="0" fontId="7" fillId="0" borderId="6" xfId="0" applyFont="1" applyBorder="1" applyAlignment="1">
      <alignment horizontal="left" vertical="top"/>
    </xf>
    <xf numFmtId="3" fontId="7" fillId="0" borderId="7" xfId="0" applyNumberFormat="1" applyFont="1" applyBorder="1" applyAlignment="1">
      <alignment horizontal="right" vertical="top"/>
    </xf>
    <xf numFmtId="3" fontId="7" fillId="0" borderId="8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164" fontId="4" fillId="0" borderId="4" xfId="0" applyNumberFormat="1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165" fontId="5" fillId="0" borderId="0" xfId="0" applyNumberFormat="1" applyFont="1"/>
    <xf numFmtId="0" fontId="4" fillId="0" borderId="9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left" vertical="top"/>
    </xf>
    <xf numFmtId="3" fontId="8" fillId="0" borderId="11" xfId="0" applyNumberFormat="1" applyFont="1" applyBorder="1" applyAlignment="1">
      <alignment horizontal="right" vertical="top"/>
    </xf>
    <xf numFmtId="3" fontId="8" fillId="0" borderId="12" xfId="0" applyNumberFormat="1" applyFont="1" applyBorder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3" fontId="3" fillId="0" borderId="10" xfId="0" applyNumberFormat="1" applyFont="1" applyBorder="1" applyAlignment="1">
      <alignment horizontal="left" vertical="top"/>
    </xf>
    <xf numFmtId="3" fontId="3" fillId="0" borderId="11" xfId="0" applyNumberFormat="1" applyFont="1" applyBorder="1" applyAlignment="1">
      <alignment horizontal="right" vertical="top"/>
    </xf>
    <xf numFmtId="3" fontId="3" fillId="0" borderId="12" xfId="0" applyNumberFormat="1" applyFont="1" applyBorder="1" applyAlignment="1">
      <alignment horizontal="right" vertical="top"/>
    </xf>
    <xf numFmtId="0" fontId="3" fillId="0" borderId="0" xfId="0" applyFont="1" applyAlignment="1">
      <alignment vertical="top"/>
    </xf>
    <xf numFmtId="4" fontId="4" fillId="0" borderId="0" xfId="0" applyNumberFormat="1" applyFont="1" applyAlignment="1">
      <alignment horizontal="center"/>
    </xf>
    <xf numFmtId="4" fontId="4" fillId="0" borderId="4" xfId="0" applyNumberFormat="1" applyFont="1" applyBorder="1" applyAlignment="1">
      <alignment horizontal="right" vertical="center" wrapText="1"/>
    </xf>
    <xf numFmtId="4" fontId="5" fillId="0" borderId="5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4" fontId="7" fillId="0" borderId="8" xfId="0" applyNumberFormat="1" applyFont="1" applyBorder="1" applyAlignment="1">
      <alignment horizontal="right" vertical="top"/>
    </xf>
    <xf numFmtId="4" fontId="7" fillId="0" borderId="7" xfId="0" applyNumberFormat="1" applyFont="1" applyBorder="1" applyAlignment="1">
      <alignment horizontal="right" vertical="top"/>
    </xf>
    <xf numFmtId="4" fontId="3" fillId="0" borderId="11" xfId="0" applyNumberFormat="1" applyFont="1" applyBorder="1" applyAlignment="1">
      <alignment horizontal="right" vertical="top"/>
    </xf>
    <xf numFmtId="4" fontId="3" fillId="0" borderId="12" xfId="0" applyNumberFormat="1" applyFont="1" applyBorder="1" applyAlignment="1">
      <alignment horizontal="right" vertical="top"/>
    </xf>
    <xf numFmtId="4" fontId="10" fillId="0" borderId="0" xfId="0" applyNumberFormat="1" applyFont="1"/>
    <xf numFmtId="3" fontId="7" fillId="0" borderId="6" xfId="0" applyNumberFormat="1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/>
    </xf>
    <xf numFmtId="3" fontId="8" fillId="0" borderId="10" xfId="0" applyNumberFormat="1" applyFont="1" applyBorder="1" applyAlignment="1">
      <alignment horizontal="right" vertical="top"/>
    </xf>
    <xf numFmtId="3" fontId="3" fillId="0" borderId="10" xfId="0" applyNumberFormat="1" applyFont="1" applyBorder="1" applyAlignment="1">
      <alignment horizontal="right" vertical="top"/>
    </xf>
    <xf numFmtId="4" fontId="7" fillId="0" borderId="6" xfId="0" applyNumberFormat="1" applyFont="1" applyBorder="1" applyAlignment="1">
      <alignment horizontal="right" vertical="top"/>
    </xf>
    <xf numFmtId="4" fontId="5" fillId="0" borderId="2" xfId="0" applyNumberFormat="1" applyFont="1" applyBorder="1" applyAlignment="1">
      <alignment horizontal="right"/>
    </xf>
    <xf numFmtId="4" fontId="3" fillId="0" borderId="10" xfId="0" applyNumberFormat="1" applyFont="1" applyBorder="1" applyAlignment="1">
      <alignment horizontal="right" vertical="top"/>
    </xf>
    <xf numFmtId="3" fontId="7" fillId="0" borderId="4" xfId="0" applyNumberFormat="1" applyFont="1" applyBorder="1" applyAlignment="1">
      <alignment horizontal="right" vertical="top"/>
    </xf>
    <xf numFmtId="3" fontId="7" fillId="0" borderId="3" xfId="0" applyNumberFormat="1" applyFont="1" applyBorder="1" applyAlignment="1">
      <alignment horizontal="right" vertical="top"/>
    </xf>
    <xf numFmtId="3" fontId="7" fillId="0" borderId="1" xfId="0" applyNumberFormat="1" applyFont="1" applyBorder="1" applyAlignment="1">
      <alignment horizontal="right" vertical="top"/>
    </xf>
    <xf numFmtId="4" fontId="5" fillId="0" borderId="5" xfId="0" applyNumberFormat="1" applyFont="1" applyBorder="1"/>
    <xf numFmtId="4" fontId="4" fillId="0" borderId="8" xfId="0" applyNumberFormat="1" applyFont="1" applyBorder="1" applyAlignment="1">
      <alignment horizontal="right" vertical="top"/>
    </xf>
    <xf numFmtId="4" fontId="4" fillId="0" borderId="4" xfId="0" applyNumberFormat="1" applyFont="1" applyBorder="1" applyAlignment="1">
      <alignment horizontal="right" vertical="top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164" fontId="4" fillId="2" borderId="4" xfId="0" applyNumberFormat="1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left"/>
    </xf>
    <xf numFmtId="3" fontId="5" fillId="2" borderId="5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0" fontId="7" fillId="2" borderId="6" xfId="0" applyFont="1" applyFill="1" applyBorder="1" applyAlignment="1">
      <alignment horizontal="left" vertical="top"/>
    </xf>
    <xf numFmtId="3" fontId="7" fillId="2" borderId="8" xfId="0" applyNumberFormat="1" applyFont="1" applyFill="1" applyBorder="1" applyAlignment="1">
      <alignment horizontal="right" vertical="top"/>
    </xf>
    <xf numFmtId="3" fontId="7" fillId="2" borderId="7" xfId="0" applyNumberFormat="1" applyFont="1" applyFill="1" applyBorder="1" applyAlignment="1">
      <alignment horizontal="right" vertical="top"/>
    </xf>
    <xf numFmtId="3" fontId="7" fillId="2" borderId="6" xfId="0" applyNumberFormat="1" applyFont="1" applyFill="1" applyBorder="1" applyAlignment="1">
      <alignment horizontal="right" vertical="top"/>
    </xf>
    <xf numFmtId="0" fontId="7" fillId="2" borderId="0" xfId="0" applyFont="1" applyFill="1" applyAlignment="1">
      <alignment vertical="top"/>
    </xf>
    <xf numFmtId="0" fontId="5" fillId="2" borderId="2" xfId="0" applyFont="1" applyFill="1" applyBorder="1"/>
    <xf numFmtId="3" fontId="3" fillId="2" borderId="10" xfId="0" applyNumberFormat="1" applyFont="1" applyFill="1" applyBorder="1" applyAlignment="1">
      <alignment horizontal="left" vertical="top"/>
    </xf>
    <xf numFmtId="3" fontId="3" fillId="2" borderId="11" xfId="0" applyNumberFormat="1" applyFont="1" applyFill="1" applyBorder="1" applyAlignment="1">
      <alignment horizontal="right" vertical="top"/>
    </xf>
    <xf numFmtId="3" fontId="3" fillId="2" borderId="12" xfId="0" applyNumberFormat="1" applyFont="1" applyFill="1" applyBorder="1" applyAlignment="1">
      <alignment horizontal="right" vertical="top"/>
    </xf>
    <xf numFmtId="3" fontId="3" fillId="2" borderId="10" xfId="0" applyNumberFormat="1" applyFont="1" applyFill="1" applyBorder="1" applyAlignment="1">
      <alignment horizontal="right" vertical="top"/>
    </xf>
    <xf numFmtId="0" fontId="3" fillId="2" borderId="0" xfId="0" applyFont="1" applyFill="1" applyAlignment="1">
      <alignment vertical="top"/>
    </xf>
    <xf numFmtId="3" fontId="4" fillId="2" borderId="0" xfId="0" applyNumberFormat="1" applyFont="1" applyFill="1" applyAlignment="1">
      <alignment horizontal="left"/>
    </xf>
    <xf numFmtId="0" fontId="10" fillId="2" borderId="0" xfId="0" applyFont="1" applyFill="1"/>
    <xf numFmtId="0" fontId="1" fillId="0" borderId="0" xfId="0" applyFont="1"/>
    <xf numFmtId="0" fontId="6" fillId="0" borderId="0" xfId="0" applyFont="1" applyAlignment="1">
      <alignment horizontal="center"/>
    </xf>
    <xf numFmtId="0" fontId="4" fillId="0" borderId="13" xfId="0" applyFont="1" applyBorder="1" applyAlignment="1">
      <alignment horizontal="left" vertical="center" wrapText="1"/>
    </xf>
    <xf numFmtId="164" fontId="4" fillId="0" borderId="14" xfId="0" applyNumberFormat="1" applyFont="1" applyBorder="1" applyAlignment="1">
      <alignment horizontal="right" vertical="center"/>
    </xf>
    <xf numFmtId="164" fontId="4" fillId="0" borderId="9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 wrapText="1"/>
    </xf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mmm\ yyyy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mmm\ yyyy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9EC351-29EB-4ACC-96B4-39FC8489D6F4}" name="Table1" displayName="Table1" ref="A5:O56" totalsRowShown="0" headerRowDxfId="18">
  <sortState xmlns:xlrd2="http://schemas.microsoft.com/office/spreadsheetml/2017/richdata2" ref="A6:O56">
    <sortCondition ref="A6:A56"/>
  </sortState>
  <tableColumns count="15">
    <tableColumn id="1" xr3:uid="{09A71EF3-5008-4A69-B55E-62265FE53D29}" name="State Agency or Indian Tribal Organization" dataDxfId="33">
      <calculatedColumnFormula>'Pregnant Women Participating'!A48</calculatedColumnFormula>
    </tableColumn>
    <tableColumn id="2" xr3:uid="{501BD040-486C-4D78-A17E-9516079DD95C}" name="Oct 2021" dataDxfId="32"/>
    <tableColumn id="3" xr3:uid="{51AB4AA7-0E5F-4635-81D5-0152084D321B}" name="Nov 2021" dataDxfId="31"/>
    <tableColumn id="4" xr3:uid="{D67B429F-6713-4F6E-9403-7326B7FC8A05}" name="Dec 2021" dataDxfId="30"/>
    <tableColumn id="5" xr3:uid="{C0294677-9F4D-464A-B4F7-923F446BA165}" name="Jan 2022" dataDxfId="29"/>
    <tableColumn id="6" xr3:uid="{5249E9F1-61F3-4D4C-98B6-6769B74613BA}" name="Feb 2022" dataDxfId="28"/>
    <tableColumn id="7" xr3:uid="{82875613-FE6B-4F08-8988-B780F46002A0}" name="Mar 2022" dataDxfId="27"/>
    <tableColumn id="8" xr3:uid="{067C8118-99DF-4A07-8AAB-3F6FB0E0B22F}" name="Apr 2022" dataDxfId="26"/>
    <tableColumn id="9" xr3:uid="{7C3C21E0-28EE-4DF1-A5FA-79EB7A4D9F93}" name="May 2022" dataDxfId="25"/>
    <tableColumn id="10" xr3:uid="{F8BE4F88-BE0B-457F-AAB6-6BC348F624CB}" name="Jun 2022" dataDxfId="24"/>
    <tableColumn id="11" xr3:uid="{F46B3A21-E5AF-426F-8114-C96E81BABF78}" name="Jul 2022" dataDxfId="23"/>
    <tableColumn id="12" xr3:uid="{EFD84A0C-1AFB-4870-9083-B11326FC10EC}" name="Aug 2022" dataDxfId="22"/>
    <tableColumn id="13" xr3:uid="{F6B8DF17-8E74-4D5D-A953-8D0CA920BAEC}" name="Sep 2022" dataDxfId="21"/>
    <tableColumn id="14" xr3:uid="{D7817C1C-90F2-495D-A14B-6BDEAE79B40E}" name="Average Participation" dataDxfId="20">
      <calculatedColumnFormula>IF(SUM(B6:M6)&gt;0,AVERAGE(B6:M6)," ")</calculatedColumnFormula>
    </tableColumn>
    <tableColumn id="15" xr3:uid="{7F028EDE-DCD2-45B1-ACE4-6CA21C3E8E0A}" name="Column1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902A3E-C1E4-496B-BA74-511133A71FEA}" name="Table2" displayName="Table2" ref="A5:N56" totalsRowShown="0" headerRowDxfId="0" dataDxfId="1" headerRowBorderDxfId="16" tableBorderDxfId="17">
  <sortState xmlns:xlrd2="http://schemas.microsoft.com/office/spreadsheetml/2017/richdata2" ref="A6:N56">
    <sortCondition ref="A6:A56"/>
  </sortState>
  <tableColumns count="14">
    <tableColumn id="1" xr3:uid="{5520CFB1-E343-4AB2-A29B-CE33BF9522F2}" name="State Agency or Indian Tribal Organization" dataDxfId="15">
      <calculatedColumnFormula>'Pregnant Women Participating'!A48</calculatedColumnFormula>
    </tableColumn>
    <tableColumn id="2" xr3:uid="{5BAB35EC-C9C4-4695-8E0F-934AD4599FBF}" name="Oct 2021" dataDxfId="14"/>
    <tableColumn id="3" xr3:uid="{46BA5136-0D20-4D04-9B70-A170BAE19FC0}" name="Nov 2021" dataDxfId="13"/>
    <tableColumn id="4" xr3:uid="{2A3823DE-FA85-4553-9CB8-ED36214EF10D}" name="Dec 2021" dataDxfId="12"/>
    <tableColumn id="5" xr3:uid="{1CBAFBCC-A192-4612-AADA-A7AEF02AB965}" name="Jan 2022" dataDxfId="11"/>
    <tableColumn id="6" xr3:uid="{14869B0E-96F9-4287-83DF-042A8AEF3F03}" name="Feb 2022" dataDxfId="10"/>
    <tableColumn id="7" xr3:uid="{54BB1DCA-9620-4FC8-90A0-5AE4A045443F}" name="Mar 2022" dataDxfId="9"/>
    <tableColumn id="8" xr3:uid="{D0FC9FCA-B739-463C-9D8A-54C859B25776}" name="Apr 2022" dataDxfId="8"/>
    <tableColumn id="9" xr3:uid="{5856651E-5C70-4283-BA3C-B82BFB5131AC}" name="May 2022" dataDxfId="7"/>
    <tableColumn id="10" xr3:uid="{12F74FD5-83CE-422B-9692-E12C93C1E16C}" name="Jun 2022" dataDxfId="6"/>
    <tableColumn id="11" xr3:uid="{8D3B7B30-F9CD-4986-9390-0C3464BE3CC5}" name="Jul 2022" dataDxfId="5"/>
    <tableColumn id="12" xr3:uid="{CA3EDC6E-F722-4B31-8910-84A32318C3AC}" name="Aug 2022" dataDxfId="4"/>
    <tableColumn id="13" xr3:uid="{2910D51D-BD13-4506-8974-1CD0586EEEA0}" name="Sep 2022" dataDxfId="3"/>
    <tableColumn id="14" xr3:uid="{661B2F9F-137E-472F-92A6-1EB57661A7B9}" name="Cumulative Cost" dataDxfId="2">
      <calculatedColumnFormula>IF(SUM(B6:M6)&gt;0,SUM(B6:M6),"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activeCell="A2" sqref="A2"/>
    </sheetView>
  </sheetViews>
  <sheetFormatPr defaultRowHeight="12.5" x14ac:dyDescent="0.25"/>
  <sheetData>
    <row r="1" spans="1:8" ht="13" x14ac:dyDescent="0.3">
      <c r="A1" s="80" t="s">
        <v>13</v>
      </c>
      <c r="B1" s="80"/>
      <c r="C1" s="80"/>
      <c r="D1" s="80"/>
      <c r="E1" s="80"/>
      <c r="F1" s="80"/>
      <c r="G1" s="80"/>
      <c r="H1" s="80"/>
    </row>
    <row r="3" spans="1:8" x14ac:dyDescent="0.25">
      <c r="A3" t="s">
        <v>14</v>
      </c>
    </row>
    <row r="4" spans="1:8" x14ac:dyDescent="0.25">
      <c r="A4" s="79" t="s">
        <v>142</v>
      </c>
    </row>
    <row r="5" spans="1:8" x14ac:dyDescent="0.25">
      <c r="A5" s="79" t="s">
        <v>143</v>
      </c>
    </row>
    <row r="7" spans="1:8" x14ac:dyDescent="0.25">
      <c r="A7" t="s">
        <v>32</v>
      </c>
    </row>
    <row r="8" spans="1:8" x14ac:dyDescent="0.25">
      <c r="A8" t="s">
        <v>15</v>
      </c>
    </row>
    <row r="9" spans="1:8" x14ac:dyDescent="0.25">
      <c r="A9" t="s">
        <v>35</v>
      </c>
    </row>
    <row r="10" spans="1:8" x14ac:dyDescent="0.25">
      <c r="A10" t="s">
        <v>36</v>
      </c>
    </row>
    <row r="11" spans="1:8" x14ac:dyDescent="0.25">
      <c r="A11" t="s">
        <v>37</v>
      </c>
    </row>
    <row r="12" spans="1:8" x14ac:dyDescent="0.25">
      <c r="A12" t="s">
        <v>16</v>
      </c>
    </row>
    <row r="13" spans="1:8" x14ac:dyDescent="0.25">
      <c r="A13" t="s">
        <v>17</v>
      </c>
    </row>
    <row r="14" spans="1:8" x14ac:dyDescent="0.25">
      <c r="A14" t="s">
        <v>26</v>
      </c>
    </row>
    <row r="15" spans="1:8" x14ac:dyDescent="0.25">
      <c r="A15" t="s">
        <v>27</v>
      </c>
    </row>
    <row r="16" spans="1:8" x14ac:dyDescent="0.25">
      <c r="A16" t="s">
        <v>28</v>
      </c>
    </row>
    <row r="17" spans="1:1" x14ac:dyDescent="0.25">
      <c r="A17" t="s">
        <v>38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25</v>
      </c>
    </row>
    <row r="23" spans="1:1" x14ac:dyDescent="0.25">
      <c r="A23" t="s">
        <v>22</v>
      </c>
    </row>
    <row r="25" spans="1:1" x14ac:dyDescent="0.25">
      <c r="A25" t="s">
        <v>139</v>
      </c>
    </row>
    <row r="26" spans="1:1" x14ac:dyDescent="0.25">
      <c r="A26" t="s">
        <v>140</v>
      </c>
    </row>
  </sheetData>
  <mergeCells count="1">
    <mergeCell ref="A1:H1"/>
  </mergeCells>
  <phoneticPr fontId="2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5"/>
  <sheetViews>
    <sheetView workbookViewId="0"/>
  </sheetViews>
  <sheetFormatPr defaultColWidth="9.1796875" defaultRowHeight="11.5" x14ac:dyDescent="0.25"/>
  <cols>
    <col min="1" max="1" width="34.7265625" style="56" customWidth="1"/>
    <col min="2" max="13" width="11.7265625" style="56" customWidth="1"/>
    <col min="14" max="14" width="13.7265625" style="56" customWidth="1"/>
    <col min="15" max="16384" width="9.1796875" style="56"/>
  </cols>
  <sheetData>
    <row r="1" spans="1:14" ht="12" customHeight="1" x14ac:dyDescent="0.3">
      <c r="A1" s="54" t="s">
        <v>31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March 10, 2023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44470</v>
      </c>
      <c r="C5" s="60">
        <f>DATE(RIGHT(A2,4)-1,11,1)</f>
        <v>44501</v>
      </c>
      <c r="D5" s="60">
        <f>DATE(RIGHT(A2,4)-1,12,1)</f>
        <v>44531</v>
      </c>
      <c r="E5" s="60">
        <f>DATE(RIGHT(A2,4),1,1)</f>
        <v>44562</v>
      </c>
      <c r="F5" s="60">
        <f>DATE(RIGHT(A2,4),2,1)</f>
        <v>44593</v>
      </c>
      <c r="G5" s="60">
        <f>DATE(RIGHT(A2,4),3,1)</f>
        <v>44621</v>
      </c>
      <c r="H5" s="60">
        <f>DATE(RIGHT(A2,4),4,1)</f>
        <v>44652</v>
      </c>
      <c r="I5" s="60">
        <f>DATE(RIGHT(A2,4),5,1)</f>
        <v>44682</v>
      </c>
      <c r="J5" s="60">
        <f>DATE(RIGHT(A2,4),6,1)</f>
        <v>44713</v>
      </c>
      <c r="K5" s="60">
        <f>DATE(RIGHT(A2,4),7,1)</f>
        <v>44743</v>
      </c>
      <c r="L5" s="60">
        <f>DATE(RIGHT(A2,4),8,1)</f>
        <v>44774</v>
      </c>
      <c r="M5" s="60">
        <f>DATE(RIGHT(A2,4),9,1)</f>
        <v>44805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6947</v>
      </c>
      <c r="C6" s="64">
        <v>6963</v>
      </c>
      <c r="D6" s="64">
        <v>7027</v>
      </c>
      <c r="E6" s="64">
        <v>7091</v>
      </c>
      <c r="F6" s="64">
        <v>7038</v>
      </c>
      <c r="G6" s="64">
        <v>7094</v>
      </c>
      <c r="H6" s="64">
        <v>6969</v>
      </c>
      <c r="I6" s="64">
        <v>6893</v>
      </c>
      <c r="J6" s="64">
        <v>6795</v>
      </c>
      <c r="K6" s="64">
        <v>6672</v>
      </c>
      <c r="L6" s="64">
        <v>6612</v>
      </c>
      <c r="M6" s="65">
        <v>6557</v>
      </c>
      <c r="N6" s="63">
        <f t="shared" ref="N6:N102" si="0">IF(SUM(B6:M6)&gt;0,AVERAGE(B6:M6),"0")</f>
        <v>6888.166666666667</v>
      </c>
    </row>
    <row r="7" spans="1:14" ht="12" customHeight="1" x14ac:dyDescent="0.25">
      <c r="A7" s="62" t="str">
        <f>'Pregnant Women Participating'!A7</f>
        <v>Maine</v>
      </c>
      <c r="B7" s="63">
        <v>2439</v>
      </c>
      <c r="C7" s="64">
        <v>2415</v>
      </c>
      <c r="D7" s="64">
        <v>2398</v>
      </c>
      <c r="E7" s="64">
        <v>2415</v>
      </c>
      <c r="F7" s="64">
        <v>2392</v>
      </c>
      <c r="G7" s="64">
        <v>2380</v>
      </c>
      <c r="H7" s="64">
        <v>2364</v>
      </c>
      <c r="I7" s="64">
        <v>2338</v>
      </c>
      <c r="J7" s="64">
        <v>2300</v>
      </c>
      <c r="K7" s="64">
        <v>2265</v>
      </c>
      <c r="L7" s="64">
        <v>2241</v>
      </c>
      <c r="M7" s="65">
        <v>2228</v>
      </c>
      <c r="N7" s="63">
        <f t="shared" si="0"/>
        <v>2347.9166666666665</v>
      </c>
    </row>
    <row r="8" spans="1:14" ht="12" customHeight="1" x14ac:dyDescent="0.25">
      <c r="A8" s="62" t="str">
        <f>'Pregnant Women Participating'!A8</f>
        <v>Massachusetts</v>
      </c>
      <c r="B8" s="63">
        <v>13679</v>
      </c>
      <c r="C8" s="64">
        <v>13524</v>
      </c>
      <c r="D8" s="64">
        <v>13549</v>
      </c>
      <c r="E8" s="64">
        <v>13673</v>
      </c>
      <c r="F8" s="64">
        <v>13826</v>
      </c>
      <c r="G8" s="64">
        <v>14054</v>
      </c>
      <c r="H8" s="64">
        <v>13811</v>
      </c>
      <c r="I8" s="64">
        <v>13515</v>
      </c>
      <c r="J8" s="64">
        <v>13148</v>
      </c>
      <c r="K8" s="64">
        <v>12812</v>
      </c>
      <c r="L8" s="64">
        <v>12589</v>
      </c>
      <c r="M8" s="65">
        <v>12507</v>
      </c>
      <c r="N8" s="63">
        <f t="shared" si="0"/>
        <v>13390.583333333334</v>
      </c>
    </row>
    <row r="9" spans="1:14" ht="12" customHeight="1" x14ac:dyDescent="0.25">
      <c r="A9" s="62" t="str">
        <f>'Pregnant Women Participating'!A9</f>
        <v>New Hampshire</v>
      </c>
      <c r="B9" s="63">
        <v>1694</v>
      </c>
      <c r="C9" s="64">
        <v>1722</v>
      </c>
      <c r="D9" s="64">
        <v>1716</v>
      </c>
      <c r="E9" s="64">
        <v>1739</v>
      </c>
      <c r="F9" s="64">
        <v>1711</v>
      </c>
      <c r="G9" s="64">
        <v>1680</v>
      </c>
      <c r="H9" s="64">
        <v>1610</v>
      </c>
      <c r="I9" s="64">
        <v>1560</v>
      </c>
      <c r="J9" s="64">
        <v>1500</v>
      </c>
      <c r="K9" s="64">
        <v>1485</v>
      </c>
      <c r="L9" s="64">
        <v>1469</v>
      </c>
      <c r="M9" s="65">
        <v>1457</v>
      </c>
      <c r="N9" s="63">
        <f t="shared" si="0"/>
        <v>1611.9166666666667</v>
      </c>
    </row>
    <row r="10" spans="1:14" ht="12" customHeight="1" x14ac:dyDescent="0.25">
      <c r="A10" s="62" t="str">
        <f>'Pregnant Women Participating'!A10</f>
        <v>New York</v>
      </c>
      <c r="B10" s="63">
        <v>41274</v>
      </c>
      <c r="C10" s="64">
        <v>41052</v>
      </c>
      <c r="D10" s="64">
        <v>41379</v>
      </c>
      <c r="E10" s="64">
        <v>42216</v>
      </c>
      <c r="F10" s="64">
        <v>42222</v>
      </c>
      <c r="G10" s="64">
        <v>42902</v>
      </c>
      <c r="H10" s="64">
        <v>42465</v>
      </c>
      <c r="I10" s="64">
        <v>42240</v>
      </c>
      <c r="J10" s="64">
        <v>41393</v>
      </c>
      <c r="K10" s="64">
        <v>40508</v>
      </c>
      <c r="L10" s="64">
        <v>40081</v>
      </c>
      <c r="M10" s="65">
        <v>39659</v>
      </c>
      <c r="N10" s="63">
        <f t="shared" si="0"/>
        <v>41449.25</v>
      </c>
    </row>
    <row r="11" spans="1:14" ht="12" customHeight="1" x14ac:dyDescent="0.25">
      <c r="A11" s="62" t="str">
        <f>'Pregnant Women Participating'!A11</f>
        <v>Rhode Island</v>
      </c>
      <c r="B11" s="63">
        <v>2570</v>
      </c>
      <c r="C11" s="64">
        <v>2568</v>
      </c>
      <c r="D11" s="64">
        <v>2652</v>
      </c>
      <c r="E11" s="64">
        <v>2716</v>
      </c>
      <c r="F11" s="64">
        <v>2681</v>
      </c>
      <c r="G11" s="64">
        <v>2635</v>
      </c>
      <c r="H11" s="64">
        <v>2569</v>
      </c>
      <c r="I11" s="64">
        <v>2542</v>
      </c>
      <c r="J11" s="64">
        <v>2496</v>
      </c>
      <c r="K11" s="64">
        <v>2433</v>
      </c>
      <c r="L11" s="64">
        <v>2391</v>
      </c>
      <c r="M11" s="65">
        <v>2371</v>
      </c>
      <c r="N11" s="63">
        <f t="shared" si="0"/>
        <v>2552</v>
      </c>
    </row>
    <row r="12" spans="1:14" ht="12" customHeight="1" x14ac:dyDescent="0.25">
      <c r="A12" s="62" t="str">
        <f>'Pregnant Women Participating'!A12</f>
        <v>Vermont</v>
      </c>
      <c r="B12" s="63">
        <v>920</v>
      </c>
      <c r="C12" s="64">
        <v>905</v>
      </c>
      <c r="D12" s="64">
        <v>920</v>
      </c>
      <c r="E12" s="64">
        <v>952</v>
      </c>
      <c r="F12" s="64">
        <v>958</v>
      </c>
      <c r="G12" s="64">
        <v>973</v>
      </c>
      <c r="H12" s="64">
        <v>975</v>
      </c>
      <c r="I12" s="64">
        <v>932</v>
      </c>
      <c r="J12" s="64">
        <v>888</v>
      </c>
      <c r="K12" s="64">
        <v>857</v>
      </c>
      <c r="L12" s="64">
        <v>834</v>
      </c>
      <c r="M12" s="65">
        <v>829</v>
      </c>
      <c r="N12" s="63">
        <f t="shared" si="0"/>
        <v>911.91666666666663</v>
      </c>
    </row>
    <row r="13" spans="1:14" ht="12" customHeight="1" x14ac:dyDescent="0.25">
      <c r="A13" s="62" t="str">
        <f>'Pregnant Women Participating'!A13</f>
        <v>Virgin Islands</v>
      </c>
      <c r="B13" s="63">
        <v>182</v>
      </c>
      <c r="C13" s="64">
        <v>165</v>
      </c>
      <c r="D13" s="64">
        <v>160</v>
      </c>
      <c r="E13" s="64">
        <v>169</v>
      </c>
      <c r="F13" s="64">
        <v>173</v>
      </c>
      <c r="G13" s="64">
        <v>180</v>
      </c>
      <c r="H13" s="64">
        <v>178</v>
      </c>
      <c r="I13" s="64">
        <v>186</v>
      </c>
      <c r="J13" s="64">
        <v>202</v>
      </c>
      <c r="K13" s="64">
        <v>201</v>
      </c>
      <c r="L13" s="64">
        <v>192</v>
      </c>
      <c r="M13" s="65">
        <v>187</v>
      </c>
      <c r="N13" s="63">
        <f t="shared" si="0"/>
        <v>181.25</v>
      </c>
    </row>
    <row r="14" spans="1:14" ht="12" customHeight="1" x14ac:dyDescent="0.25">
      <c r="A14" s="62" t="str">
        <f>'Pregnant Women Participating'!A14</f>
        <v>Indian Township, ME</v>
      </c>
      <c r="B14" s="63">
        <v>12</v>
      </c>
      <c r="C14" s="64">
        <v>10</v>
      </c>
      <c r="D14" s="64">
        <v>11</v>
      </c>
      <c r="E14" s="64">
        <v>11</v>
      </c>
      <c r="F14" s="64">
        <v>10</v>
      </c>
      <c r="G14" s="64">
        <v>10</v>
      </c>
      <c r="H14" s="64">
        <v>10</v>
      </c>
      <c r="I14" s="64">
        <v>9</v>
      </c>
      <c r="J14" s="64">
        <v>9</v>
      </c>
      <c r="K14" s="64">
        <v>8</v>
      </c>
      <c r="L14" s="64">
        <v>7</v>
      </c>
      <c r="M14" s="65">
        <v>7</v>
      </c>
      <c r="N14" s="63">
        <f t="shared" si="0"/>
        <v>9.5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1</v>
      </c>
      <c r="D15" s="64">
        <v>1</v>
      </c>
      <c r="E15" s="64">
        <v>0</v>
      </c>
      <c r="F15" s="64">
        <v>0</v>
      </c>
      <c r="G15" s="64">
        <v>2</v>
      </c>
      <c r="H15" s="64">
        <v>3</v>
      </c>
      <c r="I15" s="64">
        <v>3</v>
      </c>
      <c r="J15" s="64">
        <v>4</v>
      </c>
      <c r="K15" s="64">
        <v>4</v>
      </c>
      <c r="L15" s="64">
        <v>4</v>
      </c>
      <c r="M15" s="65">
        <v>4</v>
      </c>
      <c r="N15" s="63">
        <f t="shared" si="0"/>
        <v>2.25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69718</v>
      </c>
      <c r="C16" s="68">
        <v>69325</v>
      </c>
      <c r="D16" s="68">
        <v>69813</v>
      </c>
      <c r="E16" s="68">
        <v>70982</v>
      </c>
      <c r="F16" s="68">
        <v>71011</v>
      </c>
      <c r="G16" s="68">
        <v>71910</v>
      </c>
      <c r="H16" s="68">
        <v>70954</v>
      </c>
      <c r="I16" s="68">
        <v>70218</v>
      </c>
      <c r="J16" s="68">
        <v>68735</v>
      </c>
      <c r="K16" s="68">
        <v>67245</v>
      </c>
      <c r="L16" s="68">
        <v>66420</v>
      </c>
      <c r="M16" s="69">
        <v>65806</v>
      </c>
      <c r="N16" s="67">
        <f t="shared" si="0"/>
        <v>69344.75</v>
      </c>
    </row>
    <row r="17" spans="1:14" ht="12" customHeight="1" x14ac:dyDescent="0.25">
      <c r="A17" s="62" t="str">
        <f>'Pregnant Women Participating'!A17</f>
        <v>Delaware</v>
      </c>
      <c r="B17" s="63">
        <v>2780</v>
      </c>
      <c r="C17" s="64">
        <v>2756</v>
      </c>
      <c r="D17" s="64">
        <v>2761</v>
      </c>
      <c r="E17" s="64">
        <v>2723</v>
      </c>
      <c r="F17" s="64">
        <v>2688</v>
      </c>
      <c r="G17" s="64">
        <v>2723</v>
      </c>
      <c r="H17" s="64">
        <v>2714</v>
      </c>
      <c r="I17" s="64">
        <v>2662</v>
      </c>
      <c r="J17" s="64">
        <v>2652</v>
      </c>
      <c r="K17" s="64">
        <v>2605</v>
      </c>
      <c r="L17" s="64">
        <v>2558</v>
      </c>
      <c r="M17" s="65">
        <v>2515</v>
      </c>
      <c r="N17" s="63">
        <f t="shared" si="0"/>
        <v>2678.0833333333335</v>
      </c>
    </row>
    <row r="18" spans="1:14" ht="12" customHeight="1" x14ac:dyDescent="0.25">
      <c r="A18" s="62" t="str">
        <f>'Pregnant Women Participating'!A18</f>
        <v>District of Columbia</v>
      </c>
      <c r="B18" s="63">
        <v>1469</v>
      </c>
      <c r="C18" s="64">
        <v>1448</v>
      </c>
      <c r="D18" s="64">
        <v>1448</v>
      </c>
      <c r="E18" s="64">
        <v>1493</v>
      </c>
      <c r="F18" s="64">
        <v>1562</v>
      </c>
      <c r="G18" s="64">
        <v>1575</v>
      </c>
      <c r="H18" s="64">
        <v>1568</v>
      </c>
      <c r="I18" s="64">
        <v>1514</v>
      </c>
      <c r="J18" s="64">
        <v>1492</v>
      </c>
      <c r="K18" s="64">
        <v>1547</v>
      </c>
      <c r="L18" s="64">
        <v>1563</v>
      </c>
      <c r="M18" s="65">
        <v>1583</v>
      </c>
      <c r="N18" s="63">
        <f t="shared" si="0"/>
        <v>1521.8333333333333</v>
      </c>
    </row>
    <row r="19" spans="1:14" ht="12" customHeight="1" x14ac:dyDescent="0.25">
      <c r="A19" s="62" t="str">
        <f>'Pregnant Women Participating'!A19</f>
        <v>Maryland</v>
      </c>
      <c r="B19" s="63">
        <v>15042</v>
      </c>
      <c r="C19" s="64">
        <v>15058</v>
      </c>
      <c r="D19" s="64">
        <v>15076</v>
      </c>
      <c r="E19" s="64">
        <v>15159</v>
      </c>
      <c r="F19" s="64">
        <v>15123</v>
      </c>
      <c r="G19" s="64">
        <v>15364</v>
      </c>
      <c r="H19" s="64">
        <v>15216</v>
      </c>
      <c r="I19" s="64">
        <v>14981</v>
      </c>
      <c r="J19" s="64">
        <v>14764</v>
      </c>
      <c r="K19" s="64">
        <v>14612</v>
      </c>
      <c r="L19" s="64">
        <v>14587</v>
      </c>
      <c r="M19" s="65">
        <v>14529</v>
      </c>
      <c r="N19" s="63">
        <f t="shared" si="0"/>
        <v>14959.25</v>
      </c>
    </row>
    <row r="20" spans="1:14" ht="12" customHeight="1" x14ac:dyDescent="0.25">
      <c r="A20" s="62" t="str">
        <f>'Pregnant Women Participating'!A20</f>
        <v>New Jersey</v>
      </c>
      <c r="B20" s="63">
        <v>16648</v>
      </c>
      <c r="C20" s="64">
        <v>16511</v>
      </c>
      <c r="D20" s="64">
        <v>16439</v>
      </c>
      <c r="E20" s="64">
        <v>16743</v>
      </c>
      <c r="F20" s="64">
        <v>16825</v>
      </c>
      <c r="G20" s="64">
        <v>17153</v>
      </c>
      <c r="H20" s="64">
        <v>17233</v>
      </c>
      <c r="I20" s="64">
        <v>16851</v>
      </c>
      <c r="J20" s="64">
        <v>16642</v>
      </c>
      <c r="K20" s="64">
        <v>16538</v>
      </c>
      <c r="L20" s="64">
        <v>16453</v>
      </c>
      <c r="M20" s="65">
        <v>16264</v>
      </c>
      <c r="N20" s="63">
        <f t="shared" si="0"/>
        <v>16691.666666666668</v>
      </c>
    </row>
    <row r="21" spans="1:14" ht="12" customHeight="1" x14ac:dyDescent="0.25">
      <c r="A21" s="62" t="str">
        <f>'Pregnant Women Participating'!A21</f>
        <v>Pennsylvania</v>
      </c>
      <c r="B21" s="63">
        <v>29115</v>
      </c>
      <c r="C21" s="64">
        <v>29283</v>
      </c>
      <c r="D21" s="64">
        <v>29632</v>
      </c>
      <c r="E21" s="64">
        <v>30182</v>
      </c>
      <c r="F21" s="64">
        <v>30476</v>
      </c>
      <c r="G21" s="64">
        <v>30420</v>
      </c>
      <c r="H21" s="64">
        <v>29772</v>
      </c>
      <c r="I21" s="64">
        <v>29339</v>
      </c>
      <c r="J21" s="64">
        <v>28935</v>
      </c>
      <c r="K21" s="64">
        <v>28381</v>
      </c>
      <c r="L21" s="64">
        <v>28742</v>
      </c>
      <c r="M21" s="65">
        <v>29075</v>
      </c>
      <c r="N21" s="63">
        <f t="shared" si="0"/>
        <v>29446</v>
      </c>
    </row>
    <row r="22" spans="1:14" ht="12" customHeight="1" x14ac:dyDescent="0.25">
      <c r="A22" s="62" t="str">
        <f>'Pregnant Women Participating'!A22</f>
        <v>Puerto Rico</v>
      </c>
      <c r="B22" s="63">
        <v>11621</v>
      </c>
      <c r="C22" s="64">
        <v>11720</v>
      </c>
      <c r="D22" s="64">
        <v>11889</v>
      </c>
      <c r="E22" s="64">
        <v>12013</v>
      </c>
      <c r="F22" s="64">
        <v>11764</v>
      </c>
      <c r="G22" s="64">
        <v>12021</v>
      </c>
      <c r="H22" s="64">
        <v>11878</v>
      </c>
      <c r="I22" s="64">
        <v>12042</v>
      </c>
      <c r="J22" s="64">
        <v>11941</v>
      </c>
      <c r="K22" s="64">
        <v>9987</v>
      </c>
      <c r="L22" s="64">
        <v>10537</v>
      </c>
      <c r="M22" s="65">
        <v>9422</v>
      </c>
      <c r="N22" s="63">
        <f t="shared" si="0"/>
        <v>11402.916666666666</v>
      </c>
    </row>
    <row r="23" spans="1:14" ht="12" customHeight="1" x14ac:dyDescent="0.25">
      <c r="A23" s="62" t="str">
        <f>'Pregnant Women Participating'!A23</f>
        <v>Virginia</v>
      </c>
      <c r="B23" s="63">
        <v>21486</v>
      </c>
      <c r="C23" s="64">
        <v>21466</v>
      </c>
      <c r="D23" s="64">
        <v>21442</v>
      </c>
      <c r="E23" s="64">
        <v>21663</v>
      </c>
      <c r="F23" s="64">
        <v>21365</v>
      </c>
      <c r="G23" s="64">
        <v>21173</v>
      </c>
      <c r="H23" s="64">
        <v>20810</v>
      </c>
      <c r="I23" s="64">
        <v>20446</v>
      </c>
      <c r="J23" s="64">
        <v>19845</v>
      </c>
      <c r="K23" s="64">
        <v>19425</v>
      </c>
      <c r="L23" s="64">
        <v>19492</v>
      </c>
      <c r="M23" s="65">
        <v>19225</v>
      </c>
      <c r="N23" s="63">
        <f t="shared" si="0"/>
        <v>20653.166666666668</v>
      </c>
    </row>
    <row r="24" spans="1:14" ht="12" customHeight="1" x14ac:dyDescent="0.25">
      <c r="A24" s="62" t="str">
        <f>'Pregnant Women Participating'!A24</f>
        <v>West Virginia</v>
      </c>
      <c r="B24" s="63">
        <v>6461</v>
      </c>
      <c r="C24" s="64">
        <v>6513</v>
      </c>
      <c r="D24" s="64">
        <v>6508</v>
      </c>
      <c r="E24" s="64">
        <v>6601</v>
      </c>
      <c r="F24" s="64">
        <v>6517</v>
      </c>
      <c r="G24" s="64">
        <v>6584</v>
      </c>
      <c r="H24" s="64">
        <v>6562</v>
      </c>
      <c r="I24" s="64">
        <v>6481</v>
      </c>
      <c r="J24" s="64">
        <v>6381</v>
      </c>
      <c r="K24" s="64">
        <v>6276</v>
      </c>
      <c r="L24" s="64">
        <v>6319</v>
      </c>
      <c r="M24" s="65">
        <v>6296</v>
      </c>
      <c r="N24" s="63">
        <f t="shared" si="0"/>
        <v>6458.25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104622</v>
      </c>
      <c r="C25" s="68">
        <v>104755</v>
      </c>
      <c r="D25" s="68">
        <v>105195</v>
      </c>
      <c r="E25" s="68">
        <v>106577</v>
      </c>
      <c r="F25" s="68">
        <v>106320</v>
      </c>
      <c r="G25" s="68">
        <v>107013</v>
      </c>
      <c r="H25" s="68">
        <v>105753</v>
      </c>
      <c r="I25" s="68">
        <v>104316</v>
      </c>
      <c r="J25" s="68">
        <v>102652</v>
      </c>
      <c r="K25" s="68">
        <v>99371</v>
      </c>
      <c r="L25" s="68">
        <v>100251</v>
      </c>
      <c r="M25" s="69">
        <v>98909</v>
      </c>
      <c r="N25" s="67">
        <f t="shared" si="0"/>
        <v>103811.16666666667</v>
      </c>
    </row>
    <row r="26" spans="1:14" ht="12" customHeight="1" x14ac:dyDescent="0.25">
      <c r="A26" s="62" t="str">
        <f>'Pregnant Women Participating'!A26</f>
        <v>Alabama</v>
      </c>
      <c r="B26" s="63">
        <v>26003</v>
      </c>
      <c r="C26" s="64">
        <v>26041</v>
      </c>
      <c r="D26" s="64">
        <v>25946</v>
      </c>
      <c r="E26" s="64">
        <v>26005</v>
      </c>
      <c r="F26" s="64">
        <v>25724</v>
      </c>
      <c r="G26" s="64">
        <v>25941</v>
      </c>
      <c r="H26" s="64">
        <v>25887</v>
      </c>
      <c r="I26" s="64">
        <v>25810</v>
      </c>
      <c r="J26" s="64">
        <v>25333</v>
      </c>
      <c r="K26" s="64">
        <v>24914</v>
      </c>
      <c r="L26" s="64">
        <v>24832</v>
      </c>
      <c r="M26" s="65">
        <v>24568</v>
      </c>
      <c r="N26" s="63">
        <f t="shared" si="0"/>
        <v>25583.666666666668</v>
      </c>
    </row>
    <row r="27" spans="1:14" ht="12" customHeight="1" x14ac:dyDescent="0.25">
      <c r="A27" s="62" t="str">
        <f>'Pregnant Women Participating'!A27</f>
        <v>Florida</v>
      </c>
      <c r="B27" s="63">
        <v>59804</v>
      </c>
      <c r="C27" s="64">
        <v>58700</v>
      </c>
      <c r="D27" s="64">
        <v>57770</v>
      </c>
      <c r="E27" s="64">
        <v>58081</v>
      </c>
      <c r="F27" s="64">
        <v>58094</v>
      </c>
      <c r="G27" s="64">
        <v>58500</v>
      </c>
      <c r="H27" s="64">
        <v>58453</v>
      </c>
      <c r="I27" s="64">
        <v>57764</v>
      </c>
      <c r="J27" s="64">
        <v>56416</v>
      </c>
      <c r="K27" s="64">
        <v>55485</v>
      </c>
      <c r="L27" s="64">
        <v>55037</v>
      </c>
      <c r="M27" s="65">
        <v>53190</v>
      </c>
      <c r="N27" s="63">
        <f t="shared" si="0"/>
        <v>57274.5</v>
      </c>
    </row>
    <row r="28" spans="1:14" ht="12" customHeight="1" x14ac:dyDescent="0.25">
      <c r="A28" s="62" t="str">
        <f>'Pregnant Women Participating'!A28</f>
        <v>Georgia</v>
      </c>
      <c r="B28" s="63">
        <v>34906</v>
      </c>
      <c r="C28" s="64">
        <v>34484</v>
      </c>
      <c r="D28" s="64">
        <v>33915</v>
      </c>
      <c r="E28" s="64">
        <v>33493</v>
      </c>
      <c r="F28" s="64">
        <v>33461</v>
      </c>
      <c r="G28" s="64">
        <v>33755</v>
      </c>
      <c r="H28" s="64">
        <v>33340</v>
      </c>
      <c r="I28" s="64">
        <v>32751</v>
      </c>
      <c r="J28" s="64">
        <v>31346</v>
      </c>
      <c r="K28" s="64">
        <v>30160</v>
      </c>
      <c r="L28" s="64">
        <v>30249</v>
      </c>
      <c r="M28" s="65">
        <v>29499</v>
      </c>
      <c r="N28" s="63">
        <f t="shared" si="0"/>
        <v>32613.25</v>
      </c>
    </row>
    <row r="29" spans="1:14" ht="12" customHeight="1" x14ac:dyDescent="0.25">
      <c r="A29" s="62" t="str">
        <f>'Pregnant Women Participating'!A29</f>
        <v>Kentucky</v>
      </c>
      <c r="B29" s="63">
        <v>19680</v>
      </c>
      <c r="C29" s="64">
        <v>19744</v>
      </c>
      <c r="D29" s="64">
        <v>19520</v>
      </c>
      <c r="E29" s="64">
        <v>19405</v>
      </c>
      <c r="F29" s="64">
        <v>19300</v>
      </c>
      <c r="G29" s="64">
        <v>19498</v>
      </c>
      <c r="H29" s="64">
        <v>19241</v>
      </c>
      <c r="I29" s="64">
        <v>19036</v>
      </c>
      <c r="J29" s="64">
        <v>18781</v>
      </c>
      <c r="K29" s="64">
        <v>18540</v>
      </c>
      <c r="L29" s="64">
        <v>18488</v>
      </c>
      <c r="M29" s="65">
        <v>18323</v>
      </c>
      <c r="N29" s="63">
        <f t="shared" si="0"/>
        <v>19129.666666666668</v>
      </c>
    </row>
    <row r="30" spans="1:14" ht="12" customHeight="1" x14ac:dyDescent="0.25">
      <c r="A30" s="62" t="str">
        <f>'Pregnant Women Participating'!A30</f>
        <v>Mississippi</v>
      </c>
      <c r="B30" s="63">
        <v>15986</v>
      </c>
      <c r="C30" s="64">
        <v>16051</v>
      </c>
      <c r="D30" s="64">
        <v>15907</v>
      </c>
      <c r="E30" s="64">
        <v>15820</v>
      </c>
      <c r="F30" s="64">
        <v>16158</v>
      </c>
      <c r="G30" s="64">
        <v>16126</v>
      </c>
      <c r="H30" s="64">
        <v>15574</v>
      </c>
      <c r="I30" s="64">
        <v>15764</v>
      </c>
      <c r="J30" s="64">
        <v>15188</v>
      </c>
      <c r="K30" s="64">
        <v>14373</v>
      </c>
      <c r="L30" s="64">
        <v>14602</v>
      </c>
      <c r="M30" s="65">
        <v>13786</v>
      </c>
      <c r="N30" s="63">
        <f t="shared" si="0"/>
        <v>15444.583333333334</v>
      </c>
    </row>
    <row r="31" spans="1:14" ht="12" customHeight="1" x14ac:dyDescent="0.25">
      <c r="A31" s="62" t="str">
        <f>'Pregnant Women Participating'!A31</f>
        <v>North Carolina</v>
      </c>
      <c r="B31" s="63">
        <v>41916</v>
      </c>
      <c r="C31" s="64">
        <v>41854</v>
      </c>
      <c r="D31" s="64">
        <v>41915</v>
      </c>
      <c r="E31" s="64">
        <v>42201</v>
      </c>
      <c r="F31" s="64">
        <v>42307</v>
      </c>
      <c r="G31" s="64">
        <v>43202</v>
      </c>
      <c r="H31" s="64">
        <v>42692</v>
      </c>
      <c r="I31" s="64">
        <v>42981</v>
      </c>
      <c r="J31" s="64">
        <v>42300</v>
      </c>
      <c r="K31" s="64">
        <v>41818</v>
      </c>
      <c r="L31" s="64">
        <v>41849</v>
      </c>
      <c r="M31" s="65">
        <v>41630</v>
      </c>
      <c r="N31" s="63">
        <f t="shared" si="0"/>
        <v>42222.083333333336</v>
      </c>
    </row>
    <row r="32" spans="1:14" ht="12" customHeight="1" x14ac:dyDescent="0.25">
      <c r="A32" s="62" t="str">
        <f>'Pregnant Women Participating'!A32</f>
        <v>South Carolina</v>
      </c>
      <c r="B32" s="63">
        <v>17711</v>
      </c>
      <c r="C32" s="64">
        <v>17580</v>
      </c>
      <c r="D32" s="64">
        <v>17392</v>
      </c>
      <c r="E32" s="64">
        <v>17269</v>
      </c>
      <c r="F32" s="64">
        <v>16885</v>
      </c>
      <c r="G32" s="64">
        <v>17106</v>
      </c>
      <c r="H32" s="64">
        <v>17109</v>
      </c>
      <c r="I32" s="64">
        <v>16971</v>
      </c>
      <c r="J32" s="64">
        <v>16717</v>
      </c>
      <c r="K32" s="64">
        <v>16264</v>
      </c>
      <c r="L32" s="64">
        <v>16190</v>
      </c>
      <c r="M32" s="65">
        <v>15817</v>
      </c>
      <c r="N32" s="63">
        <f t="shared" si="0"/>
        <v>16917.583333333332</v>
      </c>
    </row>
    <row r="33" spans="1:14" ht="12" customHeight="1" x14ac:dyDescent="0.25">
      <c r="A33" s="62" t="str">
        <f>'Pregnant Women Participating'!A33</f>
        <v>Tennessee</v>
      </c>
      <c r="B33" s="63">
        <v>22022</v>
      </c>
      <c r="C33" s="64">
        <v>22036</v>
      </c>
      <c r="D33" s="64">
        <v>22050</v>
      </c>
      <c r="E33" s="64">
        <v>22194</v>
      </c>
      <c r="F33" s="64">
        <v>22199</v>
      </c>
      <c r="G33" s="64">
        <v>22058</v>
      </c>
      <c r="H33" s="64">
        <v>21439</v>
      </c>
      <c r="I33" s="64">
        <v>20758</v>
      </c>
      <c r="J33" s="64">
        <v>20359</v>
      </c>
      <c r="K33" s="64">
        <v>19777</v>
      </c>
      <c r="L33" s="64">
        <v>19869</v>
      </c>
      <c r="M33" s="65">
        <v>19579</v>
      </c>
      <c r="N33" s="63">
        <f t="shared" si="0"/>
        <v>21195</v>
      </c>
    </row>
    <row r="34" spans="1:14" ht="12" customHeight="1" x14ac:dyDescent="0.25">
      <c r="A34" s="62" t="str">
        <f>'Pregnant Women Participating'!A34</f>
        <v>Choctaw Indians, MS</v>
      </c>
      <c r="B34" s="63">
        <v>173</v>
      </c>
      <c r="C34" s="64">
        <v>161</v>
      </c>
      <c r="D34" s="64">
        <v>154</v>
      </c>
      <c r="E34" s="64">
        <v>175</v>
      </c>
      <c r="F34" s="64">
        <v>169</v>
      </c>
      <c r="G34" s="64">
        <v>171</v>
      </c>
      <c r="H34" s="64">
        <v>173</v>
      </c>
      <c r="I34" s="64">
        <v>170</v>
      </c>
      <c r="J34" s="64">
        <v>168</v>
      </c>
      <c r="K34" s="64">
        <v>158</v>
      </c>
      <c r="L34" s="64">
        <v>163</v>
      </c>
      <c r="M34" s="65">
        <v>158</v>
      </c>
      <c r="N34" s="63">
        <f t="shared" si="0"/>
        <v>166.08333333333334</v>
      </c>
    </row>
    <row r="35" spans="1:14" ht="12" customHeight="1" x14ac:dyDescent="0.25">
      <c r="A35" s="62" t="str">
        <f>'Pregnant Women Participating'!A35</f>
        <v>Eastern Cherokee, NC</v>
      </c>
      <c r="B35" s="63">
        <v>67</v>
      </c>
      <c r="C35" s="64">
        <v>79</v>
      </c>
      <c r="D35" s="64">
        <v>81</v>
      </c>
      <c r="E35" s="64">
        <v>96</v>
      </c>
      <c r="F35" s="64">
        <v>100</v>
      </c>
      <c r="G35" s="64">
        <v>92</v>
      </c>
      <c r="H35" s="64">
        <v>92</v>
      </c>
      <c r="I35" s="64">
        <v>87</v>
      </c>
      <c r="J35" s="64">
        <v>81</v>
      </c>
      <c r="K35" s="64">
        <v>76</v>
      </c>
      <c r="L35" s="64">
        <v>84</v>
      </c>
      <c r="M35" s="65">
        <v>84</v>
      </c>
      <c r="N35" s="63">
        <f t="shared" si="0"/>
        <v>84.916666666666671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238268</v>
      </c>
      <c r="C36" s="68">
        <v>236730</v>
      </c>
      <c r="D36" s="68">
        <v>234650</v>
      </c>
      <c r="E36" s="68">
        <v>234739</v>
      </c>
      <c r="F36" s="68">
        <v>234397</v>
      </c>
      <c r="G36" s="68">
        <v>236449</v>
      </c>
      <c r="H36" s="68">
        <v>234000</v>
      </c>
      <c r="I36" s="68">
        <v>232092</v>
      </c>
      <c r="J36" s="68">
        <v>226689</v>
      </c>
      <c r="K36" s="68">
        <v>221565</v>
      </c>
      <c r="L36" s="68">
        <v>221363</v>
      </c>
      <c r="M36" s="69">
        <v>216634</v>
      </c>
      <c r="N36" s="67">
        <f t="shared" si="0"/>
        <v>230631.33333333334</v>
      </c>
    </row>
    <row r="37" spans="1:14" ht="12" customHeight="1" x14ac:dyDescent="0.25">
      <c r="A37" s="62" t="str">
        <f>'Pregnant Women Participating'!A37</f>
        <v>Illinois</v>
      </c>
      <c r="B37" s="63">
        <v>28632</v>
      </c>
      <c r="C37" s="64">
        <v>28427</v>
      </c>
      <c r="D37" s="64">
        <v>28243</v>
      </c>
      <c r="E37" s="64">
        <v>28453</v>
      </c>
      <c r="F37" s="64">
        <v>28622</v>
      </c>
      <c r="G37" s="64">
        <v>29071</v>
      </c>
      <c r="H37" s="64">
        <v>29116</v>
      </c>
      <c r="I37" s="64">
        <v>28844</v>
      </c>
      <c r="J37" s="64">
        <v>28183</v>
      </c>
      <c r="K37" s="64">
        <v>27502</v>
      </c>
      <c r="L37" s="64">
        <v>27041</v>
      </c>
      <c r="M37" s="65">
        <v>26583</v>
      </c>
      <c r="N37" s="63">
        <f t="shared" si="0"/>
        <v>28226.416666666668</v>
      </c>
    </row>
    <row r="38" spans="1:14" ht="12" customHeight="1" x14ac:dyDescent="0.25">
      <c r="A38" s="62" t="str">
        <f>'Pregnant Women Participating'!A38</f>
        <v>Indiana</v>
      </c>
      <c r="B38" s="63">
        <v>23737</v>
      </c>
      <c r="C38" s="64">
        <v>23769</v>
      </c>
      <c r="D38" s="64">
        <v>23795</v>
      </c>
      <c r="E38" s="64">
        <v>23994</v>
      </c>
      <c r="F38" s="64">
        <v>23872</v>
      </c>
      <c r="G38" s="64">
        <v>24092</v>
      </c>
      <c r="H38" s="64">
        <v>23525</v>
      </c>
      <c r="I38" s="64">
        <v>23033</v>
      </c>
      <c r="J38" s="64">
        <v>22420</v>
      </c>
      <c r="K38" s="64">
        <v>21811</v>
      </c>
      <c r="L38" s="64">
        <v>21319</v>
      </c>
      <c r="M38" s="65">
        <v>20935</v>
      </c>
      <c r="N38" s="63">
        <f t="shared" si="0"/>
        <v>23025.166666666668</v>
      </c>
    </row>
    <row r="39" spans="1:14" ht="12" customHeight="1" x14ac:dyDescent="0.25">
      <c r="A39" s="62" t="str">
        <f>'Pregnant Women Participating'!A39</f>
        <v>Iowa</v>
      </c>
      <c r="B39" s="63">
        <v>8681</v>
      </c>
      <c r="C39" s="64">
        <v>8741</v>
      </c>
      <c r="D39" s="64">
        <v>8692</v>
      </c>
      <c r="E39" s="64">
        <v>8782</v>
      </c>
      <c r="F39" s="64">
        <v>8882</v>
      </c>
      <c r="G39" s="64">
        <v>8681</v>
      </c>
      <c r="H39" s="64">
        <v>8551</v>
      </c>
      <c r="I39" s="64">
        <v>8308</v>
      </c>
      <c r="J39" s="64">
        <v>8123</v>
      </c>
      <c r="K39" s="64">
        <v>7932</v>
      </c>
      <c r="L39" s="64">
        <v>7962</v>
      </c>
      <c r="M39" s="65">
        <v>7947</v>
      </c>
      <c r="N39" s="63">
        <f t="shared" si="0"/>
        <v>8440.1666666666661</v>
      </c>
    </row>
    <row r="40" spans="1:14" ht="12" customHeight="1" x14ac:dyDescent="0.25">
      <c r="A40" s="62" t="str">
        <f>'Pregnant Women Participating'!A40</f>
        <v>Michigan</v>
      </c>
      <c r="B40" s="63">
        <v>33217</v>
      </c>
      <c r="C40" s="64">
        <v>32937</v>
      </c>
      <c r="D40" s="64">
        <v>33045</v>
      </c>
      <c r="E40" s="64">
        <v>33304</v>
      </c>
      <c r="F40" s="64">
        <v>33233</v>
      </c>
      <c r="G40" s="64">
        <v>33326</v>
      </c>
      <c r="H40" s="64">
        <v>33005</v>
      </c>
      <c r="I40" s="64">
        <v>32711</v>
      </c>
      <c r="J40" s="64">
        <v>32272</v>
      </c>
      <c r="K40" s="64">
        <v>31685</v>
      </c>
      <c r="L40" s="64">
        <v>31474</v>
      </c>
      <c r="M40" s="65">
        <v>31033</v>
      </c>
      <c r="N40" s="63">
        <f t="shared" si="0"/>
        <v>32603.5</v>
      </c>
    </row>
    <row r="41" spans="1:14" ht="12" customHeight="1" x14ac:dyDescent="0.25">
      <c r="A41" s="62" t="str">
        <f>'Pregnant Women Participating'!A41</f>
        <v>Minnesota</v>
      </c>
      <c r="B41" s="63">
        <v>12156</v>
      </c>
      <c r="C41" s="64">
        <v>12039</v>
      </c>
      <c r="D41" s="64">
        <v>12206</v>
      </c>
      <c r="E41" s="64">
        <v>12410</v>
      </c>
      <c r="F41" s="64">
        <v>12475</v>
      </c>
      <c r="G41" s="64">
        <v>12553</v>
      </c>
      <c r="H41" s="64">
        <v>12245</v>
      </c>
      <c r="I41" s="64">
        <v>12130</v>
      </c>
      <c r="J41" s="64">
        <v>11947</v>
      </c>
      <c r="K41" s="64">
        <v>11781</v>
      </c>
      <c r="L41" s="64">
        <v>11692</v>
      </c>
      <c r="M41" s="65">
        <v>11618</v>
      </c>
      <c r="N41" s="63">
        <f t="shared" si="0"/>
        <v>12104.333333333334</v>
      </c>
    </row>
    <row r="42" spans="1:14" ht="12" customHeight="1" x14ac:dyDescent="0.25">
      <c r="A42" s="62" t="str">
        <f>'Pregnant Women Participating'!A42</f>
        <v>Ohio</v>
      </c>
      <c r="B42" s="63">
        <v>32298</v>
      </c>
      <c r="C42" s="64">
        <v>35008</v>
      </c>
      <c r="D42" s="64">
        <v>34740</v>
      </c>
      <c r="E42" s="64">
        <v>35060</v>
      </c>
      <c r="F42" s="64">
        <v>35067</v>
      </c>
      <c r="G42" s="64">
        <v>35363</v>
      </c>
      <c r="H42" s="64">
        <v>35253</v>
      </c>
      <c r="I42" s="64">
        <v>34913</v>
      </c>
      <c r="J42" s="64">
        <v>34254</v>
      </c>
      <c r="K42" s="64">
        <v>33072</v>
      </c>
      <c r="L42" s="64">
        <v>33086</v>
      </c>
      <c r="M42" s="65">
        <v>33122</v>
      </c>
      <c r="N42" s="63">
        <f t="shared" si="0"/>
        <v>34269.666666666664</v>
      </c>
    </row>
    <row r="43" spans="1:14" ht="12" customHeight="1" x14ac:dyDescent="0.25">
      <c r="A43" s="62" t="str">
        <f>'Pregnant Women Participating'!A43</f>
        <v>Wisconsin</v>
      </c>
      <c r="B43" s="63">
        <v>13911</v>
      </c>
      <c r="C43" s="64">
        <v>13918</v>
      </c>
      <c r="D43" s="64">
        <v>13905</v>
      </c>
      <c r="E43" s="64">
        <v>14021</v>
      </c>
      <c r="F43" s="64">
        <v>13871</v>
      </c>
      <c r="G43" s="64">
        <v>13756</v>
      </c>
      <c r="H43" s="64">
        <v>13526</v>
      </c>
      <c r="I43" s="64">
        <v>13318</v>
      </c>
      <c r="J43" s="64">
        <v>13010</v>
      </c>
      <c r="K43" s="64">
        <v>12789</v>
      </c>
      <c r="L43" s="64">
        <v>12627</v>
      </c>
      <c r="M43" s="65">
        <v>12445</v>
      </c>
      <c r="N43" s="63">
        <f t="shared" si="0"/>
        <v>13424.75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152632</v>
      </c>
      <c r="C44" s="68">
        <v>154839</v>
      </c>
      <c r="D44" s="68">
        <v>154626</v>
      </c>
      <c r="E44" s="68">
        <v>156024</v>
      </c>
      <c r="F44" s="68">
        <v>156022</v>
      </c>
      <c r="G44" s="68">
        <v>156842</v>
      </c>
      <c r="H44" s="68">
        <v>155221</v>
      </c>
      <c r="I44" s="68">
        <v>153257</v>
      </c>
      <c r="J44" s="68">
        <v>150209</v>
      </c>
      <c r="K44" s="68">
        <v>146572</v>
      </c>
      <c r="L44" s="68">
        <v>145201</v>
      </c>
      <c r="M44" s="69">
        <v>143683</v>
      </c>
      <c r="N44" s="67">
        <f t="shared" si="0"/>
        <v>152094</v>
      </c>
    </row>
    <row r="45" spans="1:14" ht="12" customHeight="1" x14ac:dyDescent="0.25">
      <c r="A45" s="62" t="str">
        <f>'Pregnant Women Participating'!A45</f>
        <v>Arizona</v>
      </c>
      <c r="B45" s="63">
        <v>20627</v>
      </c>
      <c r="C45" s="64">
        <v>20049</v>
      </c>
      <c r="D45" s="64">
        <v>20001</v>
      </c>
      <c r="E45" s="64">
        <v>20216</v>
      </c>
      <c r="F45" s="64">
        <v>20363</v>
      </c>
      <c r="G45" s="64">
        <v>20301</v>
      </c>
      <c r="H45" s="64">
        <v>19924</v>
      </c>
      <c r="I45" s="64">
        <v>19814</v>
      </c>
      <c r="J45" s="64">
        <v>19669</v>
      </c>
      <c r="K45" s="64">
        <v>19523</v>
      </c>
      <c r="L45" s="64">
        <v>19374</v>
      </c>
      <c r="M45" s="65">
        <v>19123</v>
      </c>
      <c r="N45" s="63">
        <f t="shared" si="0"/>
        <v>19915.333333333332</v>
      </c>
    </row>
    <row r="46" spans="1:14" ht="12" customHeight="1" x14ac:dyDescent="0.25">
      <c r="A46" s="62" t="str">
        <f>'Pregnant Women Participating'!A46</f>
        <v>Arkansas</v>
      </c>
      <c r="B46" s="63">
        <v>13727</v>
      </c>
      <c r="C46" s="64">
        <v>13944</v>
      </c>
      <c r="D46" s="64">
        <v>13852</v>
      </c>
      <c r="E46" s="64">
        <v>13813</v>
      </c>
      <c r="F46" s="64">
        <v>13982</v>
      </c>
      <c r="G46" s="64">
        <v>14257</v>
      </c>
      <c r="H46" s="64">
        <v>14038</v>
      </c>
      <c r="I46" s="64">
        <v>14424</v>
      </c>
      <c r="J46" s="64">
        <v>14395</v>
      </c>
      <c r="K46" s="64">
        <v>13945</v>
      </c>
      <c r="L46" s="64">
        <v>14236</v>
      </c>
      <c r="M46" s="65">
        <v>13963</v>
      </c>
      <c r="N46" s="63">
        <f t="shared" si="0"/>
        <v>14048</v>
      </c>
    </row>
    <row r="47" spans="1:14" ht="12" customHeight="1" x14ac:dyDescent="0.25">
      <c r="A47" s="62" t="str">
        <f>'Pregnant Women Participating'!A47</f>
        <v>Louisiana</v>
      </c>
      <c r="B47" s="63">
        <v>22984</v>
      </c>
      <c r="C47" s="64">
        <v>22851</v>
      </c>
      <c r="D47" s="64">
        <v>22366</v>
      </c>
      <c r="E47" s="64">
        <v>22350</v>
      </c>
      <c r="F47" s="64">
        <v>22564</v>
      </c>
      <c r="G47" s="64">
        <v>22334</v>
      </c>
      <c r="H47" s="64">
        <v>21558</v>
      </c>
      <c r="I47" s="64">
        <v>20572</v>
      </c>
      <c r="J47" s="64">
        <v>19817</v>
      </c>
      <c r="K47" s="64">
        <v>18862</v>
      </c>
      <c r="L47" s="64">
        <v>19736</v>
      </c>
      <c r="M47" s="65">
        <v>19872</v>
      </c>
      <c r="N47" s="63">
        <f t="shared" si="0"/>
        <v>21322.166666666668</v>
      </c>
    </row>
    <row r="48" spans="1:14" ht="12" customHeight="1" x14ac:dyDescent="0.25">
      <c r="A48" s="62" t="str">
        <f>'Pregnant Women Participating'!A48</f>
        <v>New Mexico</v>
      </c>
      <c r="B48" s="63">
        <v>4636</v>
      </c>
      <c r="C48" s="64">
        <v>4614</v>
      </c>
      <c r="D48" s="64">
        <v>4591</v>
      </c>
      <c r="E48" s="64">
        <v>4665</v>
      </c>
      <c r="F48" s="64">
        <v>4678</v>
      </c>
      <c r="G48" s="64">
        <v>4790</v>
      </c>
      <c r="H48" s="64">
        <v>4864</v>
      </c>
      <c r="I48" s="64">
        <v>4889</v>
      </c>
      <c r="J48" s="64">
        <v>4933</v>
      </c>
      <c r="K48" s="64">
        <v>4658</v>
      </c>
      <c r="L48" s="64">
        <v>4950</v>
      </c>
      <c r="M48" s="65">
        <v>5016</v>
      </c>
      <c r="N48" s="63">
        <f t="shared" si="0"/>
        <v>4773.666666666667</v>
      </c>
    </row>
    <row r="49" spans="1:14" ht="12" customHeight="1" x14ac:dyDescent="0.25">
      <c r="A49" s="62" t="str">
        <f>'Pregnant Women Participating'!A49</f>
        <v>Oklahoma</v>
      </c>
      <c r="B49" s="63">
        <v>13543</v>
      </c>
      <c r="C49" s="64">
        <v>13478</v>
      </c>
      <c r="D49" s="64">
        <v>13332</v>
      </c>
      <c r="E49" s="64">
        <v>13286</v>
      </c>
      <c r="F49" s="64">
        <v>13048</v>
      </c>
      <c r="G49" s="64">
        <v>13241</v>
      </c>
      <c r="H49" s="64">
        <v>13251</v>
      </c>
      <c r="I49" s="64">
        <v>13223</v>
      </c>
      <c r="J49" s="64">
        <v>13115</v>
      </c>
      <c r="K49" s="64">
        <v>13023</v>
      </c>
      <c r="L49" s="64">
        <v>13045</v>
      </c>
      <c r="M49" s="65">
        <v>12988</v>
      </c>
      <c r="N49" s="63">
        <f t="shared" si="0"/>
        <v>13214.416666666666</v>
      </c>
    </row>
    <row r="50" spans="1:14" ht="12" customHeight="1" x14ac:dyDescent="0.25">
      <c r="A50" s="62" t="str">
        <f>'Pregnant Women Participating'!A50</f>
        <v>Texas</v>
      </c>
      <c r="B50" s="63">
        <v>72259</v>
      </c>
      <c r="C50" s="64">
        <v>72215</v>
      </c>
      <c r="D50" s="64">
        <v>71804</v>
      </c>
      <c r="E50" s="64">
        <v>72446</v>
      </c>
      <c r="F50" s="64">
        <v>72316</v>
      </c>
      <c r="G50" s="64">
        <v>72124</v>
      </c>
      <c r="H50" s="64">
        <v>70523</v>
      </c>
      <c r="I50" s="64">
        <v>69113</v>
      </c>
      <c r="J50" s="64">
        <v>68264</v>
      </c>
      <c r="K50" s="64">
        <v>67059</v>
      </c>
      <c r="L50" s="64">
        <v>67747</v>
      </c>
      <c r="M50" s="65">
        <v>67441</v>
      </c>
      <c r="N50" s="63">
        <f t="shared" si="0"/>
        <v>70275.916666666672</v>
      </c>
    </row>
    <row r="51" spans="1:14" ht="12" customHeight="1" x14ac:dyDescent="0.25">
      <c r="A51" s="62" t="str">
        <f>'Pregnant Women Participating'!A51</f>
        <v>Utah</v>
      </c>
      <c r="B51" s="63">
        <v>4999</v>
      </c>
      <c r="C51" s="64">
        <v>5002</v>
      </c>
      <c r="D51" s="64">
        <v>4980</v>
      </c>
      <c r="E51" s="64">
        <v>5087</v>
      </c>
      <c r="F51" s="64">
        <v>5108</v>
      </c>
      <c r="G51" s="64">
        <v>5040</v>
      </c>
      <c r="H51" s="64">
        <v>4903</v>
      </c>
      <c r="I51" s="64">
        <v>4723</v>
      </c>
      <c r="J51" s="64">
        <v>4520</v>
      </c>
      <c r="K51" s="64">
        <v>4390</v>
      </c>
      <c r="L51" s="64">
        <v>4468</v>
      </c>
      <c r="M51" s="65">
        <v>4404</v>
      </c>
      <c r="N51" s="63">
        <f t="shared" si="0"/>
        <v>4802</v>
      </c>
    </row>
    <row r="52" spans="1:14" ht="12" customHeight="1" x14ac:dyDescent="0.25">
      <c r="A52" s="62" t="str">
        <f>'Pregnant Women Participating'!A52</f>
        <v>Inter-Tribal Council, AZ</v>
      </c>
      <c r="B52" s="63">
        <v>1024</v>
      </c>
      <c r="C52" s="64">
        <v>1016</v>
      </c>
      <c r="D52" s="64">
        <v>1022</v>
      </c>
      <c r="E52" s="64">
        <v>1007</v>
      </c>
      <c r="F52" s="64">
        <v>1013</v>
      </c>
      <c r="G52" s="64">
        <v>1045</v>
      </c>
      <c r="H52" s="64">
        <v>1010</v>
      </c>
      <c r="I52" s="64">
        <v>985</v>
      </c>
      <c r="J52" s="64">
        <v>960</v>
      </c>
      <c r="K52" s="64">
        <v>938</v>
      </c>
      <c r="L52" s="64">
        <v>940</v>
      </c>
      <c r="M52" s="65">
        <v>929</v>
      </c>
      <c r="N52" s="63">
        <f t="shared" si="0"/>
        <v>990.75</v>
      </c>
    </row>
    <row r="53" spans="1:14" ht="12" customHeight="1" x14ac:dyDescent="0.25">
      <c r="A53" s="62" t="str">
        <f>'Pregnant Women Participating'!A53</f>
        <v>Navajo Nation, AZ</v>
      </c>
      <c r="B53" s="63">
        <v>13</v>
      </c>
      <c r="C53" s="64">
        <v>19</v>
      </c>
      <c r="D53" s="64">
        <v>14</v>
      </c>
      <c r="E53" s="64">
        <v>14</v>
      </c>
      <c r="F53" s="64">
        <v>11</v>
      </c>
      <c r="G53" s="64">
        <v>12</v>
      </c>
      <c r="H53" s="64">
        <v>12</v>
      </c>
      <c r="I53" s="64">
        <v>15</v>
      </c>
      <c r="J53" s="64">
        <v>20</v>
      </c>
      <c r="K53" s="64">
        <v>18</v>
      </c>
      <c r="L53" s="64">
        <v>18</v>
      </c>
      <c r="M53" s="65">
        <v>20</v>
      </c>
      <c r="N53" s="63">
        <f t="shared" si="0"/>
        <v>15.5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30</v>
      </c>
      <c r="C54" s="64">
        <v>27</v>
      </c>
      <c r="D54" s="64">
        <v>25</v>
      </c>
      <c r="E54" s="64">
        <v>23</v>
      </c>
      <c r="F54" s="64">
        <v>27</v>
      </c>
      <c r="G54" s="64">
        <v>27</v>
      </c>
      <c r="H54" s="64">
        <v>24</v>
      </c>
      <c r="I54" s="64">
        <v>27</v>
      </c>
      <c r="J54" s="64">
        <v>24</v>
      </c>
      <c r="K54" s="64">
        <v>28</v>
      </c>
      <c r="L54" s="64">
        <v>34</v>
      </c>
      <c r="M54" s="65">
        <v>39</v>
      </c>
      <c r="N54" s="63">
        <f t="shared" si="0"/>
        <v>27.916666666666668</v>
      </c>
    </row>
    <row r="55" spans="1:14" ht="12" customHeight="1" x14ac:dyDescent="0.25">
      <c r="A55" s="62" t="str">
        <f>'Pregnant Women Participating'!A55</f>
        <v>Eight Northern Pueblos, NM</v>
      </c>
      <c r="B55" s="63">
        <v>30</v>
      </c>
      <c r="C55" s="64">
        <v>32</v>
      </c>
      <c r="D55" s="64">
        <v>30</v>
      </c>
      <c r="E55" s="64">
        <v>30</v>
      </c>
      <c r="F55" s="64">
        <v>30</v>
      </c>
      <c r="G55" s="64">
        <v>29</v>
      </c>
      <c r="H55" s="64">
        <v>29</v>
      </c>
      <c r="I55" s="64">
        <v>31</v>
      </c>
      <c r="J55" s="64">
        <v>30</v>
      </c>
      <c r="K55" s="64">
        <v>28</v>
      </c>
      <c r="L55" s="64">
        <v>33</v>
      </c>
      <c r="M55" s="65">
        <v>33</v>
      </c>
      <c r="N55" s="63">
        <f t="shared" si="0"/>
        <v>30.416666666666668</v>
      </c>
    </row>
    <row r="56" spans="1:14" ht="12" customHeight="1" x14ac:dyDescent="0.25">
      <c r="A56" s="62" t="str">
        <f>'Pregnant Women Participating'!A56</f>
        <v>Five Sandoval Pueblos, NM</v>
      </c>
      <c r="B56" s="63">
        <v>37</v>
      </c>
      <c r="C56" s="64">
        <v>34</v>
      </c>
      <c r="D56" s="64">
        <v>35</v>
      </c>
      <c r="E56" s="64">
        <v>34</v>
      </c>
      <c r="F56" s="64">
        <v>32</v>
      </c>
      <c r="G56" s="64">
        <v>34</v>
      </c>
      <c r="H56" s="64">
        <v>33</v>
      </c>
      <c r="I56" s="64">
        <v>29</v>
      </c>
      <c r="J56" s="64">
        <v>26</v>
      </c>
      <c r="K56" s="64">
        <v>29</v>
      </c>
      <c r="L56" s="64">
        <v>29</v>
      </c>
      <c r="M56" s="65">
        <v>22</v>
      </c>
      <c r="N56" s="63">
        <f t="shared" si="0"/>
        <v>31.166666666666668</v>
      </c>
    </row>
    <row r="57" spans="1:14" ht="12" customHeight="1" x14ac:dyDescent="0.25">
      <c r="A57" s="62" t="str">
        <f>'Pregnant Women Participating'!A57</f>
        <v>Isleta Pueblo, NM</v>
      </c>
      <c r="B57" s="63">
        <v>201</v>
      </c>
      <c r="C57" s="64">
        <v>202</v>
      </c>
      <c r="D57" s="64">
        <v>197</v>
      </c>
      <c r="E57" s="64">
        <v>187</v>
      </c>
      <c r="F57" s="64">
        <v>190</v>
      </c>
      <c r="G57" s="64">
        <v>197</v>
      </c>
      <c r="H57" s="64">
        <v>198</v>
      </c>
      <c r="I57" s="64">
        <v>187</v>
      </c>
      <c r="J57" s="64">
        <v>185</v>
      </c>
      <c r="K57" s="64">
        <v>147</v>
      </c>
      <c r="L57" s="64">
        <v>150</v>
      </c>
      <c r="M57" s="65">
        <v>156</v>
      </c>
      <c r="N57" s="63">
        <f t="shared" si="0"/>
        <v>183.08333333333334</v>
      </c>
    </row>
    <row r="58" spans="1:14" ht="12" customHeight="1" x14ac:dyDescent="0.25">
      <c r="A58" s="62" t="str">
        <f>'Pregnant Women Participating'!A58</f>
        <v>San Felipe Pueblo, NM</v>
      </c>
      <c r="B58" s="63">
        <v>10</v>
      </c>
      <c r="C58" s="64">
        <v>16</v>
      </c>
      <c r="D58" s="64">
        <v>19</v>
      </c>
      <c r="E58" s="64">
        <v>19</v>
      </c>
      <c r="F58" s="64">
        <v>14</v>
      </c>
      <c r="G58" s="64">
        <v>17</v>
      </c>
      <c r="H58" s="64">
        <v>20</v>
      </c>
      <c r="I58" s="64">
        <v>16</v>
      </c>
      <c r="J58" s="64">
        <v>16</v>
      </c>
      <c r="K58" s="64">
        <v>19</v>
      </c>
      <c r="L58" s="64">
        <v>19</v>
      </c>
      <c r="M58" s="65">
        <v>23</v>
      </c>
      <c r="N58" s="63">
        <f t="shared" si="0"/>
        <v>17.333333333333332</v>
      </c>
    </row>
    <row r="59" spans="1:14" ht="12" customHeight="1" x14ac:dyDescent="0.25">
      <c r="A59" s="62" t="str">
        <f>'Pregnant Women Participating'!A59</f>
        <v>Santo Domingo Tribe, NM</v>
      </c>
      <c r="B59" s="63">
        <v>8</v>
      </c>
      <c r="C59" s="64">
        <v>7</v>
      </c>
      <c r="D59" s="64">
        <v>6</v>
      </c>
      <c r="E59" s="64">
        <v>7</v>
      </c>
      <c r="F59" s="64">
        <v>9</v>
      </c>
      <c r="G59" s="64">
        <v>10</v>
      </c>
      <c r="H59" s="64">
        <v>8</v>
      </c>
      <c r="I59" s="64">
        <v>10</v>
      </c>
      <c r="J59" s="64">
        <v>10</v>
      </c>
      <c r="K59" s="64">
        <v>9</v>
      </c>
      <c r="L59" s="64">
        <v>15</v>
      </c>
      <c r="M59" s="65">
        <v>18</v>
      </c>
      <c r="N59" s="63">
        <f t="shared" si="0"/>
        <v>9.75</v>
      </c>
    </row>
    <row r="60" spans="1:14" ht="12" customHeight="1" x14ac:dyDescent="0.25">
      <c r="A60" s="62" t="str">
        <f>'Pregnant Women Participating'!A60</f>
        <v>Zuni Pueblo, NM</v>
      </c>
      <c r="B60" s="63">
        <v>27</v>
      </c>
      <c r="C60" s="64">
        <v>30</v>
      </c>
      <c r="D60" s="64">
        <v>30</v>
      </c>
      <c r="E60" s="64">
        <v>34</v>
      </c>
      <c r="F60" s="64">
        <v>35</v>
      </c>
      <c r="G60" s="64">
        <v>32</v>
      </c>
      <c r="H60" s="64">
        <v>34</v>
      </c>
      <c r="I60" s="64">
        <v>31</v>
      </c>
      <c r="J60" s="64">
        <v>29</v>
      </c>
      <c r="K60" s="64">
        <v>32</v>
      </c>
      <c r="L60" s="64">
        <v>33</v>
      </c>
      <c r="M60" s="65">
        <v>29</v>
      </c>
      <c r="N60" s="63">
        <f t="shared" si="0"/>
        <v>31.333333333333332</v>
      </c>
    </row>
    <row r="61" spans="1:14" ht="12" customHeight="1" x14ac:dyDescent="0.25">
      <c r="A61" s="62" t="str">
        <f>'Pregnant Women Participating'!A61</f>
        <v>Cherokee Nation, OK</v>
      </c>
      <c r="B61" s="63">
        <v>1235</v>
      </c>
      <c r="C61" s="64">
        <v>1224</v>
      </c>
      <c r="D61" s="64">
        <v>1203</v>
      </c>
      <c r="E61" s="64">
        <v>1200</v>
      </c>
      <c r="F61" s="64">
        <v>1153</v>
      </c>
      <c r="G61" s="64">
        <v>1159</v>
      </c>
      <c r="H61" s="64">
        <v>1147</v>
      </c>
      <c r="I61" s="64">
        <v>1127</v>
      </c>
      <c r="J61" s="64">
        <v>1060</v>
      </c>
      <c r="K61" s="64">
        <v>992</v>
      </c>
      <c r="L61" s="64">
        <v>1006</v>
      </c>
      <c r="M61" s="65">
        <v>1013</v>
      </c>
      <c r="N61" s="63">
        <f t="shared" si="0"/>
        <v>1126.5833333333333</v>
      </c>
    </row>
    <row r="62" spans="1:14" ht="12" customHeight="1" x14ac:dyDescent="0.25">
      <c r="A62" s="62" t="str">
        <f>'Pregnant Women Participating'!A62</f>
        <v>Chickasaw Nation, OK</v>
      </c>
      <c r="B62" s="63">
        <v>637</v>
      </c>
      <c r="C62" s="64">
        <v>630</v>
      </c>
      <c r="D62" s="64">
        <v>646</v>
      </c>
      <c r="E62" s="64">
        <v>658</v>
      </c>
      <c r="F62" s="64">
        <v>672</v>
      </c>
      <c r="G62" s="64">
        <v>690</v>
      </c>
      <c r="H62" s="64">
        <v>680</v>
      </c>
      <c r="I62" s="64">
        <v>678</v>
      </c>
      <c r="J62" s="64">
        <v>643</v>
      </c>
      <c r="K62" s="64">
        <v>615</v>
      </c>
      <c r="L62" s="64">
        <v>627</v>
      </c>
      <c r="M62" s="65">
        <v>632</v>
      </c>
      <c r="N62" s="63">
        <f t="shared" si="0"/>
        <v>650.66666666666663</v>
      </c>
    </row>
    <row r="63" spans="1:14" ht="12" customHeight="1" x14ac:dyDescent="0.25">
      <c r="A63" s="62" t="str">
        <f>'Pregnant Women Participating'!A63</f>
        <v>Choctaw Nation, OK</v>
      </c>
      <c r="B63" s="63">
        <v>970</v>
      </c>
      <c r="C63" s="64">
        <v>997</v>
      </c>
      <c r="D63" s="64">
        <v>986</v>
      </c>
      <c r="E63" s="64">
        <v>989</v>
      </c>
      <c r="F63" s="64">
        <v>963</v>
      </c>
      <c r="G63" s="64">
        <v>911</v>
      </c>
      <c r="H63" s="64">
        <v>900</v>
      </c>
      <c r="I63" s="64">
        <v>882</v>
      </c>
      <c r="J63" s="64">
        <v>877</v>
      </c>
      <c r="K63" s="64">
        <v>852</v>
      </c>
      <c r="L63" s="64">
        <v>850</v>
      </c>
      <c r="M63" s="65">
        <v>819</v>
      </c>
      <c r="N63" s="63">
        <f t="shared" si="0"/>
        <v>916.33333333333337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213</v>
      </c>
      <c r="C64" s="64">
        <v>223</v>
      </c>
      <c r="D64" s="64">
        <v>227</v>
      </c>
      <c r="E64" s="64">
        <v>215</v>
      </c>
      <c r="F64" s="64">
        <v>204</v>
      </c>
      <c r="G64" s="64">
        <v>211</v>
      </c>
      <c r="H64" s="64">
        <v>234</v>
      </c>
      <c r="I64" s="64">
        <v>239</v>
      </c>
      <c r="J64" s="64">
        <v>227</v>
      </c>
      <c r="K64" s="64">
        <v>212</v>
      </c>
      <c r="L64" s="64">
        <v>197</v>
      </c>
      <c r="M64" s="65">
        <v>199</v>
      </c>
      <c r="N64" s="63">
        <f t="shared" si="0"/>
        <v>216.75</v>
      </c>
    </row>
    <row r="65" spans="1:14" ht="12" customHeight="1" x14ac:dyDescent="0.25">
      <c r="A65" s="62" t="str">
        <f>'Pregnant Women Participating'!A65</f>
        <v>Inter-Tribal Council, OK</v>
      </c>
      <c r="B65" s="63">
        <v>127</v>
      </c>
      <c r="C65" s="64">
        <v>134</v>
      </c>
      <c r="D65" s="64">
        <v>134</v>
      </c>
      <c r="E65" s="64">
        <v>131</v>
      </c>
      <c r="F65" s="64">
        <v>125</v>
      </c>
      <c r="G65" s="64">
        <v>111</v>
      </c>
      <c r="H65" s="64">
        <v>112</v>
      </c>
      <c r="I65" s="64">
        <v>107</v>
      </c>
      <c r="J65" s="64">
        <v>98</v>
      </c>
      <c r="K65" s="64">
        <v>101</v>
      </c>
      <c r="L65" s="64">
        <v>95</v>
      </c>
      <c r="M65" s="65">
        <v>100</v>
      </c>
      <c r="N65" s="63">
        <f t="shared" si="0"/>
        <v>114.58333333333333</v>
      </c>
    </row>
    <row r="66" spans="1:14" ht="12" customHeight="1" x14ac:dyDescent="0.25">
      <c r="A66" s="62" t="str">
        <f>'Pregnant Women Participating'!A66</f>
        <v>Muscogee Creek Nation, OK</v>
      </c>
      <c r="B66" s="63">
        <v>416</v>
      </c>
      <c r="C66" s="64">
        <v>409</v>
      </c>
      <c r="D66" s="64">
        <v>388</v>
      </c>
      <c r="E66" s="64">
        <v>394</v>
      </c>
      <c r="F66" s="64">
        <v>400</v>
      </c>
      <c r="G66" s="64">
        <v>400</v>
      </c>
      <c r="H66" s="64">
        <v>393</v>
      </c>
      <c r="I66" s="64">
        <v>395</v>
      </c>
      <c r="J66" s="64">
        <v>377</v>
      </c>
      <c r="K66" s="64">
        <v>375</v>
      </c>
      <c r="L66" s="64">
        <v>364</v>
      </c>
      <c r="M66" s="65">
        <v>355</v>
      </c>
      <c r="N66" s="63">
        <f t="shared" si="0"/>
        <v>388.83333333333331</v>
      </c>
    </row>
    <row r="67" spans="1:14" ht="12" customHeight="1" x14ac:dyDescent="0.25">
      <c r="A67" s="62" t="str">
        <f>'Pregnant Women Participating'!A67</f>
        <v>Osage Tribal Council, OK</v>
      </c>
      <c r="B67" s="63">
        <v>759</v>
      </c>
      <c r="C67" s="64">
        <v>764</v>
      </c>
      <c r="D67" s="64">
        <v>774</v>
      </c>
      <c r="E67" s="64">
        <v>781</v>
      </c>
      <c r="F67" s="64">
        <v>738</v>
      </c>
      <c r="G67" s="64">
        <v>699</v>
      </c>
      <c r="H67" s="64">
        <v>659</v>
      </c>
      <c r="I67" s="64">
        <v>644</v>
      </c>
      <c r="J67" s="64">
        <v>621</v>
      </c>
      <c r="K67" s="64">
        <v>576</v>
      </c>
      <c r="L67" s="64">
        <v>559</v>
      </c>
      <c r="M67" s="65">
        <v>532</v>
      </c>
      <c r="N67" s="63">
        <f t="shared" si="0"/>
        <v>675.5</v>
      </c>
    </row>
    <row r="68" spans="1:14" ht="12" customHeight="1" x14ac:dyDescent="0.25">
      <c r="A68" s="62" t="str">
        <f>'Pregnant Women Participating'!A68</f>
        <v>Otoe-Missouria Tribe, OK</v>
      </c>
      <c r="B68" s="63">
        <v>58</v>
      </c>
      <c r="C68" s="64">
        <v>64</v>
      </c>
      <c r="D68" s="64">
        <v>60</v>
      </c>
      <c r="E68" s="64">
        <v>56</v>
      </c>
      <c r="F68" s="64">
        <v>62</v>
      </c>
      <c r="G68" s="64">
        <v>67</v>
      </c>
      <c r="H68" s="64">
        <v>62</v>
      </c>
      <c r="I68" s="64">
        <v>59</v>
      </c>
      <c r="J68" s="64">
        <v>55</v>
      </c>
      <c r="K68" s="64">
        <v>62</v>
      </c>
      <c r="L68" s="64">
        <v>58</v>
      </c>
      <c r="M68" s="65">
        <v>59</v>
      </c>
      <c r="N68" s="63">
        <f t="shared" si="0"/>
        <v>60.166666666666664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641</v>
      </c>
      <c r="C69" s="64">
        <v>626</v>
      </c>
      <c r="D69" s="64">
        <v>613</v>
      </c>
      <c r="E69" s="64">
        <v>645</v>
      </c>
      <c r="F69" s="64">
        <v>629</v>
      </c>
      <c r="G69" s="64">
        <v>628</v>
      </c>
      <c r="H69" s="64">
        <v>642</v>
      </c>
      <c r="I69" s="64">
        <v>610</v>
      </c>
      <c r="J69" s="64">
        <v>588</v>
      </c>
      <c r="K69" s="64">
        <v>576</v>
      </c>
      <c r="L69" s="64">
        <v>585</v>
      </c>
      <c r="M69" s="65">
        <v>588</v>
      </c>
      <c r="N69" s="63">
        <f t="shared" si="0"/>
        <v>614.25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159211</v>
      </c>
      <c r="C70" s="68">
        <v>158607</v>
      </c>
      <c r="D70" s="68">
        <v>157335</v>
      </c>
      <c r="E70" s="68">
        <v>158287</v>
      </c>
      <c r="F70" s="68">
        <v>158366</v>
      </c>
      <c r="G70" s="68">
        <v>158366</v>
      </c>
      <c r="H70" s="68">
        <v>155258</v>
      </c>
      <c r="I70" s="68">
        <v>152830</v>
      </c>
      <c r="J70" s="68">
        <v>150559</v>
      </c>
      <c r="K70" s="68">
        <v>147069</v>
      </c>
      <c r="L70" s="68">
        <v>149168</v>
      </c>
      <c r="M70" s="69">
        <v>148373</v>
      </c>
      <c r="N70" s="67">
        <f t="shared" si="0"/>
        <v>154452.41666666666</v>
      </c>
    </row>
    <row r="71" spans="1:14" ht="12" customHeight="1" x14ac:dyDescent="0.25">
      <c r="A71" s="62" t="str">
        <f>'Pregnant Women Participating'!A71</f>
        <v>Colorado</v>
      </c>
      <c r="B71" s="63">
        <v>10738</v>
      </c>
      <c r="C71" s="64">
        <v>10749</v>
      </c>
      <c r="D71" s="64">
        <v>10682</v>
      </c>
      <c r="E71" s="64">
        <v>10668</v>
      </c>
      <c r="F71" s="64">
        <v>10690</v>
      </c>
      <c r="G71" s="64">
        <v>10728</v>
      </c>
      <c r="H71" s="64">
        <v>10687</v>
      </c>
      <c r="I71" s="64">
        <v>10480</v>
      </c>
      <c r="J71" s="64">
        <v>10154</v>
      </c>
      <c r="K71" s="64">
        <v>9689</v>
      </c>
      <c r="L71" s="64">
        <v>9739</v>
      </c>
      <c r="M71" s="65">
        <v>9813</v>
      </c>
      <c r="N71" s="63">
        <f t="shared" si="0"/>
        <v>10401.416666666666</v>
      </c>
    </row>
    <row r="72" spans="1:14" ht="12" customHeight="1" x14ac:dyDescent="0.25">
      <c r="A72" s="62" t="str">
        <f>'Pregnant Women Participating'!A72</f>
        <v>Kansas</v>
      </c>
      <c r="B72" s="63">
        <v>7415</v>
      </c>
      <c r="C72" s="64">
        <v>7345</v>
      </c>
      <c r="D72" s="64">
        <v>6804</v>
      </c>
      <c r="E72" s="64">
        <v>6850</v>
      </c>
      <c r="F72" s="64">
        <v>6860</v>
      </c>
      <c r="G72" s="64">
        <v>6763</v>
      </c>
      <c r="H72" s="64">
        <v>6568</v>
      </c>
      <c r="I72" s="64">
        <v>6429</v>
      </c>
      <c r="J72" s="64">
        <v>6278</v>
      </c>
      <c r="K72" s="64">
        <v>6087</v>
      </c>
      <c r="L72" s="64">
        <v>6186</v>
      </c>
      <c r="M72" s="65">
        <v>6179</v>
      </c>
      <c r="N72" s="63">
        <f t="shared" si="0"/>
        <v>6647</v>
      </c>
    </row>
    <row r="73" spans="1:14" ht="12" customHeight="1" x14ac:dyDescent="0.25">
      <c r="A73" s="62" t="str">
        <f>'Pregnant Women Participating'!A73</f>
        <v>Missouri</v>
      </c>
      <c r="B73" s="63">
        <v>17943</v>
      </c>
      <c r="C73" s="64">
        <v>17944</v>
      </c>
      <c r="D73" s="64">
        <v>18096</v>
      </c>
      <c r="E73" s="64">
        <v>18128</v>
      </c>
      <c r="F73" s="64">
        <v>17667</v>
      </c>
      <c r="G73" s="64">
        <v>17617</v>
      </c>
      <c r="H73" s="64">
        <v>17055</v>
      </c>
      <c r="I73" s="64">
        <v>16735</v>
      </c>
      <c r="J73" s="64">
        <v>16329</v>
      </c>
      <c r="K73" s="64">
        <v>16015</v>
      </c>
      <c r="L73" s="64">
        <v>16137</v>
      </c>
      <c r="M73" s="65">
        <v>16209</v>
      </c>
      <c r="N73" s="63">
        <f t="shared" si="0"/>
        <v>17156.25</v>
      </c>
    </row>
    <row r="74" spans="1:14" ht="12" customHeight="1" x14ac:dyDescent="0.25">
      <c r="A74" s="62" t="str">
        <f>'Pregnant Women Participating'!A74</f>
        <v>Montana</v>
      </c>
      <c r="B74" s="63">
        <v>1996</v>
      </c>
      <c r="C74" s="64">
        <v>2003</v>
      </c>
      <c r="D74" s="64">
        <v>2003</v>
      </c>
      <c r="E74" s="64">
        <v>1991</v>
      </c>
      <c r="F74" s="64">
        <v>1977</v>
      </c>
      <c r="G74" s="64">
        <v>1956</v>
      </c>
      <c r="H74" s="64">
        <v>1881</v>
      </c>
      <c r="I74" s="64">
        <v>1874</v>
      </c>
      <c r="J74" s="64">
        <v>1876</v>
      </c>
      <c r="K74" s="64">
        <v>1815</v>
      </c>
      <c r="L74" s="64">
        <v>1803</v>
      </c>
      <c r="M74" s="65">
        <v>1812</v>
      </c>
      <c r="N74" s="63">
        <f t="shared" si="0"/>
        <v>1915.5833333333333</v>
      </c>
    </row>
    <row r="75" spans="1:14" ht="12" customHeight="1" x14ac:dyDescent="0.25">
      <c r="A75" s="62" t="str">
        <f>'Pregnant Women Participating'!A75</f>
        <v>Nebraska</v>
      </c>
      <c r="B75" s="63">
        <v>4845</v>
      </c>
      <c r="C75" s="64">
        <v>4878</v>
      </c>
      <c r="D75" s="64">
        <v>4910</v>
      </c>
      <c r="E75" s="64">
        <v>4888</v>
      </c>
      <c r="F75" s="64">
        <v>4866</v>
      </c>
      <c r="G75" s="64">
        <v>4817</v>
      </c>
      <c r="H75" s="64">
        <v>4789</v>
      </c>
      <c r="I75" s="64">
        <v>4663</v>
      </c>
      <c r="J75" s="64">
        <v>4539</v>
      </c>
      <c r="K75" s="64">
        <v>4348</v>
      </c>
      <c r="L75" s="64">
        <v>4326</v>
      </c>
      <c r="M75" s="65">
        <v>4265</v>
      </c>
      <c r="N75" s="63">
        <f t="shared" si="0"/>
        <v>4677.833333333333</v>
      </c>
    </row>
    <row r="76" spans="1:14" ht="12" customHeight="1" x14ac:dyDescent="0.25">
      <c r="A76" s="62" t="str">
        <f>'Pregnant Women Participating'!A76</f>
        <v>North Dakota</v>
      </c>
      <c r="B76" s="63">
        <v>1490</v>
      </c>
      <c r="C76" s="64">
        <v>1492</v>
      </c>
      <c r="D76" s="64">
        <v>1446</v>
      </c>
      <c r="E76" s="64">
        <v>1477</v>
      </c>
      <c r="F76" s="64">
        <v>1472</v>
      </c>
      <c r="G76" s="64">
        <v>1432</v>
      </c>
      <c r="H76" s="64">
        <v>1380</v>
      </c>
      <c r="I76" s="64">
        <v>1361</v>
      </c>
      <c r="J76" s="64">
        <v>1287</v>
      </c>
      <c r="K76" s="64">
        <v>1279</v>
      </c>
      <c r="L76" s="64">
        <v>1267</v>
      </c>
      <c r="M76" s="65">
        <v>1255</v>
      </c>
      <c r="N76" s="63">
        <f t="shared" si="0"/>
        <v>1386.5</v>
      </c>
    </row>
    <row r="77" spans="1:14" ht="12" customHeight="1" x14ac:dyDescent="0.25">
      <c r="A77" s="62" t="str">
        <f>'Pregnant Women Participating'!A77</f>
        <v>South Dakota</v>
      </c>
      <c r="B77" s="63">
        <v>2192</v>
      </c>
      <c r="C77" s="64">
        <v>2189</v>
      </c>
      <c r="D77" s="64">
        <v>2190</v>
      </c>
      <c r="E77" s="64">
        <v>2176</v>
      </c>
      <c r="F77" s="64">
        <v>2117</v>
      </c>
      <c r="G77" s="64">
        <v>2083</v>
      </c>
      <c r="H77" s="64">
        <v>2043</v>
      </c>
      <c r="I77" s="64">
        <v>2043</v>
      </c>
      <c r="J77" s="64">
        <v>2014</v>
      </c>
      <c r="K77" s="64">
        <v>2009</v>
      </c>
      <c r="L77" s="64">
        <v>1984</v>
      </c>
      <c r="M77" s="65">
        <v>1931</v>
      </c>
      <c r="N77" s="63">
        <f t="shared" si="0"/>
        <v>2080.9166666666665</v>
      </c>
    </row>
    <row r="78" spans="1:14" ht="12" customHeight="1" x14ac:dyDescent="0.25">
      <c r="A78" s="62" t="str">
        <f>'Pregnant Women Participating'!A78</f>
        <v>Wyoming</v>
      </c>
      <c r="B78" s="63">
        <v>1002</v>
      </c>
      <c r="C78" s="64">
        <v>1006</v>
      </c>
      <c r="D78" s="64">
        <v>1002</v>
      </c>
      <c r="E78" s="64">
        <v>1005</v>
      </c>
      <c r="F78" s="64">
        <v>993</v>
      </c>
      <c r="G78" s="64">
        <v>1008</v>
      </c>
      <c r="H78" s="64">
        <v>993</v>
      </c>
      <c r="I78" s="64">
        <v>977</v>
      </c>
      <c r="J78" s="64">
        <v>939</v>
      </c>
      <c r="K78" s="64">
        <v>926</v>
      </c>
      <c r="L78" s="64">
        <v>900</v>
      </c>
      <c r="M78" s="65">
        <v>914</v>
      </c>
      <c r="N78" s="63">
        <f t="shared" si="0"/>
        <v>972.08333333333337</v>
      </c>
    </row>
    <row r="79" spans="1:14" ht="12" customHeight="1" x14ac:dyDescent="0.25">
      <c r="A79" s="62" t="str">
        <f>'Pregnant Women Participating'!A79</f>
        <v>Ute Mountain Ute Tribe, CO</v>
      </c>
      <c r="B79" s="63">
        <v>15</v>
      </c>
      <c r="C79" s="64">
        <v>13</v>
      </c>
      <c r="D79" s="64">
        <v>16</v>
      </c>
      <c r="E79" s="64">
        <v>16</v>
      </c>
      <c r="F79" s="64">
        <v>13</v>
      </c>
      <c r="G79" s="64">
        <v>15</v>
      </c>
      <c r="H79" s="64">
        <v>16</v>
      </c>
      <c r="I79" s="64">
        <v>14</v>
      </c>
      <c r="J79" s="64">
        <v>15</v>
      </c>
      <c r="K79" s="64">
        <v>18</v>
      </c>
      <c r="L79" s="64">
        <v>16</v>
      </c>
      <c r="M79" s="65">
        <v>14</v>
      </c>
      <c r="N79" s="63">
        <f t="shared" si="0"/>
        <v>15.083333333333334</v>
      </c>
    </row>
    <row r="80" spans="1:14" ht="12" customHeight="1" x14ac:dyDescent="0.25">
      <c r="A80" s="62" t="str">
        <f>'Pregnant Women Participating'!A80</f>
        <v>Omaha Sioux, NE</v>
      </c>
      <c r="B80" s="63">
        <v>52</v>
      </c>
      <c r="C80" s="64">
        <v>54</v>
      </c>
      <c r="D80" s="64">
        <v>50</v>
      </c>
      <c r="E80" s="64">
        <v>53</v>
      </c>
      <c r="F80" s="64">
        <v>49</v>
      </c>
      <c r="G80" s="64">
        <v>55</v>
      </c>
      <c r="H80" s="64">
        <v>52</v>
      </c>
      <c r="I80" s="64">
        <v>47</v>
      </c>
      <c r="J80" s="64">
        <v>48</v>
      </c>
      <c r="K80" s="64">
        <v>46</v>
      </c>
      <c r="L80" s="64">
        <v>47</v>
      </c>
      <c r="M80" s="65">
        <v>47</v>
      </c>
      <c r="N80" s="63">
        <f t="shared" si="0"/>
        <v>50</v>
      </c>
    </row>
    <row r="81" spans="1:14" ht="12" customHeight="1" x14ac:dyDescent="0.25">
      <c r="A81" s="62" t="str">
        <f>'Pregnant Women Participating'!A81</f>
        <v>Santee Sioux, NE</v>
      </c>
      <c r="B81" s="63">
        <v>5</v>
      </c>
      <c r="C81" s="64">
        <v>8</v>
      </c>
      <c r="D81" s="64">
        <v>7</v>
      </c>
      <c r="E81" s="64">
        <v>8</v>
      </c>
      <c r="F81" s="64">
        <v>9</v>
      </c>
      <c r="G81" s="64">
        <v>8</v>
      </c>
      <c r="H81" s="64">
        <v>8</v>
      </c>
      <c r="I81" s="64">
        <v>11</v>
      </c>
      <c r="J81" s="64">
        <v>11</v>
      </c>
      <c r="K81" s="64">
        <v>11</v>
      </c>
      <c r="L81" s="64">
        <v>12</v>
      </c>
      <c r="M81" s="65">
        <v>10</v>
      </c>
      <c r="N81" s="63">
        <f t="shared" si="0"/>
        <v>9</v>
      </c>
    </row>
    <row r="82" spans="1:14" ht="12" customHeight="1" x14ac:dyDescent="0.25">
      <c r="A82" s="62" t="str">
        <f>'Pregnant Women Participating'!A82</f>
        <v>Winnebago Tribe, NE</v>
      </c>
      <c r="B82" s="63">
        <v>27</v>
      </c>
      <c r="C82" s="64">
        <v>28</v>
      </c>
      <c r="D82" s="64">
        <v>26</v>
      </c>
      <c r="E82" s="64">
        <v>27</v>
      </c>
      <c r="F82" s="64">
        <v>27</v>
      </c>
      <c r="G82" s="64">
        <v>28</v>
      </c>
      <c r="H82" s="64">
        <v>24</v>
      </c>
      <c r="I82" s="64">
        <v>22</v>
      </c>
      <c r="J82" s="64">
        <v>22</v>
      </c>
      <c r="K82" s="64">
        <v>26</v>
      </c>
      <c r="L82" s="64">
        <v>32</v>
      </c>
      <c r="M82" s="65">
        <v>31</v>
      </c>
      <c r="N82" s="63">
        <f t="shared" si="0"/>
        <v>26.666666666666668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68</v>
      </c>
      <c r="C83" s="64">
        <v>75</v>
      </c>
      <c r="D83" s="64">
        <v>79</v>
      </c>
      <c r="E83" s="64">
        <v>74</v>
      </c>
      <c r="F83" s="64">
        <v>68</v>
      </c>
      <c r="G83" s="64">
        <v>68</v>
      </c>
      <c r="H83" s="64">
        <v>64</v>
      </c>
      <c r="I83" s="64">
        <v>59</v>
      </c>
      <c r="J83" s="64">
        <v>60</v>
      </c>
      <c r="K83" s="64">
        <v>57</v>
      </c>
      <c r="L83" s="64">
        <v>50</v>
      </c>
      <c r="M83" s="65">
        <v>50</v>
      </c>
      <c r="N83" s="63">
        <f t="shared" si="0"/>
        <v>64.333333333333329</v>
      </c>
    </row>
    <row r="84" spans="1:14" ht="12" customHeight="1" x14ac:dyDescent="0.25">
      <c r="A84" s="62" t="str">
        <f>'Pregnant Women Participating'!A84</f>
        <v>Three Affiliated Tribes, ND</v>
      </c>
      <c r="B84" s="63">
        <v>54</v>
      </c>
      <c r="C84" s="64">
        <v>56</v>
      </c>
      <c r="D84" s="64">
        <v>46</v>
      </c>
      <c r="E84" s="64">
        <v>46</v>
      </c>
      <c r="F84" s="64">
        <v>40</v>
      </c>
      <c r="G84" s="64">
        <v>44</v>
      </c>
      <c r="H84" s="64">
        <v>37</v>
      </c>
      <c r="I84" s="64">
        <v>30</v>
      </c>
      <c r="J84" s="64">
        <v>25</v>
      </c>
      <c r="K84" s="64">
        <v>23</v>
      </c>
      <c r="L84" s="64">
        <v>18</v>
      </c>
      <c r="M84" s="65">
        <v>18</v>
      </c>
      <c r="N84" s="63">
        <f t="shared" si="0"/>
        <v>36.416666666666664</v>
      </c>
    </row>
    <row r="85" spans="1:14" ht="12" customHeight="1" x14ac:dyDescent="0.25">
      <c r="A85" s="62" t="str">
        <f>'Pregnant Women Participating'!A85</f>
        <v>Cheyenne River Sioux, SD</v>
      </c>
      <c r="B85" s="63">
        <v>74</v>
      </c>
      <c r="C85" s="64">
        <v>71</v>
      </c>
      <c r="D85" s="64">
        <v>72</v>
      </c>
      <c r="E85" s="64">
        <v>83</v>
      </c>
      <c r="F85" s="64">
        <v>83</v>
      </c>
      <c r="G85" s="64">
        <v>82</v>
      </c>
      <c r="H85" s="64">
        <v>83</v>
      </c>
      <c r="I85" s="64">
        <v>83</v>
      </c>
      <c r="J85" s="64">
        <v>80</v>
      </c>
      <c r="K85" s="64">
        <v>83</v>
      </c>
      <c r="L85" s="64">
        <v>83</v>
      </c>
      <c r="M85" s="65">
        <v>82</v>
      </c>
      <c r="N85" s="63">
        <f t="shared" si="0"/>
        <v>79.916666666666671</v>
      </c>
    </row>
    <row r="86" spans="1:14" ht="12" customHeight="1" x14ac:dyDescent="0.25">
      <c r="A86" s="62" t="str">
        <f>'Pregnant Women Participating'!A86</f>
        <v>Rosebud Sioux, SD</v>
      </c>
      <c r="B86" s="63">
        <v>120</v>
      </c>
      <c r="C86" s="64">
        <v>133</v>
      </c>
      <c r="D86" s="64">
        <v>123</v>
      </c>
      <c r="E86" s="64">
        <v>120</v>
      </c>
      <c r="F86" s="64">
        <v>127</v>
      </c>
      <c r="G86" s="64">
        <v>131</v>
      </c>
      <c r="H86" s="64">
        <v>127</v>
      </c>
      <c r="I86" s="64">
        <v>126</v>
      </c>
      <c r="J86" s="64">
        <v>120</v>
      </c>
      <c r="K86" s="64">
        <v>112</v>
      </c>
      <c r="L86" s="64">
        <v>108</v>
      </c>
      <c r="M86" s="65">
        <v>113</v>
      </c>
      <c r="N86" s="63">
        <f t="shared" si="0"/>
        <v>121.66666666666667</v>
      </c>
    </row>
    <row r="87" spans="1:14" ht="12" customHeight="1" x14ac:dyDescent="0.25">
      <c r="A87" s="62" t="str">
        <f>'Pregnant Women Participating'!A87</f>
        <v>Northern Arapahoe, WY</v>
      </c>
      <c r="B87" s="63">
        <v>31</v>
      </c>
      <c r="C87" s="64">
        <v>33</v>
      </c>
      <c r="D87" s="64">
        <v>39</v>
      </c>
      <c r="E87" s="64">
        <v>41</v>
      </c>
      <c r="F87" s="64">
        <v>42</v>
      </c>
      <c r="G87" s="64">
        <v>47</v>
      </c>
      <c r="H87" s="64">
        <v>45</v>
      </c>
      <c r="I87" s="64">
        <v>49</v>
      </c>
      <c r="J87" s="64">
        <v>48</v>
      </c>
      <c r="K87" s="64">
        <v>48</v>
      </c>
      <c r="L87" s="64">
        <v>43</v>
      </c>
      <c r="M87" s="65">
        <v>40</v>
      </c>
      <c r="N87" s="63">
        <f t="shared" si="0"/>
        <v>42.166666666666664</v>
      </c>
    </row>
    <row r="88" spans="1:14" ht="12" customHeight="1" x14ac:dyDescent="0.25">
      <c r="A88" s="62" t="str">
        <f>'Pregnant Women Participating'!A88</f>
        <v>Shoshone Tribe, WY</v>
      </c>
      <c r="B88" s="63">
        <v>24</v>
      </c>
      <c r="C88" s="64">
        <v>22</v>
      </c>
      <c r="D88" s="64">
        <v>25</v>
      </c>
      <c r="E88" s="64">
        <v>26</v>
      </c>
      <c r="F88" s="64">
        <v>27</v>
      </c>
      <c r="G88" s="64">
        <v>27</v>
      </c>
      <c r="H88" s="64">
        <v>24</v>
      </c>
      <c r="I88" s="64">
        <v>23</v>
      </c>
      <c r="J88" s="64">
        <v>26</v>
      </c>
      <c r="K88" s="64">
        <v>21</v>
      </c>
      <c r="L88" s="64">
        <v>26</v>
      </c>
      <c r="M88" s="65">
        <v>24</v>
      </c>
      <c r="N88" s="63">
        <f t="shared" si="0"/>
        <v>24.583333333333332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48091</v>
      </c>
      <c r="C89" s="68">
        <v>48099</v>
      </c>
      <c r="D89" s="68">
        <v>47616</v>
      </c>
      <c r="E89" s="68">
        <v>47677</v>
      </c>
      <c r="F89" s="68">
        <v>47127</v>
      </c>
      <c r="G89" s="68">
        <v>46909</v>
      </c>
      <c r="H89" s="68">
        <v>45876</v>
      </c>
      <c r="I89" s="68">
        <v>45026</v>
      </c>
      <c r="J89" s="68">
        <v>43871</v>
      </c>
      <c r="K89" s="68">
        <v>42613</v>
      </c>
      <c r="L89" s="68">
        <v>42777</v>
      </c>
      <c r="M89" s="69">
        <v>42807</v>
      </c>
      <c r="N89" s="67">
        <f t="shared" si="0"/>
        <v>45707.416666666664</v>
      </c>
    </row>
    <row r="90" spans="1:14" ht="12" customHeight="1" x14ac:dyDescent="0.25">
      <c r="A90" s="71" t="str">
        <f>'Pregnant Women Participating'!A90</f>
        <v>Alaska</v>
      </c>
      <c r="B90" s="63">
        <v>1609</v>
      </c>
      <c r="C90" s="64">
        <v>1549</v>
      </c>
      <c r="D90" s="64">
        <v>1537</v>
      </c>
      <c r="E90" s="64">
        <v>1504</v>
      </c>
      <c r="F90" s="64">
        <v>1496</v>
      </c>
      <c r="G90" s="64">
        <v>1545</v>
      </c>
      <c r="H90" s="64">
        <v>1498</v>
      </c>
      <c r="I90" s="64">
        <v>1503</v>
      </c>
      <c r="J90" s="64">
        <v>1452</v>
      </c>
      <c r="K90" s="64">
        <v>1431</v>
      </c>
      <c r="L90" s="64">
        <v>1407</v>
      </c>
      <c r="M90" s="65">
        <v>1408</v>
      </c>
      <c r="N90" s="63">
        <f t="shared" si="0"/>
        <v>1494.9166666666667</v>
      </c>
    </row>
    <row r="91" spans="1:14" ht="12" customHeight="1" x14ac:dyDescent="0.25">
      <c r="A91" s="71" t="str">
        <f>'Pregnant Women Participating'!A91</f>
        <v>American Samoa</v>
      </c>
      <c r="B91" s="63">
        <v>197</v>
      </c>
      <c r="C91" s="64">
        <v>204</v>
      </c>
      <c r="D91" s="64">
        <v>210</v>
      </c>
      <c r="E91" s="64">
        <v>216</v>
      </c>
      <c r="F91" s="64">
        <v>203</v>
      </c>
      <c r="G91" s="64">
        <v>206</v>
      </c>
      <c r="H91" s="64">
        <v>227</v>
      </c>
      <c r="I91" s="64">
        <v>231</v>
      </c>
      <c r="J91" s="64">
        <v>245</v>
      </c>
      <c r="K91" s="64">
        <v>230</v>
      </c>
      <c r="L91" s="64">
        <v>217</v>
      </c>
      <c r="M91" s="65">
        <v>215</v>
      </c>
      <c r="N91" s="63">
        <f t="shared" si="0"/>
        <v>216.75</v>
      </c>
    </row>
    <row r="92" spans="1:14" ht="12" customHeight="1" x14ac:dyDescent="0.25">
      <c r="A92" s="71" t="str">
        <f>'Pregnant Women Participating'!A92</f>
        <v>California</v>
      </c>
      <c r="B92" s="63">
        <v>102147</v>
      </c>
      <c r="C92" s="64">
        <v>100973</v>
      </c>
      <c r="D92" s="64">
        <v>100364</v>
      </c>
      <c r="E92" s="64">
        <v>101594</v>
      </c>
      <c r="F92" s="64">
        <v>102244</v>
      </c>
      <c r="G92" s="64">
        <v>103693</v>
      </c>
      <c r="H92" s="64">
        <v>103684</v>
      </c>
      <c r="I92" s="64">
        <v>103398</v>
      </c>
      <c r="J92" s="64">
        <v>102420</v>
      </c>
      <c r="K92" s="64">
        <v>101278</v>
      </c>
      <c r="L92" s="64">
        <v>100959</v>
      </c>
      <c r="M92" s="65">
        <v>99760</v>
      </c>
      <c r="N92" s="63">
        <f t="shared" si="0"/>
        <v>101876.16666666667</v>
      </c>
    </row>
    <row r="93" spans="1:14" ht="12" customHeight="1" x14ac:dyDescent="0.25">
      <c r="A93" s="71" t="str">
        <f>'Pregnant Women Participating'!A93</f>
        <v>Guam</v>
      </c>
      <c r="B93" s="63">
        <v>707</v>
      </c>
      <c r="C93" s="64">
        <v>700</v>
      </c>
      <c r="D93" s="64">
        <v>687</v>
      </c>
      <c r="E93" s="64">
        <v>709</v>
      </c>
      <c r="F93" s="64">
        <v>742</v>
      </c>
      <c r="G93" s="64">
        <v>752</v>
      </c>
      <c r="H93" s="64">
        <v>752</v>
      </c>
      <c r="I93" s="64">
        <v>744</v>
      </c>
      <c r="J93" s="64">
        <v>744</v>
      </c>
      <c r="K93" s="64">
        <v>745</v>
      </c>
      <c r="L93" s="64">
        <v>737</v>
      </c>
      <c r="M93" s="65">
        <v>749</v>
      </c>
      <c r="N93" s="63">
        <f t="shared" si="0"/>
        <v>730.66666666666663</v>
      </c>
    </row>
    <row r="94" spans="1:14" ht="12" customHeight="1" x14ac:dyDescent="0.25">
      <c r="A94" s="71" t="str">
        <f>'Pregnant Women Participating'!A94</f>
        <v>Hawaii</v>
      </c>
      <c r="B94" s="63">
        <v>2490</v>
      </c>
      <c r="C94" s="64">
        <v>2479</v>
      </c>
      <c r="D94" s="64">
        <v>2458</v>
      </c>
      <c r="E94" s="64">
        <v>2505</v>
      </c>
      <c r="F94" s="64">
        <v>2577</v>
      </c>
      <c r="G94" s="64">
        <v>2542</v>
      </c>
      <c r="H94" s="64">
        <v>2516</v>
      </c>
      <c r="I94" s="64">
        <v>2447</v>
      </c>
      <c r="J94" s="64">
        <v>2475</v>
      </c>
      <c r="K94" s="64">
        <v>2486</v>
      </c>
      <c r="L94" s="64">
        <v>2504</v>
      </c>
      <c r="M94" s="65">
        <v>2455</v>
      </c>
      <c r="N94" s="63">
        <f t="shared" si="0"/>
        <v>2494.5</v>
      </c>
    </row>
    <row r="95" spans="1:14" ht="12" customHeight="1" x14ac:dyDescent="0.25">
      <c r="A95" s="71" t="str">
        <f>'Pregnant Women Participating'!A95</f>
        <v>Idaho</v>
      </c>
      <c r="B95" s="63">
        <v>3650</v>
      </c>
      <c r="C95" s="64">
        <v>3636</v>
      </c>
      <c r="D95" s="64">
        <v>3650</v>
      </c>
      <c r="E95" s="64">
        <v>3691</v>
      </c>
      <c r="F95" s="64">
        <v>3691</v>
      </c>
      <c r="G95" s="64">
        <v>3649</v>
      </c>
      <c r="H95" s="64">
        <v>3528</v>
      </c>
      <c r="I95" s="64">
        <v>3405</v>
      </c>
      <c r="J95" s="64">
        <v>3316</v>
      </c>
      <c r="K95" s="64">
        <v>3217</v>
      </c>
      <c r="L95" s="64">
        <v>3154</v>
      </c>
      <c r="M95" s="65">
        <v>3113</v>
      </c>
      <c r="N95" s="63">
        <f t="shared" si="0"/>
        <v>3475</v>
      </c>
    </row>
    <row r="96" spans="1:14" ht="12" customHeight="1" x14ac:dyDescent="0.25">
      <c r="A96" s="71" t="str">
        <f>'Pregnant Women Participating'!A96</f>
        <v>Nevada</v>
      </c>
      <c r="B96" s="63">
        <v>8533</v>
      </c>
      <c r="C96" s="64">
        <v>8394</v>
      </c>
      <c r="D96" s="64">
        <v>8276</v>
      </c>
      <c r="E96" s="64">
        <v>8155</v>
      </c>
      <c r="F96" s="64">
        <v>8148</v>
      </c>
      <c r="G96" s="64">
        <v>8153</v>
      </c>
      <c r="H96" s="64">
        <v>7983</v>
      </c>
      <c r="I96" s="64">
        <v>7771</v>
      </c>
      <c r="J96" s="64">
        <v>7601</v>
      </c>
      <c r="K96" s="64">
        <v>7419</v>
      </c>
      <c r="L96" s="64">
        <v>7437</v>
      </c>
      <c r="M96" s="65">
        <v>7349</v>
      </c>
      <c r="N96" s="63">
        <f t="shared" si="0"/>
        <v>7934.916666666667</v>
      </c>
    </row>
    <row r="97" spans="1:14" ht="12" customHeight="1" x14ac:dyDescent="0.25">
      <c r="A97" s="71" t="str">
        <f>'Pregnant Women Participating'!A97</f>
        <v>Oregon</v>
      </c>
      <c r="B97" s="63">
        <v>8841</v>
      </c>
      <c r="C97" s="64">
        <v>8793</v>
      </c>
      <c r="D97" s="64">
        <v>8783</v>
      </c>
      <c r="E97" s="64">
        <v>8282</v>
      </c>
      <c r="F97" s="64">
        <v>8294</v>
      </c>
      <c r="G97" s="64">
        <v>8363</v>
      </c>
      <c r="H97" s="64">
        <v>8307</v>
      </c>
      <c r="I97" s="64">
        <v>8227</v>
      </c>
      <c r="J97" s="64">
        <v>8129</v>
      </c>
      <c r="K97" s="64">
        <v>8011</v>
      </c>
      <c r="L97" s="64">
        <v>8154</v>
      </c>
      <c r="M97" s="65">
        <v>8098</v>
      </c>
      <c r="N97" s="63">
        <f t="shared" si="0"/>
        <v>8356.8333333333339</v>
      </c>
    </row>
    <row r="98" spans="1:14" ht="12" customHeight="1" x14ac:dyDescent="0.25">
      <c r="A98" s="71" t="str">
        <f>'Pregnant Women Participating'!A98</f>
        <v>Washington</v>
      </c>
      <c r="B98" s="63">
        <v>13853</v>
      </c>
      <c r="C98" s="64">
        <v>13739</v>
      </c>
      <c r="D98" s="64">
        <v>13616</v>
      </c>
      <c r="E98" s="64">
        <v>13561</v>
      </c>
      <c r="F98" s="64">
        <v>13350</v>
      </c>
      <c r="G98" s="64">
        <v>13274</v>
      </c>
      <c r="H98" s="64">
        <v>13055</v>
      </c>
      <c r="I98" s="64">
        <v>12803</v>
      </c>
      <c r="J98" s="64">
        <v>12428</v>
      </c>
      <c r="K98" s="64">
        <v>12237</v>
      </c>
      <c r="L98" s="64">
        <v>12335</v>
      </c>
      <c r="M98" s="65">
        <v>12211</v>
      </c>
      <c r="N98" s="63">
        <f t="shared" si="0"/>
        <v>13038.5</v>
      </c>
    </row>
    <row r="99" spans="1:14" ht="12" customHeight="1" x14ac:dyDescent="0.25">
      <c r="A99" s="71" t="str">
        <f>'Pregnant Women Participating'!A99</f>
        <v>Northern Marianas</v>
      </c>
      <c r="B99" s="63">
        <v>234</v>
      </c>
      <c r="C99" s="64">
        <v>241</v>
      </c>
      <c r="D99" s="64">
        <v>243</v>
      </c>
      <c r="E99" s="64">
        <v>234</v>
      </c>
      <c r="F99" s="64">
        <v>224</v>
      </c>
      <c r="G99" s="64">
        <v>212</v>
      </c>
      <c r="H99" s="64">
        <v>214</v>
      </c>
      <c r="I99" s="64">
        <v>222</v>
      </c>
      <c r="J99" s="64">
        <v>232</v>
      </c>
      <c r="K99" s="64">
        <v>235</v>
      </c>
      <c r="L99" s="64">
        <v>233</v>
      </c>
      <c r="M99" s="65">
        <v>218</v>
      </c>
      <c r="N99" s="63">
        <f t="shared" si="0"/>
        <v>228.5</v>
      </c>
    </row>
    <row r="100" spans="1:14" ht="12" customHeight="1" x14ac:dyDescent="0.25">
      <c r="A100" s="71" t="str">
        <f>'Pregnant Women Participating'!A100</f>
        <v>Inter-Tribal Council, NV</v>
      </c>
      <c r="B100" s="63">
        <v>73</v>
      </c>
      <c r="C100" s="64">
        <v>73</v>
      </c>
      <c r="D100" s="64">
        <v>69</v>
      </c>
      <c r="E100" s="64">
        <v>68</v>
      </c>
      <c r="F100" s="64">
        <v>62</v>
      </c>
      <c r="G100" s="64">
        <v>66</v>
      </c>
      <c r="H100" s="64">
        <v>69</v>
      </c>
      <c r="I100" s="64">
        <v>66</v>
      </c>
      <c r="J100" s="64">
        <v>68</v>
      </c>
      <c r="K100" s="64">
        <v>67</v>
      </c>
      <c r="L100" s="64">
        <v>65</v>
      </c>
      <c r="M100" s="65">
        <v>72</v>
      </c>
      <c r="N100" s="63">
        <f t="shared" si="0"/>
        <v>68.166666666666671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142334</v>
      </c>
      <c r="C101" s="68">
        <v>140781</v>
      </c>
      <c r="D101" s="68">
        <v>139893</v>
      </c>
      <c r="E101" s="68">
        <v>140519</v>
      </c>
      <c r="F101" s="68">
        <v>141031</v>
      </c>
      <c r="G101" s="68">
        <v>142455</v>
      </c>
      <c r="H101" s="68">
        <v>141833</v>
      </c>
      <c r="I101" s="68">
        <v>140817</v>
      </c>
      <c r="J101" s="68">
        <v>139110</v>
      </c>
      <c r="K101" s="68">
        <v>137356</v>
      </c>
      <c r="L101" s="68">
        <v>137202</v>
      </c>
      <c r="M101" s="69">
        <v>135648</v>
      </c>
      <c r="N101" s="67">
        <f t="shared" si="0"/>
        <v>139914.91666666666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914876</v>
      </c>
      <c r="C102" s="74">
        <v>913136</v>
      </c>
      <c r="D102" s="74">
        <v>909128</v>
      </c>
      <c r="E102" s="74">
        <v>914805</v>
      </c>
      <c r="F102" s="74">
        <v>914274</v>
      </c>
      <c r="G102" s="74">
        <v>919944</v>
      </c>
      <c r="H102" s="74">
        <v>908895</v>
      </c>
      <c r="I102" s="74">
        <v>898556</v>
      </c>
      <c r="J102" s="74">
        <v>881825</v>
      </c>
      <c r="K102" s="74">
        <v>861791</v>
      </c>
      <c r="L102" s="74">
        <v>862382</v>
      </c>
      <c r="M102" s="75">
        <v>851860</v>
      </c>
      <c r="N102" s="73">
        <f t="shared" si="0"/>
        <v>895956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March 10,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44470</v>
      </c>
      <c r="C5" s="19">
        <f>DATE(RIGHT(A2,4)-1,11,1)</f>
        <v>44501</v>
      </c>
      <c r="D5" s="19">
        <f>DATE(RIGHT(A2,4)-1,12,1)</f>
        <v>44531</v>
      </c>
      <c r="E5" s="19">
        <f>DATE(RIGHT(A2,4),1,1)</f>
        <v>44562</v>
      </c>
      <c r="F5" s="19">
        <f>DATE(RIGHT(A2,4),2,1)</f>
        <v>44593</v>
      </c>
      <c r="G5" s="19">
        <f>DATE(RIGHT(A2,4),3,1)</f>
        <v>44621</v>
      </c>
      <c r="H5" s="19">
        <f>DATE(RIGHT(A2,4),4,1)</f>
        <v>44652</v>
      </c>
      <c r="I5" s="19">
        <f>DATE(RIGHT(A2,4),5,1)</f>
        <v>44682</v>
      </c>
      <c r="J5" s="19">
        <f>DATE(RIGHT(A2,4),6,1)</f>
        <v>44713</v>
      </c>
      <c r="K5" s="19">
        <f>DATE(RIGHT(A2,4),7,1)</f>
        <v>44743</v>
      </c>
      <c r="L5" s="19">
        <f>DATE(RIGHT(A2,4),8,1)</f>
        <v>44774</v>
      </c>
      <c r="M5" s="19">
        <f>DATE(RIGHT(A2,4),9,1)</f>
        <v>44805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11085</v>
      </c>
      <c r="C6" s="4">
        <v>11181</v>
      </c>
      <c r="D6" s="4">
        <v>11284</v>
      </c>
      <c r="E6" s="4">
        <v>11373</v>
      </c>
      <c r="F6" s="4">
        <v>11317</v>
      </c>
      <c r="G6" s="4">
        <v>11591</v>
      </c>
      <c r="H6" s="4">
        <v>11486</v>
      </c>
      <c r="I6" s="4">
        <v>11450</v>
      </c>
      <c r="J6" s="4">
        <v>11421</v>
      </c>
      <c r="K6" s="4">
        <v>11315</v>
      </c>
      <c r="L6" s="4">
        <v>11417</v>
      </c>
      <c r="M6" s="42">
        <v>11342</v>
      </c>
      <c r="N6" s="13">
        <f t="shared" ref="N6:N15" si="0">IF(SUM(B6:M6)&gt;0,AVERAGE(B6:M6)," ")</f>
        <v>11355.166666666666</v>
      </c>
    </row>
    <row r="7" spans="1:14" ht="12" customHeight="1" x14ac:dyDescent="0.25">
      <c r="A7" s="7" t="str">
        <f>'Pregnant Women Participating'!A7</f>
        <v>Maine</v>
      </c>
      <c r="B7" s="13">
        <v>3545</v>
      </c>
      <c r="C7" s="4">
        <v>3556</v>
      </c>
      <c r="D7" s="4">
        <v>3585</v>
      </c>
      <c r="E7" s="4">
        <v>3612</v>
      </c>
      <c r="F7" s="4">
        <v>3589</v>
      </c>
      <c r="G7" s="4">
        <v>3654</v>
      </c>
      <c r="H7" s="4">
        <v>3632</v>
      </c>
      <c r="I7" s="4">
        <v>3625</v>
      </c>
      <c r="J7" s="4">
        <v>3586</v>
      </c>
      <c r="K7" s="4">
        <v>3592</v>
      </c>
      <c r="L7" s="4">
        <v>3616</v>
      </c>
      <c r="M7" s="42">
        <v>3624</v>
      </c>
      <c r="N7" s="13">
        <f t="shared" si="0"/>
        <v>3601.3333333333335</v>
      </c>
    </row>
    <row r="8" spans="1:14" ht="12" customHeight="1" x14ac:dyDescent="0.25">
      <c r="A8" s="7" t="str">
        <f>'Pregnant Women Participating'!A8</f>
        <v>Massachusetts</v>
      </c>
      <c r="B8" s="13">
        <v>21937</v>
      </c>
      <c r="C8" s="4">
        <v>22036</v>
      </c>
      <c r="D8" s="4">
        <v>22172</v>
      </c>
      <c r="E8" s="4">
        <v>22542</v>
      </c>
      <c r="F8" s="4">
        <v>22678</v>
      </c>
      <c r="G8" s="4">
        <v>23104</v>
      </c>
      <c r="H8" s="4">
        <v>22966</v>
      </c>
      <c r="I8" s="4">
        <v>22848</v>
      </c>
      <c r="J8" s="4">
        <v>22618</v>
      </c>
      <c r="K8" s="4">
        <v>22462</v>
      </c>
      <c r="L8" s="4">
        <v>22488</v>
      </c>
      <c r="M8" s="42">
        <v>22610</v>
      </c>
      <c r="N8" s="13">
        <f t="shared" si="0"/>
        <v>22538.416666666668</v>
      </c>
    </row>
    <row r="9" spans="1:14" ht="12" customHeight="1" x14ac:dyDescent="0.25">
      <c r="A9" s="7" t="str">
        <f>'Pregnant Women Participating'!A9</f>
        <v>New Hampshire</v>
      </c>
      <c r="B9" s="13">
        <v>2619</v>
      </c>
      <c r="C9" s="4">
        <v>2635</v>
      </c>
      <c r="D9" s="4">
        <v>2660</v>
      </c>
      <c r="E9" s="4">
        <v>2691</v>
      </c>
      <c r="F9" s="4">
        <v>2651</v>
      </c>
      <c r="G9" s="4">
        <v>2658</v>
      </c>
      <c r="H9" s="4">
        <v>2503</v>
      </c>
      <c r="I9" s="4">
        <v>2539</v>
      </c>
      <c r="J9" s="4">
        <v>2499</v>
      </c>
      <c r="K9" s="4">
        <v>2458</v>
      </c>
      <c r="L9" s="4">
        <v>2452</v>
      </c>
      <c r="M9" s="42">
        <v>2420</v>
      </c>
      <c r="N9" s="13">
        <f t="shared" si="0"/>
        <v>2565.4166666666665</v>
      </c>
    </row>
    <row r="10" spans="1:14" ht="12" customHeight="1" x14ac:dyDescent="0.25">
      <c r="A10" s="7" t="str">
        <f>'Pregnant Women Participating'!A10</f>
        <v>New York</v>
      </c>
      <c r="B10" s="13">
        <v>80682</v>
      </c>
      <c r="C10" s="4">
        <v>80736</v>
      </c>
      <c r="D10" s="4">
        <v>81697</v>
      </c>
      <c r="E10" s="4">
        <v>83308</v>
      </c>
      <c r="F10" s="4">
        <v>83580</v>
      </c>
      <c r="G10" s="4">
        <v>85566</v>
      </c>
      <c r="H10" s="4">
        <v>85159</v>
      </c>
      <c r="I10" s="4">
        <v>85367</v>
      </c>
      <c r="J10" s="4">
        <v>85261</v>
      </c>
      <c r="K10" s="4">
        <v>84533</v>
      </c>
      <c r="L10" s="4">
        <v>85211</v>
      </c>
      <c r="M10" s="42">
        <v>85212</v>
      </c>
      <c r="N10" s="13">
        <f t="shared" si="0"/>
        <v>83859.333333333328</v>
      </c>
    </row>
    <row r="11" spans="1:14" ht="12" customHeight="1" x14ac:dyDescent="0.25">
      <c r="A11" s="7" t="str">
        <f>'Pregnant Women Participating'!A11</f>
        <v>Rhode Island</v>
      </c>
      <c r="B11" s="13">
        <v>3763</v>
      </c>
      <c r="C11" s="4">
        <v>3751</v>
      </c>
      <c r="D11" s="4">
        <v>3853</v>
      </c>
      <c r="E11" s="4">
        <v>3907</v>
      </c>
      <c r="F11" s="4">
        <v>3942</v>
      </c>
      <c r="G11" s="4">
        <v>3924</v>
      </c>
      <c r="H11" s="4">
        <v>3827</v>
      </c>
      <c r="I11" s="4">
        <v>3828</v>
      </c>
      <c r="J11" s="4">
        <v>3822</v>
      </c>
      <c r="K11" s="4">
        <v>3734</v>
      </c>
      <c r="L11" s="4">
        <v>3737</v>
      </c>
      <c r="M11" s="42">
        <v>3700</v>
      </c>
      <c r="N11" s="13">
        <f t="shared" si="0"/>
        <v>3815.6666666666665</v>
      </c>
    </row>
    <row r="12" spans="1:14" ht="12" customHeight="1" x14ac:dyDescent="0.25">
      <c r="A12" s="7" t="str">
        <f>'Pregnant Women Participating'!A12</f>
        <v>Vermont</v>
      </c>
      <c r="B12" s="13">
        <v>1863</v>
      </c>
      <c r="C12" s="4">
        <v>1879</v>
      </c>
      <c r="D12" s="4">
        <v>1876</v>
      </c>
      <c r="E12" s="4">
        <v>1923</v>
      </c>
      <c r="F12" s="4">
        <v>1917</v>
      </c>
      <c r="G12" s="4">
        <v>1946</v>
      </c>
      <c r="H12" s="4">
        <v>1950</v>
      </c>
      <c r="I12" s="4">
        <v>1942</v>
      </c>
      <c r="J12" s="4">
        <v>1909</v>
      </c>
      <c r="K12" s="4">
        <v>1914</v>
      </c>
      <c r="L12" s="4">
        <v>1911</v>
      </c>
      <c r="M12" s="42">
        <v>1927</v>
      </c>
      <c r="N12" s="13">
        <f t="shared" si="0"/>
        <v>1913.0833333333333</v>
      </c>
    </row>
    <row r="13" spans="1:14" ht="12" customHeight="1" x14ac:dyDescent="0.25">
      <c r="A13" s="7" t="str">
        <f>'Pregnant Women Participating'!A13</f>
        <v>Virgin Islands</v>
      </c>
      <c r="B13" s="13">
        <v>662</v>
      </c>
      <c r="C13" s="4">
        <v>643</v>
      </c>
      <c r="D13" s="4">
        <v>647</v>
      </c>
      <c r="E13" s="4">
        <v>640</v>
      </c>
      <c r="F13" s="4">
        <v>625</v>
      </c>
      <c r="G13" s="4">
        <v>625</v>
      </c>
      <c r="H13" s="4">
        <v>620</v>
      </c>
      <c r="I13" s="4">
        <v>646</v>
      </c>
      <c r="J13" s="4">
        <v>639</v>
      </c>
      <c r="K13" s="4">
        <v>642</v>
      </c>
      <c r="L13" s="4">
        <v>624</v>
      </c>
      <c r="M13" s="42">
        <v>621</v>
      </c>
      <c r="N13" s="13">
        <f t="shared" si="0"/>
        <v>636.16666666666663</v>
      </c>
    </row>
    <row r="14" spans="1:14" ht="12" customHeight="1" x14ac:dyDescent="0.25">
      <c r="A14" s="7" t="str">
        <f>'Pregnant Women Participating'!A14</f>
        <v>Indian Township, ME</v>
      </c>
      <c r="B14" s="13">
        <v>19</v>
      </c>
      <c r="C14" s="4">
        <v>10</v>
      </c>
      <c r="D14" s="4">
        <v>12</v>
      </c>
      <c r="E14" s="4">
        <v>12</v>
      </c>
      <c r="F14" s="4">
        <v>12</v>
      </c>
      <c r="G14" s="4">
        <v>12</v>
      </c>
      <c r="H14" s="4">
        <v>12</v>
      </c>
      <c r="I14" s="4">
        <v>11</v>
      </c>
      <c r="J14" s="4">
        <v>12</v>
      </c>
      <c r="K14" s="4">
        <v>12</v>
      </c>
      <c r="L14" s="4">
        <v>11</v>
      </c>
      <c r="M14" s="42">
        <v>11</v>
      </c>
      <c r="N14" s="13">
        <f t="shared" si="0"/>
        <v>12.166666666666666</v>
      </c>
    </row>
    <row r="15" spans="1:14" ht="12" customHeight="1" x14ac:dyDescent="0.25">
      <c r="A15" s="7" t="str">
        <f>'Pregnant Women Participating'!A15</f>
        <v>Pleasant Point, ME</v>
      </c>
      <c r="B15" s="13">
        <v>3</v>
      </c>
      <c r="C15" s="4">
        <v>3</v>
      </c>
      <c r="D15" s="4">
        <v>3</v>
      </c>
      <c r="E15" s="4">
        <v>3</v>
      </c>
      <c r="F15" s="4">
        <v>3</v>
      </c>
      <c r="G15" s="4">
        <v>5</v>
      </c>
      <c r="H15" s="4">
        <v>5</v>
      </c>
      <c r="I15" s="4">
        <v>5</v>
      </c>
      <c r="J15" s="4">
        <v>6</v>
      </c>
      <c r="K15" s="4">
        <v>5</v>
      </c>
      <c r="L15" s="4">
        <v>5</v>
      </c>
      <c r="M15" s="42">
        <v>4</v>
      </c>
      <c r="N15" s="13">
        <f t="shared" si="0"/>
        <v>4.166666666666667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126178</v>
      </c>
      <c r="C16" s="15">
        <v>126430</v>
      </c>
      <c r="D16" s="15">
        <v>127789</v>
      </c>
      <c r="E16" s="15">
        <v>130011</v>
      </c>
      <c r="F16" s="15">
        <v>130314</v>
      </c>
      <c r="G16" s="15">
        <v>133085</v>
      </c>
      <c r="H16" s="15">
        <v>132160</v>
      </c>
      <c r="I16" s="15">
        <v>132261</v>
      </c>
      <c r="J16" s="15">
        <v>131773</v>
      </c>
      <c r="K16" s="15">
        <v>130667</v>
      </c>
      <c r="L16" s="15">
        <v>131472</v>
      </c>
      <c r="M16" s="41">
        <v>131471</v>
      </c>
      <c r="N16" s="16">
        <f t="shared" ref="N16:N102" si="1">IF(SUM(B16:M16)&gt;0,AVERAGE(B16:M16)," ")</f>
        <v>130300.91666666667</v>
      </c>
    </row>
    <row r="17" spans="1:14" ht="12" customHeight="1" x14ac:dyDescent="0.25">
      <c r="A17" s="7" t="str">
        <f>'Pregnant Women Participating'!A17</f>
        <v>Delaware</v>
      </c>
      <c r="B17" s="13">
        <v>4220</v>
      </c>
      <c r="C17" s="4">
        <v>4232</v>
      </c>
      <c r="D17" s="4">
        <v>4239</v>
      </c>
      <c r="E17" s="4">
        <v>4188</v>
      </c>
      <c r="F17" s="4">
        <v>4167</v>
      </c>
      <c r="G17" s="4">
        <v>4247</v>
      </c>
      <c r="H17" s="4">
        <v>4239</v>
      </c>
      <c r="I17" s="4">
        <v>4214</v>
      </c>
      <c r="J17" s="4">
        <v>4272</v>
      </c>
      <c r="K17" s="4">
        <v>4271</v>
      </c>
      <c r="L17" s="4">
        <v>4344</v>
      </c>
      <c r="M17" s="42">
        <v>4328</v>
      </c>
      <c r="N17" s="13">
        <f t="shared" si="1"/>
        <v>4246.75</v>
      </c>
    </row>
    <row r="18" spans="1:14" ht="12" customHeight="1" x14ac:dyDescent="0.25">
      <c r="A18" s="7" t="str">
        <f>'Pregnant Women Participating'!A18</f>
        <v>District of Columbia</v>
      </c>
      <c r="B18" s="13">
        <v>2983</v>
      </c>
      <c r="C18" s="4">
        <v>2935</v>
      </c>
      <c r="D18" s="4">
        <v>2912</v>
      </c>
      <c r="E18" s="4">
        <v>2950</v>
      </c>
      <c r="F18" s="4">
        <v>2996</v>
      </c>
      <c r="G18" s="4">
        <v>3031</v>
      </c>
      <c r="H18" s="4">
        <v>2945</v>
      </c>
      <c r="I18" s="4">
        <v>2662</v>
      </c>
      <c r="J18" s="4">
        <v>2539</v>
      </c>
      <c r="K18" s="4">
        <v>2475</v>
      </c>
      <c r="L18" s="4">
        <v>2557</v>
      </c>
      <c r="M18" s="42">
        <v>2623</v>
      </c>
      <c r="N18" s="13">
        <f t="shared" si="1"/>
        <v>2800.6666666666665</v>
      </c>
    </row>
    <row r="19" spans="1:14" ht="12" customHeight="1" x14ac:dyDescent="0.25">
      <c r="A19" s="7" t="str">
        <f>'Pregnant Women Participating'!A19</f>
        <v>Maryland</v>
      </c>
      <c r="B19" s="13">
        <v>26788</v>
      </c>
      <c r="C19" s="4">
        <v>26737</v>
      </c>
      <c r="D19" s="4">
        <v>26851</v>
      </c>
      <c r="E19" s="4">
        <v>27124</v>
      </c>
      <c r="F19" s="4">
        <v>27191</v>
      </c>
      <c r="G19" s="4">
        <v>27652</v>
      </c>
      <c r="H19" s="4">
        <v>27389</v>
      </c>
      <c r="I19" s="4">
        <v>27324</v>
      </c>
      <c r="J19" s="4">
        <v>27317</v>
      </c>
      <c r="K19" s="4">
        <v>27398</v>
      </c>
      <c r="L19" s="4">
        <v>27992</v>
      </c>
      <c r="M19" s="42">
        <v>28092</v>
      </c>
      <c r="N19" s="13">
        <f t="shared" si="1"/>
        <v>27321.25</v>
      </c>
    </row>
    <row r="20" spans="1:14" ht="12" customHeight="1" x14ac:dyDescent="0.25">
      <c r="A20" s="7" t="str">
        <f>'Pregnant Women Participating'!A20</f>
        <v>New Jersey</v>
      </c>
      <c r="B20" s="13">
        <v>30098</v>
      </c>
      <c r="C20" s="4">
        <v>30005</v>
      </c>
      <c r="D20" s="4">
        <v>29898</v>
      </c>
      <c r="E20" s="4">
        <v>30565</v>
      </c>
      <c r="F20" s="4">
        <v>31048</v>
      </c>
      <c r="G20" s="4">
        <v>31781</v>
      </c>
      <c r="H20" s="4">
        <v>31949</v>
      </c>
      <c r="I20" s="4">
        <v>31976</v>
      </c>
      <c r="J20" s="4">
        <v>32069</v>
      </c>
      <c r="K20" s="4">
        <v>32230</v>
      </c>
      <c r="L20" s="4">
        <v>32507</v>
      </c>
      <c r="M20" s="42">
        <v>32506</v>
      </c>
      <c r="N20" s="13">
        <f t="shared" si="1"/>
        <v>31386</v>
      </c>
    </row>
    <row r="21" spans="1:14" ht="12" customHeight="1" x14ac:dyDescent="0.25">
      <c r="A21" s="7" t="str">
        <f>'Pregnant Women Participating'!A21</f>
        <v>Pennsylvania</v>
      </c>
      <c r="B21" s="13">
        <v>36966</v>
      </c>
      <c r="C21" s="4">
        <v>37102</v>
      </c>
      <c r="D21" s="4">
        <v>37438</v>
      </c>
      <c r="E21" s="4">
        <v>38000</v>
      </c>
      <c r="F21" s="4">
        <v>38389</v>
      </c>
      <c r="G21" s="4">
        <v>38739</v>
      </c>
      <c r="H21" s="4">
        <v>38349</v>
      </c>
      <c r="I21" s="4">
        <v>38083</v>
      </c>
      <c r="J21" s="4">
        <v>37788</v>
      </c>
      <c r="K21" s="4">
        <v>37394</v>
      </c>
      <c r="L21" s="4">
        <v>38121</v>
      </c>
      <c r="M21" s="42">
        <v>38539</v>
      </c>
      <c r="N21" s="13">
        <f t="shared" si="1"/>
        <v>37909</v>
      </c>
    </row>
    <row r="22" spans="1:14" ht="12" customHeight="1" x14ac:dyDescent="0.25">
      <c r="A22" s="7" t="str">
        <f>'Pregnant Women Participating'!A22</f>
        <v>Puerto Rico</v>
      </c>
      <c r="B22" s="13">
        <v>19184</v>
      </c>
      <c r="C22" s="4">
        <v>19247</v>
      </c>
      <c r="D22" s="4">
        <v>19410</v>
      </c>
      <c r="E22" s="4">
        <v>19613</v>
      </c>
      <c r="F22" s="4">
        <v>19286</v>
      </c>
      <c r="G22" s="4">
        <v>19336</v>
      </c>
      <c r="H22" s="4">
        <v>18770</v>
      </c>
      <c r="I22" s="4">
        <v>18944</v>
      </c>
      <c r="J22" s="4">
        <v>18835</v>
      </c>
      <c r="K22" s="4">
        <v>16292</v>
      </c>
      <c r="L22" s="4">
        <v>17296</v>
      </c>
      <c r="M22" s="42">
        <v>15534</v>
      </c>
      <c r="N22" s="13">
        <f t="shared" si="1"/>
        <v>18478.916666666668</v>
      </c>
    </row>
    <row r="23" spans="1:14" ht="12" customHeight="1" x14ac:dyDescent="0.25">
      <c r="A23" s="7" t="str">
        <f>'Pregnant Women Participating'!A23</f>
        <v>Virginia</v>
      </c>
      <c r="B23" s="13">
        <v>28212</v>
      </c>
      <c r="C23" s="4">
        <v>28135</v>
      </c>
      <c r="D23" s="4">
        <v>28121</v>
      </c>
      <c r="E23" s="4">
        <v>28439</v>
      </c>
      <c r="F23" s="4">
        <v>28237</v>
      </c>
      <c r="G23" s="4">
        <v>28432</v>
      </c>
      <c r="H23" s="4">
        <v>28162</v>
      </c>
      <c r="I23" s="4">
        <v>27803</v>
      </c>
      <c r="J23" s="4">
        <v>27304</v>
      </c>
      <c r="K23" s="4">
        <v>27109</v>
      </c>
      <c r="L23" s="4">
        <v>27515</v>
      </c>
      <c r="M23" s="42">
        <v>27269</v>
      </c>
      <c r="N23" s="13">
        <f t="shared" si="1"/>
        <v>27894.833333333332</v>
      </c>
    </row>
    <row r="24" spans="1:14" ht="12" customHeight="1" x14ac:dyDescent="0.25">
      <c r="A24" s="7" t="str">
        <f>'Pregnant Women Participating'!A24</f>
        <v>West Virginia</v>
      </c>
      <c r="B24" s="13">
        <v>7811</v>
      </c>
      <c r="C24" s="4">
        <v>7860</v>
      </c>
      <c r="D24" s="4">
        <v>7876</v>
      </c>
      <c r="E24" s="4">
        <v>8006</v>
      </c>
      <c r="F24" s="4">
        <v>7932</v>
      </c>
      <c r="G24" s="4">
        <v>8097</v>
      </c>
      <c r="H24" s="4">
        <v>8091</v>
      </c>
      <c r="I24" s="4">
        <v>8096</v>
      </c>
      <c r="J24" s="4">
        <v>8006</v>
      </c>
      <c r="K24" s="4">
        <v>7956</v>
      </c>
      <c r="L24" s="4">
        <v>8083</v>
      </c>
      <c r="M24" s="42">
        <v>8083</v>
      </c>
      <c r="N24" s="13">
        <f t="shared" si="1"/>
        <v>7991.416666666667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156262</v>
      </c>
      <c r="C25" s="15">
        <v>156253</v>
      </c>
      <c r="D25" s="15">
        <v>156745</v>
      </c>
      <c r="E25" s="15">
        <v>158885</v>
      </c>
      <c r="F25" s="15">
        <v>159246</v>
      </c>
      <c r="G25" s="15">
        <v>161315</v>
      </c>
      <c r="H25" s="15">
        <v>159894</v>
      </c>
      <c r="I25" s="15">
        <v>159102</v>
      </c>
      <c r="J25" s="15">
        <v>158130</v>
      </c>
      <c r="K25" s="15">
        <v>155125</v>
      </c>
      <c r="L25" s="15">
        <v>158415</v>
      </c>
      <c r="M25" s="41">
        <v>156974</v>
      </c>
      <c r="N25" s="16">
        <f t="shared" si="1"/>
        <v>158028.83333333334</v>
      </c>
    </row>
    <row r="26" spans="1:14" ht="12" customHeight="1" x14ac:dyDescent="0.25">
      <c r="A26" s="7" t="str">
        <f>'Pregnant Women Participating'!A26</f>
        <v>Alabama</v>
      </c>
      <c r="B26" s="13">
        <v>28972</v>
      </c>
      <c r="C26" s="4">
        <v>29015</v>
      </c>
      <c r="D26" s="4">
        <v>28969</v>
      </c>
      <c r="E26" s="4">
        <v>28988</v>
      </c>
      <c r="F26" s="4">
        <v>28785</v>
      </c>
      <c r="G26" s="4">
        <v>29181</v>
      </c>
      <c r="H26" s="4">
        <v>29074</v>
      </c>
      <c r="I26" s="4">
        <v>29058</v>
      </c>
      <c r="J26" s="4">
        <v>28762</v>
      </c>
      <c r="K26" s="4">
        <v>28525</v>
      </c>
      <c r="L26" s="4">
        <v>28683</v>
      </c>
      <c r="M26" s="42">
        <v>28527</v>
      </c>
      <c r="N26" s="13">
        <f t="shared" si="1"/>
        <v>28878.25</v>
      </c>
    </row>
    <row r="27" spans="1:14" ht="12" customHeight="1" x14ac:dyDescent="0.25">
      <c r="A27" s="7" t="str">
        <f>'Pregnant Women Participating'!A27</f>
        <v>Florida</v>
      </c>
      <c r="B27" s="13">
        <v>96329</v>
      </c>
      <c r="C27" s="4">
        <v>95608</v>
      </c>
      <c r="D27" s="4">
        <v>94752</v>
      </c>
      <c r="E27" s="4">
        <v>95844</v>
      </c>
      <c r="F27" s="4">
        <v>96489</v>
      </c>
      <c r="G27" s="4">
        <v>98380</v>
      </c>
      <c r="H27" s="4">
        <v>99009</v>
      </c>
      <c r="I27" s="4">
        <v>98753</v>
      </c>
      <c r="J27" s="4">
        <v>98622</v>
      </c>
      <c r="K27" s="4">
        <v>98516</v>
      </c>
      <c r="L27" s="4">
        <v>99556</v>
      </c>
      <c r="M27" s="42">
        <v>98029</v>
      </c>
      <c r="N27" s="13">
        <f t="shared" si="1"/>
        <v>97490.583333333328</v>
      </c>
    </row>
    <row r="28" spans="1:14" ht="12" customHeight="1" x14ac:dyDescent="0.25">
      <c r="A28" s="7" t="str">
        <f>'Pregnant Women Participating'!A28</f>
        <v>Georgia</v>
      </c>
      <c r="B28" s="13">
        <v>48861</v>
      </c>
      <c r="C28" s="4">
        <v>48346</v>
      </c>
      <c r="D28" s="4">
        <v>47603</v>
      </c>
      <c r="E28" s="4">
        <v>47203</v>
      </c>
      <c r="F28" s="4">
        <v>47494</v>
      </c>
      <c r="G28" s="4">
        <v>48176</v>
      </c>
      <c r="H28" s="4">
        <v>47531</v>
      </c>
      <c r="I28" s="4">
        <v>47004</v>
      </c>
      <c r="J28" s="4">
        <v>45713</v>
      </c>
      <c r="K28" s="4">
        <v>44981</v>
      </c>
      <c r="L28" s="4">
        <v>45988</v>
      </c>
      <c r="M28" s="42">
        <v>46332</v>
      </c>
      <c r="N28" s="13">
        <f t="shared" si="1"/>
        <v>47102.666666666664</v>
      </c>
    </row>
    <row r="29" spans="1:14" ht="12" customHeight="1" x14ac:dyDescent="0.25">
      <c r="A29" s="7" t="str">
        <f>'Pregnant Women Participating'!A29</f>
        <v>Kentucky</v>
      </c>
      <c r="B29" s="13">
        <v>25825</v>
      </c>
      <c r="C29" s="4">
        <v>25816</v>
      </c>
      <c r="D29" s="4">
        <v>25748</v>
      </c>
      <c r="E29" s="4">
        <v>25826</v>
      </c>
      <c r="F29" s="4">
        <v>25600</v>
      </c>
      <c r="G29" s="4">
        <v>26059</v>
      </c>
      <c r="H29" s="4">
        <v>25852</v>
      </c>
      <c r="I29" s="4">
        <v>25765</v>
      </c>
      <c r="J29" s="4">
        <v>25706</v>
      </c>
      <c r="K29" s="4">
        <v>25645</v>
      </c>
      <c r="L29" s="4">
        <v>25987</v>
      </c>
      <c r="M29" s="42">
        <v>25933</v>
      </c>
      <c r="N29" s="13">
        <f t="shared" si="1"/>
        <v>25813.5</v>
      </c>
    </row>
    <row r="30" spans="1:14" ht="12" customHeight="1" x14ac:dyDescent="0.25">
      <c r="A30" s="7" t="str">
        <f>'Pregnant Women Participating'!A30</f>
        <v>Mississippi</v>
      </c>
      <c r="B30" s="13">
        <v>18947</v>
      </c>
      <c r="C30" s="4">
        <v>19008</v>
      </c>
      <c r="D30" s="4">
        <v>18845</v>
      </c>
      <c r="E30" s="4">
        <v>18681</v>
      </c>
      <c r="F30" s="4">
        <v>19276</v>
      </c>
      <c r="G30" s="4">
        <v>19291</v>
      </c>
      <c r="H30" s="4">
        <v>18447</v>
      </c>
      <c r="I30" s="4">
        <v>18967</v>
      </c>
      <c r="J30" s="4">
        <v>18551</v>
      </c>
      <c r="K30" s="4">
        <v>17664</v>
      </c>
      <c r="L30" s="4">
        <v>18263</v>
      </c>
      <c r="M30" s="42">
        <v>17485</v>
      </c>
      <c r="N30" s="13">
        <f t="shared" si="1"/>
        <v>18618.75</v>
      </c>
    </row>
    <row r="31" spans="1:14" ht="12" customHeight="1" x14ac:dyDescent="0.25">
      <c r="A31" s="7" t="str">
        <f>'Pregnant Women Participating'!A31</f>
        <v>North Carolina</v>
      </c>
      <c r="B31" s="13">
        <v>56500</v>
      </c>
      <c r="C31" s="4">
        <v>56245</v>
      </c>
      <c r="D31" s="4">
        <v>56457</v>
      </c>
      <c r="E31" s="4">
        <v>57082</v>
      </c>
      <c r="F31" s="4">
        <v>57309</v>
      </c>
      <c r="G31" s="4">
        <v>58899</v>
      </c>
      <c r="H31" s="4">
        <v>58068</v>
      </c>
      <c r="I31" s="4">
        <v>58618</v>
      </c>
      <c r="J31" s="4">
        <v>58222</v>
      </c>
      <c r="K31" s="4">
        <v>57754</v>
      </c>
      <c r="L31" s="4">
        <v>58730</v>
      </c>
      <c r="M31" s="42">
        <v>58195</v>
      </c>
      <c r="N31" s="13">
        <f t="shared" si="1"/>
        <v>57673.25</v>
      </c>
    </row>
    <row r="32" spans="1:14" ht="12" customHeight="1" x14ac:dyDescent="0.25">
      <c r="A32" s="7" t="str">
        <f>'Pregnant Women Participating'!A32</f>
        <v>South Carolina</v>
      </c>
      <c r="B32" s="13">
        <v>22597</v>
      </c>
      <c r="C32" s="4">
        <v>22489</v>
      </c>
      <c r="D32" s="4">
        <v>22287</v>
      </c>
      <c r="E32" s="4">
        <v>22157</v>
      </c>
      <c r="F32" s="4">
        <v>21714</v>
      </c>
      <c r="G32" s="4">
        <v>22147</v>
      </c>
      <c r="H32" s="4">
        <v>22255</v>
      </c>
      <c r="I32" s="4">
        <v>22231</v>
      </c>
      <c r="J32" s="4">
        <v>22164</v>
      </c>
      <c r="K32" s="4">
        <v>21862</v>
      </c>
      <c r="L32" s="4">
        <v>22134</v>
      </c>
      <c r="M32" s="42">
        <v>21749</v>
      </c>
      <c r="N32" s="13">
        <f t="shared" si="1"/>
        <v>22148.833333333332</v>
      </c>
    </row>
    <row r="33" spans="1:14" ht="12" customHeight="1" x14ac:dyDescent="0.25">
      <c r="A33" s="7" t="str">
        <f>'Pregnant Women Participating'!A33</f>
        <v>Tennessee</v>
      </c>
      <c r="B33" s="13">
        <v>30965</v>
      </c>
      <c r="C33" s="4">
        <v>31100</v>
      </c>
      <c r="D33" s="4">
        <v>31134</v>
      </c>
      <c r="E33" s="4">
        <v>31540</v>
      </c>
      <c r="F33" s="4">
        <v>31520</v>
      </c>
      <c r="G33" s="4">
        <v>31840</v>
      </c>
      <c r="H33" s="4">
        <v>31119</v>
      </c>
      <c r="I33" s="4">
        <v>30662</v>
      </c>
      <c r="J33" s="4">
        <v>30601</v>
      </c>
      <c r="K33" s="4">
        <v>30204</v>
      </c>
      <c r="L33" s="4">
        <v>30967</v>
      </c>
      <c r="M33" s="42">
        <v>30900</v>
      </c>
      <c r="N33" s="13">
        <f t="shared" si="1"/>
        <v>31046</v>
      </c>
    </row>
    <row r="34" spans="1:14" ht="12" customHeight="1" x14ac:dyDescent="0.25">
      <c r="A34" s="7" t="str">
        <f>'Pregnant Women Participating'!A34</f>
        <v>Choctaw Indians, MS</v>
      </c>
      <c r="B34" s="13">
        <v>196</v>
      </c>
      <c r="C34" s="4">
        <v>195</v>
      </c>
      <c r="D34" s="4">
        <v>184</v>
      </c>
      <c r="E34" s="4">
        <v>198</v>
      </c>
      <c r="F34" s="4">
        <v>192</v>
      </c>
      <c r="G34" s="4">
        <v>197</v>
      </c>
      <c r="H34" s="4">
        <v>194</v>
      </c>
      <c r="I34" s="4">
        <v>199</v>
      </c>
      <c r="J34" s="4">
        <v>196</v>
      </c>
      <c r="K34" s="4">
        <v>192</v>
      </c>
      <c r="L34" s="4">
        <v>192</v>
      </c>
      <c r="M34" s="42">
        <v>189</v>
      </c>
      <c r="N34" s="13">
        <f t="shared" si="1"/>
        <v>193.66666666666666</v>
      </c>
    </row>
    <row r="35" spans="1:14" ht="12" customHeight="1" x14ac:dyDescent="0.25">
      <c r="A35" s="7" t="str">
        <f>'Pregnant Women Participating'!A35</f>
        <v>Eastern Cherokee, NC</v>
      </c>
      <c r="B35" s="13">
        <v>103</v>
      </c>
      <c r="C35" s="4">
        <v>121</v>
      </c>
      <c r="D35" s="4">
        <v>116</v>
      </c>
      <c r="E35" s="4">
        <v>132</v>
      </c>
      <c r="F35" s="4">
        <v>129</v>
      </c>
      <c r="G35" s="4">
        <v>127</v>
      </c>
      <c r="H35" s="4">
        <v>119</v>
      </c>
      <c r="I35" s="4">
        <v>115</v>
      </c>
      <c r="J35" s="4">
        <v>113</v>
      </c>
      <c r="K35" s="4">
        <v>106</v>
      </c>
      <c r="L35" s="4">
        <v>112</v>
      </c>
      <c r="M35" s="42">
        <v>109</v>
      </c>
      <c r="N35" s="13">
        <f t="shared" si="1"/>
        <v>116.83333333333333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329295</v>
      </c>
      <c r="C36" s="15">
        <v>327943</v>
      </c>
      <c r="D36" s="15">
        <v>326095</v>
      </c>
      <c r="E36" s="15">
        <v>327651</v>
      </c>
      <c r="F36" s="15">
        <v>328508</v>
      </c>
      <c r="G36" s="15">
        <v>334297</v>
      </c>
      <c r="H36" s="15">
        <v>331668</v>
      </c>
      <c r="I36" s="15">
        <v>331372</v>
      </c>
      <c r="J36" s="15">
        <v>328650</v>
      </c>
      <c r="K36" s="15">
        <v>325449</v>
      </c>
      <c r="L36" s="15">
        <v>330612</v>
      </c>
      <c r="M36" s="41">
        <v>327448</v>
      </c>
      <c r="N36" s="16">
        <f t="shared" si="1"/>
        <v>329082.33333333331</v>
      </c>
    </row>
    <row r="37" spans="1:14" ht="12" customHeight="1" x14ac:dyDescent="0.25">
      <c r="A37" s="7" t="str">
        <f>'Pregnant Women Participating'!A37</f>
        <v>Illinois</v>
      </c>
      <c r="B37" s="13">
        <v>42155</v>
      </c>
      <c r="C37" s="4">
        <v>41961</v>
      </c>
      <c r="D37" s="4">
        <v>41743</v>
      </c>
      <c r="E37" s="4">
        <v>42401</v>
      </c>
      <c r="F37" s="4">
        <v>42412</v>
      </c>
      <c r="G37" s="4">
        <v>43567</v>
      </c>
      <c r="H37" s="4">
        <v>43785</v>
      </c>
      <c r="I37" s="4">
        <v>43707</v>
      </c>
      <c r="J37" s="4">
        <v>43452</v>
      </c>
      <c r="K37" s="4">
        <v>43039</v>
      </c>
      <c r="L37" s="4">
        <v>43524</v>
      </c>
      <c r="M37" s="42">
        <v>43308</v>
      </c>
      <c r="N37" s="13">
        <f t="shared" si="1"/>
        <v>42921.166666666664</v>
      </c>
    </row>
    <row r="38" spans="1:14" ht="12" customHeight="1" x14ac:dyDescent="0.25">
      <c r="A38" s="7" t="str">
        <f>'Pregnant Women Participating'!A38</f>
        <v>Indiana</v>
      </c>
      <c r="B38" s="13">
        <v>33989</v>
      </c>
      <c r="C38" s="4">
        <v>34083</v>
      </c>
      <c r="D38" s="4">
        <v>34234</v>
      </c>
      <c r="E38" s="4">
        <v>34599</v>
      </c>
      <c r="F38" s="4">
        <v>34539</v>
      </c>
      <c r="G38" s="4">
        <v>35098</v>
      </c>
      <c r="H38" s="4">
        <v>34312</v>
      </c>
      <c r="I38" s="4">
        <v>33886</v>
      </c>
      <c r="J38" s="4">
        <v>33589</v>
      </c>
      <c r="K38" s="4">
        <v>33367</v>
      </c>
      <c r="L38" s="4">
        <v>33360</v>
      </c>
      <c r="M38" s="42">
        <v>33148</v>
      </c>
      <c r="N38" s="13">
        <f t="shared" si="1"/>
        <v>34017</v>
      </c>
    </row>
    <row r="39" spans="1:14" ht="12" customHeight="1" x14ac:dyDescent="0.25">
      <c r="A39" s="7" t="str">
        <f>'Pregnant Women Participating'!A39</f>
        <v>Iowa</v>
      </c>
      <c r="B39" s="13">
        <v>12562</v>
      </c>
      <c r="C39" s="4">
        <v>12611</v>
      </c>
      <c r="D39" s="4">
        <v>12549</v>
      </c>
      <c r="E39" s="4">
        <v>12724</v>
      </c>
      <c r="F39" s="4">
        <v>12918</v>
      </c>
      <c r="G39" s="4">
        <v>12847</v>
      </c>
      <c r="H39" s="4">
        <v>12804</v>
      </c>
      <c r="I39" s="4">
        <v>12587</v>
      </c>
      <c r="J39" s="4">
        <v>12601</v>
      </c>
      <c r="K39" s="4">
        <v>12398</v>
      </c>
      <c r="L39" s="4">
        <v>12617</v>
      </c>
      <c r="M39" s="42">
        <v>12693</v>
      </c>
      <c r="N39" s="13">
        <f t="shared" si="1"/>
        <v>12659.25</v>
      </c>
    </row>
    <row r="40" spans="1:14" ht="12" customHeight="1" x14ac:dyDescent="0.25">
      <c r="A40" s="7" t="str">
        <f>'Pregnant Women Participating'!A40</f>
        <v>Michigan</v>
      </c>
      <c r="B40" s="13">
        <v>43994</v>
      </c>
      <c r="C40" s="4">
        <v>43669</v>
      </c>
      <c r="D40" s="4">
        <v>43691</v>
      </c>
      <c r="E40" s="4">
        <v>44414</v>
      </c>
      <c r="F40" s="4">
        <v>44328</v>
      </c>
      <c r="G40" s="4">
        <v>45055</v>
      </c>
      <c r="H40" s="4">
        <v>44891</v>
      </c>
      <c r="I40" s="4">
        <v>44939</v>
      </c>
      <c r="J40" s="4">
        <v>44757</v>
      </c>
      <c r="K40" s="4">
        <v>44527</v>
      </c>
      <c r="L40" s="4">
        <v>44865</v>
      </c>
      <c r="M40" s="42">
        <v>44575</v>
      </c>
      <c r="N40" s="13">
        <f t="shared" si="1"/>
        <v>44475.416666666664</v>
      </c>
    </row>
    <row r="41" spans="1:14" ht="12" customHeight="1" x14ac:dyDescent="0.25">
      <c r="A41" s="7" t="str">
        <f>'Pregnant Women Participating'!A41</f>
        <v>Minnesota</v>
      </c>
      <c r="B41" s="13">
        <v>19621</v>
      </c>
      <c r="C41" s="4">
        <v>19650</v>
      </c>
      <c r="D41" s="4">
        <v>20022</v>
      </c>
      <c r="E41" s="4">
        <v>20228</v>
      </c>
      <c r="F41" s="4">
        <v>20447</v>
      </c>
      <c r="G41" s="4">
        <v>20839</v>
      </c>
      <c r="H41" s="4">
        <v>20494</v>
      </c>
      <c r="I41" s="4">
        <v>20638</v>
      </c>
      <c r="J41" s="4">
        <v>20691</v>
      </c>
      <c r="K41" s="4">
        <v>20517</v>
      </c>
      <c r="L41" s="4">
        <v>20710</v>
      </c>
      <c r="M41" s="42">
        <v>20796</v>
      </c>
      <c r="N41" s="13">
        <f t="shared" si="1"/>
        <v>20387.75</v>
      </c>
    </row>
    <row r="42" spans="1:14" ht="12" customHeight="1" x14ac:dyDescent="0.25">
      <c r="A42" s="7" t="str">
        <f>'Pregnant Women Participating'!A42</f>
        <v>Ohio</v>
      </c>
      <c r="B42" s="13">
        <v>37063</v>
      </c>
      <c r="C42" s="4">
        <v>40475</v>
      </c>
      <c r="D42" s="4">
        <v>40150</v>
      </c>
      <c r="E42" s="4">
        <v>40671</v>
      </c>
      <c r="F42" s="4">
        <v>40761</v>
      </c>
      <c r="G42" s="4">
        <v>41300</v>
      </c>
      <c r="H42" s="4">
        <v>41381</v>
      </c>
      <c r="I42" s="4">
        <v>41228</v>
      </c>
      <c r="J42" s="4">
        <v>40867</v>
      </c>
      <c r="K42" s="4">
        <v>39751</v>
      </c>
      <c r="L42" s="4">
        <v>40216</v>
      </c>
      <c r="M42" s="42">
        <v>40427</v>
      </c>
      <c r="N42" s="13">
        <f t="shared" si="1"/>
        <v>40357.5</v>
      </c>
    </row>
    <row r="43" spans="1:14" ht="12" customHeight="1" x14ac:dyDescent="0.25">
      <c r="A43" s="7" t="str">
        <f>'Pregnant Women Participating'!A43</f>
        <v>Wisconsin</v>
      </c>
      <c r="B43" s="13">
        <v>18228</v>
      </c>
      <c r="C43" s="4">
        <v>18429</v>
      </c>
      <c r="D43" s="4">
        <v>18420</v>
      </c>
      <c r="E43" s="4">
        <v>18681</v>
      </c>
      <c r="F43" s="4">
        <v>18640</v>
      </c>
      <c r="G43" s="4">
        <v>18749</v>
      </c>
      <c r="H43" s="4">
        <v>18609</v>
      </c>
      <c r="I43" s="4">
        <v>18581</v>
      </c>
      <c r="J43" s="4">
        <v>18409</v>
      </c>
      <c r="K43" s="4">
        <v>18311</v>
      </c>
      <c r="L43" s="4">
        <v>18464</v>
      </c>
      <c r="M43" s="42">
        <v>18237</v>
      </c>
      <c r="N43" s="13">
        <f t="shared" si="1"/>
        <v>18479.833333333332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207612</v>
      </c>
      <c r="C44" s="15">
        <v>210878</v>
      </c>
      <c r="D44" s="15">
        <v>210809</v>
      </c>
      <c r="E44" s="15">
        <v>213718</v>
      </c>
      <c r="F44" s="15">
        <v>214045</v>
      </c>
      <c r="G44" s="15">
        <v>217455</v>
      </c>
      <c r="H44" s="15">
        <v>216276</v>
      </c>
      <c r="I44" s="15">
        <v>215566</v>
      </c>
      <c r="J44" s="15">
        <v>214366</v>
      </c>
      <c r="K44" s="15">
        <v>211910</v>
      </c>
      <c r="L44" s="15">
        <v>213756</v>
      </c>
      <c r="M44" s="41">
        <v>213184</v>
      </c>
      <c r="N44" s="16">
        <f t="shared" si="1"/>
        <v>213297.91666666666</v>
      </c>
    </row>
    <row r="45" spans="1:14" ht="12" customHeight="1" x14ac:dyDescent="0.25">
      <c r="A45" s="7" t="str">
        <f>'Pregnant Women Participating'!A45</f>
        <v>Arizona</v>
      </c>
      <c r="B45" s="13">
        <v>29795</v>
      </c>
      <c r="C45" s="4">
        <v>29285</v>
      </c>
      <c r="D45" s="4">
        <v>29475</v>
      </c>
      <c r="E45" s="4">
        <v>29802</v>
      </c>
      <c r="F45" s="4">
        <v>29810</v>
      </c>
      <c r="G45" s="4">
        <v>29909</v>
      </c>
      <c r="H45" s="4">
        <v>29478</v>
      </c>
      <c r="I45" s="4">
        <v>29525</v>
      </c>
      <c r="J45" s="4">
        <v>29719</v>
      </c>
      <c r="K45" s="4">
        <v>29897</v>
      </c>
      <c r="L45" s="4">
        <v>30261</v>
      </c>
      <c r="M45" s="42">
        <v>30205</v>
      </c>
      <c r="N45" s="13">
        <f t="shared" si="1"/>
        <v>29763.416666666668</v>
      </c>
    </row>
    <row r="46" spans="1:14" ht="12" customHeight="1" x14ac:dyDescent="0.25">
      <c r="A46" s="7" t="str">
        <f>'Pregnant Women Participating'!A46</f>
        <v>Arkansas</v>
      </c>
      <c r="B46" s="13">
        <v>16044</v>
      </c>
      <c r="C46" s="4">
        <v>16281</v>
      </c>
      <c r="D46" s="4">
        <v>16229</v>
      </c>
      <c r="E46" s="4">
        <v>16074</v>
      </c>
      <c r="F46" s="4">
        <v>16437</v>
      </c>
      <c r="G46" s="4">
        <v>16876</v>
      </c>
      <c r="H46" s="4">
        <v>16583</v>
      </c>
      <c r="I46" s="4">
        <v>17270</v>
      </c>
      <c r="J46" s="4">
        <v>17466</v>
      </c>
      <c r="K46" s="4">
        <v>16958</v>
      </c>
      <c r="L46" s="4">
        <v>17554</v>
      </c>
      <c r="M46" s="42">
        <v>17363</v>
      </c>
      <c r="N46" s="13">
        <f t="shared" si="1"/>
        <v>16761.25</v>
      </c>
    </row>
    <row r="47" spans="1:14" ht="12" customHeight="1" x14ac:dyDescent="0.25">
      <c r="A47" s="7" t="str">
        <f>'Pregnant Women Participating'!A47</f>
        <v>Louisiana</v>
      </c>
      <c r="B47" s="13">
        <v>27732</v>
      </c>
      <c r="C47" s="4">
        <v>27752</v>
      </c>
      <c r="D47" s="4">
        <v>27185</v>
      </c>
      <c r="E47" s="4">
        <v>26811</v>
      </c>
      <c r="F47" s="4">
        <v>27323</v>
      </c>
      <c r="G47" s="4">
        <v>27288</v>
      </c>
      <c r="H47" s="4">
        <v>26671</v>
      </c>
      <c r="I47" s="4">
        <v>25782</v>
      </c>
      <c r="J47" s="4">
        <v>25319</v>
      </c>
      <c r="K47" s="4">
        <v>25229</v>
      </c>
      <c r="L47" s="4">
        <v>26019</v>
      </c>
      <c r="M47" s="42">
        <v>26484</v>
      </c>
      <c r="N47" s="13">
        <f t="shared" si="1"/>
        <v>26632.916666666668</v>
      </c>
    </row>
    <row r="48" spans="1:14" ht="12" customHeight="1" x14ac:dyDescent="0.25">
      <c r="A48" s="7" t="str">
        <f>'Pregnant Women Participating'!A48</f>
        <v>New Mexico</v>
      </c>
      <c r="B48" s="13">
        <v>7631</v>
      </c>
      <c r="C48" s="4">
        <v>7571</v>
      </c>
      <c r="D48" s="4">
        <v>7582</v>
      </c>
      <c r="E48" s="4">
        <v>7647</v>
      </c>
      <c r="F48" s="4">
        <v>7667</v>
      </c>
      <c r="G48" s="4">
        <v>7783</v>
      </c>
      <c r="H48" s="4">
        <v>7882</v>
      </c>
      <c r="I48" s="4">
        <v>7984</v>
      </c>
      <c r="J48" s="4">
        <v>8193</v>
      </c>
      <c r="K48" s="4">
        <v>8281</v>
      </c>
      <c r="L48" s="4">
        <v>8493</v>
      </c>
      <c r="M48" s="42">
        <v>8686</v>
      </c>
      <c r="N48" s="13">
        <f t="shared" si="1"/>
        <v>7950</v>
      </c>
    </row>
    <row r="49" spans="1:14" ht="12" customHeight="1" x14ac:dyDescent="0.25">
      <c r="A49" s="7" t="str">
        <f>'Pregnant Women Participating'!A49</f>
        <v>Oklahoma</v>
      </c>
      <c r="B49" s="13">
        <v>16306</v>
      </c>
      <c r="C49" s="4">
        <v>16228</v>
      </c>
      <c r="D49" s="4">
        <v>16095</v>
      </c>
      <c r="E49" s="4">
        <v>16100</v>
      </c>
      <c r="F49" s="4">
        <v>15837</v>
      </c>
      <c r="G49" s="4">
        <v>16133</v>
      </c>
      <c r="H49" s="4">
        <v>16259</v>
      </c>
      <c r="I49" s="4">
        <v>16350</v>
      </c>
      <c r="J49" s="4">
        <v>16354</v>
      </c>
      <c r="K49" s="4">
        <v>16379</v>
      </c>
      <c r="L49" s="4">
        <v>16552</v>
      </c>
      <c r="M49" s="42">
        <v>16493</v>
      </c>
      <c r="N49" s="13">
        <f t="shared" si="1"/>
        <v>16257.166666666666</v>
      </c>
    </row>
    <row r="50" spans="1:14" ht="12" customHeight="1" x14ac:dyDescent="0.25">
      <c r="A50" s="7" t="str">
        <f>'Pregnant Women Participating'!A50</f>
        <v>Texas</v>
      </c>
      <c r="B50" s="13">
        <v>169979</v>
      </c>
      <c r="C50" s="4">
        <v>170678</v>
      </c>
      <c r="D50" s="4">
        <v>170305</v>
      </c>
      <c r="E50" s="4">
        <v>171770</v>
      </c>
      <c r="F50" s="4">
        <v>171555</v>
      </c>
      <c r="G50" s="4">
        <v>173077</v>
      </c>
      <c r="H50" s="4">
        <v>171291</v>
      </c>
      <c r="I50" s="4">
        <v>170624</v>
      </c>
      <c r="J50" s="4">
        <v>171195</v>
      </c>
      <c r="K50" s="4">
        <v>170570</v>
      </c>
      <c r="L50" s="4">
        <v>174651</v>
      </c>
      <c r="M50" s="42">
        <v>176399</v>
      </c>
      <c r="N50" s="13">
        <f t="shared" si="1"/>
        <v>171841.16666666666</v>
      </c>
    </row>
    <row r="51" spans="1:14" ht="12" customHeight="1" x14ac:dyDescent="0.25">
      <c r="A51" s="7" t="str">
        <f>'Pregnant Women Participating'!A51</f>
        <v>Utah</v>
      </c>
      <c r="B51" s="13">
        <v>8620</v>
      </c>
      <c r="C51" s="4">
        <v>8609</v>
      </c>
      <c r="D51" s="4">
        <v>8511</v>
      </c>
      <c r="E51" s="4">
        <v>8611</v>
      </c>
      <c r="F51" s="4">
        <v>8670</v>
      </c>
      <c r="G51" s="4">
        <v>8717</v>
      </c>
      <c r="H51" s="4">
        <v>8636</v>
      </c>
      <c r="I51" s="4">
        <v>8481</v>
      </c>
      <c r="J51" s="4">
        <v>8328</v>
      </c>
      <c r="K51" s="4">
        <v>8258</v>
      </c>
      <c r="L51" s="4">
        <v>8604</v>
      </c>
      <c r="M51" s="42">
        <v>8598</v>
      </c>
      <c r="N51" s="13">
        <f t="shared" si="1"/>
        <v>8553.5833333333339</v>
      </c>
    </row>
    <row r="52" spans="1:14" ht="12" customHeight="1" x14ac:dyDescent="0.25">
      <c r="A52" s="7" t="str">
        <f>'Pregnant Women Participating'!A52</f>
        <v>Inter-Tribal Council, AZ</v>
      </c>
      <c r="B52" s="13">
        <v>1320</v>
      </c>
      <c r="C52" s="4">
        <v>1318</v>
      </c>
      <c r="D52" s="4">
        <v>1336</v>
      </c>
      <c r="E52" s="4">
        <v>1339</v>
      </c>
      <c r="F52" s="4">
        <v>1324</v>
      </c>
      <c r="G52" s="4">
        <v>1362</v>
      </c>
      <c r="H52" s="4">
        <v>1335</v>
      </c>
      <c r="I52" s="4">
        <v>1313</v>
      </c>
      <c r="J52" s="4">
        <v>1315</v>
      </c>
      <c r="K52" s="4">
        <v>1313</v>
      </c>
      <c r="L52" s="4">
        <v>1328</v>
      </c>
      <c r="M52" s="42">
        <v>1322</v>
      </c>
      <c r="N52" s="13">
        <f t="shared" si="1"/>
        <v>1327.0833333333333</v>
      </c>
    </row>
    <row r="53" spans="1:14" ht="12" customHeight="1" x14ac:dyDescent="0.25">
      <c r="A53" s="7" t="str">
        <f>'Pregnant Women Participating'!A53</f>
        <v>Navajo Nation, AZ</v>
      </c>
      <c r="B53" s="13">
        <v>772</v>
      </c>
      <c r="C53" s="4">
        <v>784</v>
      </c>
      <c r="D53" s="4">
        <v>813</v>
      </c>
      <c r="E53" s="4">
        <v>838</v>
      </c>
      <c r="F53" s="4">
        <v>834</v>
      </c>
      <c r="G53" s="4">
        <v>813</v>
      </c>
      <c r="H53" s="4">
        <v>785</v>
      </c>
      <c r="I53" s="4">
        <v>800</v>
      </c>
      <c r="J53" s="4">
        <v>832</v>
      </c>
      <c r="K53" s="4">
        <v>855</v>
      </c>
      <c r="L53" s="4">
        <v>905</v>
      </c>
      <c r="M53" s="42">
        <v>880</v>
      </c>
      <c r="N53" s="13">
        <f t="shared" si="1"/>
        <v>825.91666666666663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51</v>
      </c>
      <c r="C54" s="4">
        <v>49</v>
      </c>
      <c r="D54" s="4">
        <v>47</v>
      </c>
      <c r="E54" s="4">
        <v>44</v>
      </c>
      <c r="F54" s="4">
        <v>56</v>
      </c>
      <c r="G54" s="4">
        <v>62</v>
      </c>
      <c r="H54" s="4">
        <v>59</v>
      </c>
      <c r="I54" s="4">
        <v>64</v>
      </c>
      <c r="J54" s="4">
        <v>62</v>
      </c>
      <c r="K54" s="4">
        <v>59</v>
      </c>
      <c r="L54" s="4">
        <v>57</v>
      </c>
      <c r="M54" s="42">
        <v>65</v>
      </c>
      <c r="N54" s="13">
        <f t="shared" si="1"/>
        <v>56.25</v>
      </c>
    </row>
    <row r="55" spans="1:14" ht="12" customHeight="1" x14ac:dyDescent="0.25">
      <c r="A55" s="7" t="str">
        <f>'Pregnant Women Participating'!A55</f>
        <v>Eight Northern Pueblos, NM</v>
      </c>
      <c r="B55" s="13">
        <v>32</v>
      </c>
      <c r="C55" s="4">
        <v>34</v>
      </c>
      <c r="D55" s="4">
        <v>35</v>
      </c>
      <c r="E55" s="4">
        <v>38</v>
      </c>
      <c r="F55" s="4">
        <v>38</v>
      </c>
      <c r="G55" s="4">
        <v>36</v>
      </c>
      <c r="H55" s="4">
        <v>36</v>
      </c>
      <c r="I55" s="4">
        <v>39</v>
      </c>
      <c r="J55" s="4">
        <v>39</v>
      </c>
      <c r="K55" s="4">
        <v>37</v>
      </c>
      <c r="L55" s="4">
        <v>45</v>
      </c>
      <c r="M55" s="42">
        <v>50</v>
      </c>
      <c r="N55" s="13">
        <f t="shared" si="1"/>
        <v>38.25</v>
      </c>
    </row>
    <row r="56" spans="1:14" ht="12" customHeight="1" x14ac:dyDescent="0.25">
      <c r="A56" s="7" t="str">
        <f>'Pregnant Women Participating'!A56</f>
        <v>Five Sandoval Pueblos, NM</v>
      </c>
      <c r="B56" s="13">
        <v>48</v>
      </c>
      <c r="C56" s="4">
        <v>39</v>
      </c>
      <c r="D56" s="4">
        <v>41</v>
      </c>
      <c r="E56" s="4">
        <v>40</v>
      </c>
      <c r="F56" s="4">
        <v>38</v>
      </c>
      <c r="G56" s="4">
        <v>41</v>
      </c>
      <c r="H56" s="4">
        <v>37</v>
      </c>
      <c r="I56" s="4">
        <v>36</v>
      </c>
      <c r="J56" s="4">
        <v>35</v>
      </c>
      <c r="K56" s="4">
        <v>39</v>
      </c>
      <c r="L56" s="4">
        <v>34</v>
      </c>
      <c r="M56" s="42">
        <v>32</v>
      </c>
      <c r="N56" s="13">
        <f t="shared" si="1"/>
        <v>38.333333333333336</v>
      </c>
    </row>
    <row r="57" spans="1:14" ht="12" customHeight="1" x14ac:dyDescent="0.25">
      <c r="A57" s="7" t="str">
        <f>'Pregnant Women Participating'!A57</f>
        <v>Isleta Pueblo, NM</v>
      </c>
      <c r="B57" s="13">
        <v>284</v>
      </c>
      <c r="C57" s="4">
        <v>286</v>
      </c>
      <c r="D57" s="4">
        <v>279</v>
      </c>
      <c r="E57" s="4">
        <v>265</v>
      </c>
      <c r="F57" s="4">
        <v>259</v>
      </c>
      <c r="G57" s="4">
        <v>263</v>
      </c>
      <c r="H57" s="4">
        <v>262</v>
      </c>
      <c r="I57" s="4">
        <v>254</v>
      </c>
      <c r="J57" s="4">
        <v>258</v>
      </c>
      <c r="K57" s="4">
        <v>231</v>
      </c>
      <c r="L57" s="4">
        <v>228</v>
      </c>
      <c r="M57" s="42">
        <v>232</v>
      </c>
      <c r="N57" s="13">
        <f t="shared" si="1"/>
        <v>258.41666666666669</v>
      </c>
    </row>
    <row r="58" spans="1:14" ht="12" customHeight="1" x14ac:dyDescent="0.25">
      <c r="A58" s="7" t="str">
        <f>'Pregnant Women Participating'!A58</f>
        <v>San Felipe Pueblo, NM</v>
      </c>
      <c r="B58" s="13">
        <v>30</v>
      </c>
      <c r="C58" s="4">
        <v>31</v>
      </c>
      <c r="D58" s="4">
        <v>31</v>
      </c>
      <c r="E58" s="4">
        <v>38</v>
      </c>
      <c r="F58" s="4">
        <v>24</v>
      </c>
      <c r="G58" s="4">
        <v>34</v>
      </c>
      <c r="H58" s="4">
        <v>37</v>
      </c>
      <c r="I58" s="4">
        <v>39</v>
      </c>
      <c r="J58" s="4">
        <v>38</v>
      </c>
      <c r="K58" s="4">
        <v>31</v>
      </c>
      <c r="L58" s="4">
        <v>41</v>
      </c>
      <c r="M58" s="42">
        <v>42</v>
      </c>
      <c r="N58" s="13">
        <f t="shared" si="1"/>
        <v>34.666666666666664</v>
      </c>
    </row>
    <row r="59" spans="1:14" ht="12" customHeight="1" x14ac:dyDescent="0.25">
      <c r="A59" s="7" t="str">
        <f>'Pregnant Women Participating'!A59</f>
        <v>Santo Domingo Tribe, NM</v>
      </c>
      <c r="B59" s="13">
        <v>16</v>
      </c>
      <c r="C59" s="4">
        <v>16</v>
      </c>
      <c r="D59" s="4">
        <v>17</v>
      </c>
      <c r="E59" s="4">
        <v>16</v>
      </c>
      <c r="F59" s="4">
        <v>18</v>
      </c>
      <c r="G59" s="4">
        <v>21</v>
      </c>
      <c r="H59" s="4">
        <v>19</v>
      </c>
      <c r="I59" s="4">
        <v>18</v>
      </c>
      <c r="J59" s="4">
        <v>20</v>
      </c>
      <c r="K59" s="4">
        <v>20</v>
      </c>
      <c r="L59" s="4">
        <v>21</v>
      </c>
      <c r="M59" s="42">
        <v>23</v>
      </c>
      <c r="N59" s="13">
        <f t="shared" si="1"/>
        <v>18.75</v>
      </c>
    </row>
    <row r="60" spans="1:14" ht="12" customHeight="1" x14ac:dyDescent="0.25">
      <c r="A60" s="7" t="str">
        <f>'Pregnant Women Participating'!A60</f>
        <v>Zuni Pueblo, NM</v>
      </c>
      <c r="B60" s="13">
        <v>60</v>
      </c>
      <c r="C60" s="4">
        <v>77</v>
      </c>
      <c r="D60" s="4">
        <v>79</v>
      </c>
      <c r="E60" s="4">
        <v>81</v>
      </c>
      <c r="F60" s="4">
        <v>82</v>
      </c>
      <c r="G60" s="4">
        <v>80</v>
      </c>
      <c r="H60" s="4">
        <v>83</v>
      </c>
      <c r="I60" s="4">
        <v>81</v>
      </c>
      <c r="J60" s="4">
        <v>82</v>
      </c>
      <c r="K60" s="4">
        <v>78</v>
      </c>
      <c r="L60" s="4">
        <v>82</v>
      </c>
      <c r="M60" s="42">
        <v>82</v>
      </c>
      <c r="N60" s="13">
        <f t="shared" si="1"/>
        <v>78.916666666666671</v>
      </c>
    </row>
    <row r="61" spans="1:14" ht="12" customHeight="1" x14ac:dyDescent="0.25">
      <c r="A61" s="7" t="str">
        <f>'Pregnant Women Participating'!A61</f>
        <v>Cherokee Nation, OK</v>
      </c>
      <c r="B61" s="13">
        <v>1484</v>
      </c>
      <c r="C61" s="4">
        <v>1470</v>
      </c>
      <c r="D61" s="4">
        <v>1463</v>
      </c>
      <c r="E61" s="4">
        <v>1451</v>
      </c>
      <c r="F61" s="4">
        <v>1404</v>
      </c>
      <c r="G61" s="4">
        <v>1401</v>
      </c>
      <c r="H61" s="4">
        <v>1390</v>
      </c>
      <c r="I61" s="4">
        <v>1351</v>
      </c>
      <c r="J61" s="4">
        <v>1306</v>
      </c>
      <c r="K61" s="4">
        <v>1286</v>
      </c>
      <c r="L61" s="4">
        <v>1261</v>
      </c>
      <c r="M61" s="42">
        <v>1277</v>
      </c>
      <c r="N61" s="13">
        <f t="shared" si="1"/>
        <v>1378.6666666666667</v>
      </c>
    </row>
    <row r="62" spans="1:14" ht="12" customHeight="1" x14ac:dyDescent="0.25">
      <c r="A62" s="7" t="str">
        <f>'Pregnant Women Participating'!A62</f>
        <v>Chickasaw Nation, OK</v>
      </c>
      <c r="B62" s="13">
        <v>823</v>
      </c>
      <c r="C62" s="4">
        <v>820</v>
      </c>
      <c r="D62" s="4">
        <v>832</v>
      </c>
      <c r="E62" s="4">
        <v>835</v>
      </c>
      <c r="F62" s="4">
        <v>863</v>
      </c>
      <c r="G62" s="4">
        <v>902</v>
      </c>
      <c r="H62" s="4">
        <v>897</v>
      </c>
      <c r="I62" s="4">
        <v>909</v>
      </c>
      <c r="J62" s="4">
        <v>874</v>
      </c>
      <c r="K62" s="4">
        <v>854</v>
      </c>
      <c r="L62" s="4">
        <v>861</v>
      </c>
      <c r="M62" s="42">
        <v>852</v>
      </c>
      <c r="N62" s="13">
        <f t="shared" si="1"/>
        <v>860.16666666666663</v>
      </c>
    </row>
    <row r="63" spans="1:14" ht="12" customHeight="1" x14ac:dyDescent="0.25">
      <c r="A63" s="7" t="str">
        <f>'Pregnant Women Participating'!A63</f>
        <v>Choctaw Nation, OK</v>
      </c>
      <c r="B63" s="13">
        <v>1128</v>
      </c>
      <c r="C63" s="4">
        <v>1159</v>
      </c>
      <c r="D63" s="4">
        <v>1153</v>
      </c>
      <c r="E63" s="4">
        <v>1144</v>
      </c>
      <c r="F63" s="4">
        <v>1153</v>
      </c>
      <c r="G63" s="4">
        <v>1082</v>
      </c>
      <c r="H63" s="4">
        <v>1076</v>
      </c>
      <c r="I63" s="4">
        <v>1070</v>
      </c>
      <c r="J63" s="4">
        <v>1065</v>
      </c>
      <c r="K63" s="4">
        <v>1032</v>
      </c>
      <c r="L63" s="4">
        <v>1049</v>
      </c>
      <c r="M63" s="42">
        <v>1038</v>
      </c>
      <c r="N63" s="13">
        <f t="shared" si="1"/>
        <v>1095.75</v>
      </c>
    </row>
    <row r="64" spans="1:14" ht="12" customHeight="1" x14ac:dyDescent="0.25">
      <c r="A64" s="7" t="str">
        <f>'Pregnant Women Participating'!A64</f>
        <v>Citizen Potawatomi Nation, OK</v>
      </c>
      <c r="B64" s="13">
        <v>301</v>
      </c>
      <c r="C64" s="4">
        <v>308</v>
      </c>
      <c r="D64" s="4">
        <v>310</v>
      </c>
      <c r="E64" s="4">
        <v>294</v>
      </c>
      <c r="F64" s="4">
        <v>280</v>
      </c>
      <c r="G64" s="4">
        <v>296</v>
      </c>
      <c r="H64" s="4">
        <v>312</v>
      </c>
      <c r="I64" s="4">
        <v>326</v>
      </c>
      <c r="J64" s="4">
        <v>312</v>
      </c>
      <c r="K64" s="4">
        <v>303</v>
      </c>
      <c r="L64" s="4">
        <v>289</v>
      </c>
      <c r="M64" s="42">
        <v>288</v>
      </c>
      <c r="N64" s="13">
        <f t="shared" si="1"/>
        <v>301.58333333333331</v>
      </c>
    </row>
    <row r="65" spans="1:14" ht="12" customHeight="1" x14ac:dyDescent="0.25">
      <c r="A65" s="7" t="str">
        <f>'Pregnant Women Participating'!A65</f>
        <v>Inter-Tribal Council, OK</v>
      </c>
      <c r="B65" s="13">
        <v>164</v>
      </c>
      <c r="C65" s="4">
        <v>171</v>
      </c>
      <c r="D65" s="4">
        <v>178</v>
      </c>
      <c r="E65" s="4">
        <v>170</v>
      </c>
      <c r="F65" s="4">
        <v>166</v>
      </c>
      <c r="G65" s="4">
        <v>150</v>
      </c>
      <c r="H65" s="4">
        <v>152</v>
      </c>
      <c r="I65" s="4">
        <v>152</v>
      </c>
      <c r="J65" s="4">
        <v>139</v>
      </c>
      <c r="K65" s="4">
        <v>141</v>
      </c>
      <c r="L65" s="4">
        <v>127</v>
      </c>
      <c r="M65" s="42">
        <v>129</v>
      </c>
      <c r="N65" s="13">
        <f t="shared" si="1"/>
        <v>153.25</v>
      </c>
    </row>
    <row r="66" spans="1:14" ht="12" customHeight="1" x14ac:dyDescent="0.25">
      <c r="A66" s="7" t="str">
        <f>'Pregnant Women Participating'!A66</f>
        <v>Muscogee Creek Nation, OK</v>
      </c>
      <c r="B66" s="13">
        <v>478</v>
      </c>
      <c r="C66" s="4">
        <v>475</v>
      </c>
      <c r="D66" s="4">
        <v>469</v>
      </c>
      <c r="E66" s="4">
        <v>476</v>
      </c>
      <c r="F66" s="4">
        <v>479</v>
      </c>
      <c r="G66" s="4">
        <v>481</v>
      </c>
      <c r="H66" s="4">
        <v>480</v>
      </c>
      <c r="I66" s="4">
        <v>479</v>
      </c>
      <c r="J66" s="4">
        <v>457</v>
      </c>
      <c r="K66" s="4">
        <v>450</v>
      </c>
      <c r="L66" s="4">
        <v>437</v>
      </c>
      <c r="M66" s="42">
        <v>425</v>
      </c>
      <c r="N66" s="13">
        <f t="shared" si="1"/>
        <v>465.5</v>
      </c>
    </row>
    <row r="67" spans="1:14" ht="12" customHeight="1" x14ac:dyDescent="0.25">
      <c r="A67" s="7" t="str">
        <f>'Pregnant Women Participating'!A67</f>
        <v>Osage Tribal Council, OK</v>
      </c>
      <c r="B67" s="13">
        <v>975</v>
      </c>
      <c r="C67" s="4">
        <v>982</v>
      </c>
      <c r="D67" s="4">
        <v>984</v>
      </c>
      <c r="E67" s="4">
        <v>996</v>
      </c>
      <c r="F67" s="4">
        <v>964</v>
      </c>
      <c r="G67" s="4">
        <v>936</v>
      </c>
      <c r="H67" s="4">
        <v>909</v>
      </c>
      <c r="I67" s="4">
        <v>900</v>
      </c>
      <c r="J67" s="4">
        <v>885</v>
      </c>
      <c r="K67" s="4">
        <v>842</v>
      </c>
      <c r="L67" s="4">
        <v>829</v>
      </c>
      <c r="M67" s="42">
        <v>796</v>
      </c>
      <c r="N67" s="13">
        <f t="shared" si="1"/>
        <v>916.5</v>
      </c>
    </row>
    <row r="68" spans="1:14" ht="12" customHeight="1" x14ac:dyDescent="0.25">
      <c r="A68" s="7" t="str">
        <f>'Pregnant Women Participating'!A68</f>
        <v>Otoe-Missouria Tribe, OK</v>
      </c>
      <c r="B68" s="13">
        <v>70</v>
      </c>
      <c r="C68" s="4">
        <v>79</v>
      </c>
      <c r="D68" s="4">
        <v>71</v>
      </c>
      <c r="E68" s="4">
        <v>68</v>
      </c>
      <c r="F68" s="4">
        <v>71</v>
      </c>
      <c r="G68" s="4">
        <v>73</v>
      </c>
      <c r="H68" s="4">
        <v>73</v>
      </c>
      <c r="I68" s="4">
        <v>66</v>
      </c>
      <c r="J68" s="4">
        <v>66</v>
      </c>
      <c r="K68" s="4">
        <v>73</v>
      </c>
      <c r="L68" s="4">
        <v>67</v>
      </c>
      <c r="M68" s="42">
        <v>70</v>
      </c>
      <c r="N68" s="13">
        <f t="shared" si="1"/>
        <v>70.583333333333329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800</v>
      </c>
      <c r="C69" s="4">
        <v>791</v>
      </c>
      <c r="D69" s="4">
        <v>795</v>
      </c>
      <c r="E69" s="4">
        <v>811</v>
      </c>
      <c r="F69" s="4">
        <v>809</v>
      </c>
      <c r="G69" s="4">
        <v>822</v>
      </c>
      <c r="H69" s="4">
        <v>823</v>
      </c>
      <c r="I69" s="4">
        <v>810</v>
      </c>
      <c r="J69" s="4">
        <v>798</v>
      </c>
      <c r="K69" s="4">
        <v>797</v>
      </c>
      <c r="L69" s="4">
        <v>829</v>
      </c>
      <c r="M69" s="42">
        <v>830</v>
      </c>
      <c r="N69" s="13">
        <f t="shared" si="1"/>
        <v>809.58333333333337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284943</v>
      </c>
      <c r="C70" s="15">
        <v>285293</v>
      </c>
      <c r="D70" s="15">
        <v>284315</v>
      </c>
      <c r="E70" s="15">
        <v>285759</v>
      </c>
      <c r="F70" s="15">
        <v>286161</v>
      </c>
      <c r="G70" s="15">
        <v>288638</v>
      </c>
      <c r="H70" s="15">
        <v>285565</v>
      </c>
      <c r="I70" s="15">
        <v>284723</v>
      </c>
      <c r="J70" s="15">
        <v>285157</v>
      </c>
      <c r="K70" s="15">
        <v>284013</v>
      </c>
      <c r="L70" s="15">
        <v>290624</v>
      </c>
      <c r="M70" s="41">
        <v>292661</v>
      </c>
      <c r="N70" s="16">
        <f t="shared" si="1"/>
        <v>286487.66666666669</v>
      </c>
    </row>
    <row r="71" spans="1:14" ht="12" customHeight="1" x14ac:dyDescent="0.25">
      <c r="A71" s="7" t="str">
        <f>'Pregnant Women Participating'!A71</f>
        <v>Colorado</v>
      </c>
      <c r="B71" s="13">
        <v>17059</v>
      </c>
      <c r="C71" s="4">
        <v>16976</v>
      </c>
      <c r="D71" s="4">
        <v>16919</v>
      </c>
      <c r="E71" s="4">
        <v>17004</v>
      </c>
      <c r="F71" s="4">
        <v>17129</v>
      </c>
      <c r="G71" s="4">
        <v>17415</v>
      </c>
      <c r="H71" s="4">
        <v>17477</v>
      </c>
      <c r="I71" s="4">
        <v>17333</v>
      </c>
      <c r="J71" s="4">
        <v>17385</v>
      </c>
      <c r="K71" s="4">
        <v>17090</v>
      </c>
      <c r="L71" s="4">
        <v>17324</v>
      </c>
      <c r="M71" s="42">
        <v>17476</v>
      </c>
      <c r="N71" s="13">
        <f t="shared" si="1"/>
        <v>17215.583333333332</v>
      </c>
    </row>
    <row r="72" spans="1:14" ht="12" customHeight="1" x14ac:dyDescent="0.25">
      <c r="A72" s="7" t="str">
        <f>'Pregnant Women Participating'!A72</f>
        <v>Kansas</v>
      </c>
      <c r="B72" s="13">
        <v>10670</v>
      </c>
      <c r="C72" s="4">
        <v>10766</v>
      </c>
      <c r="D72" s="4">
        <v>9964</v>
      </c>
      <c r="E72" s="4">
        <v>10073</v>
      </c>
      <c r="F72" s="4">
        <v>10081</v>
      </c>
      <c r="G72" s="4">
        <v>10189</v>
      </c>
      <c r="H72" s="4">
        <v>9926</v>
      </c>
      <c r="I72" s="4">
        <v>9870</v>
      </c>
      <c r="J72" s="4">
        <v>9829</v>
      </c>
      <c r="K72" s="4">
        <v>9791</v>
      </c>
      <c r="L72" s="4">
        <v>10090</v>
      </c>
      <c r="M72" s="42">
        <v>10124</v>
      </c>
      <c r="N72" s="13">
        <f t="shared" si="1"/>
        <v>10114.416666666666</v>
      </c>
    </row>
    <row r="73" spans="1:14" ht="12" customHeight="1" x14ac:dyDescent="0.25">
      <c r="A73" s="7" t="str">
        <f>'Pregnant Women Participating'!A73</f>
        <v>Missouri</v>
      </c>
      <c r="B73" s="13">
        <v>23500</v>
      </c>
      <c r="C73" s="4">
        <v>23636</v>
      </c>
      <c r="D73" s="4">
        <v>23817</v>
      </c>
      <c r="E73" s="4">
        <v>23815</v>
      </c>
      <c r="F73" s="4">
        <v>23234</v>
      </c>
      <c r="G73" s="4">
        <v>23389</v>
      </c>
      <c r="H73" s="4">
        <v>23068</v>
      </c>
      <c r="I73" s="4">
        <v>23057</v>
      </c>
      <c r="J73" s="4">
        <v>22868</v>
      </c>
      <c r="K73" s="4">
        <v>22740</v>
      </c>
      <c r="L73" s="4">
        <v>23252</v>
      </c>
      <c r="M73" s="42">
        <v>23490</v>
      </c>
      <c r="N73" s="13">
        <f t="shared" si="1"/>
        <v>23322.166666666668</v>
      </c>
    </row>
    <row r="74" spans="1:14" ht="12" customHeight="1" x14ac:dyDescent="0.25">
      <c r="A74" s="7" t="str">
        <f>'Pregnant Women Participating'!A74</f>
        <v>Montana</v>
      </c>
      <c r="B74" s="13">
        <v>3088</v>
      </c>
      <c r="C74" s="4">
        <v>3113</v>
      </c>
      <c r="D74" s="4">
        <v>3093</v>
      </c>
      <c r="E74" s="4">
        <v>3076</v>
      </c>
      <c r="F74" s="4">
        <v>3071</v>
      </c>
      <c r="G74" s="4">
        <v>3065</v>
      </c>
      <c r="H74" s="4">
        <v>2991</v>
      </c>
      <c r="I74" s="4">
        <v>2976</v>
      </c>
      <c r="J74" s="4">
        <v>3018</v>
      </c>
      <c r="K74" s="4">
        <v>2952</v>
      </c>
      <c r="L74" s="4">
        <v>2962</v>
      </c>
      <c r="M74" s="42">
        <v>2957</v>
      </c>
      <c r="N74" s="13">
        <f t="shared" si="1"/>
        <v>3030.1666666666665</v>
      </c>
    </row>
    <row r="75" spans="1:14" ht="12" customHeight="1" x14ac:dyDescent="0.25">
      <c r="A75" s="7" t="str">
        <f>'Pregnant Women Participating'!A75</f>
        <v>Nebraska</v>
      </c>
      <c r="B75" s="13">
        <v>7236</v>
      </c>
      <c r="C75" s="4">
        <v>7361</v>
      </c>
      <c r="D75" s="4">
        <v>7433</v>
      </c>
      <c r="E75" s="4">
        <v>7443</v>
      </c>
      <c r="F75" s="4">
        <v>7438</v>
      </c>
      <c r="G75" s="4">
        <v>7485</v>
      </c>
      <c r="H75" s="4">
        <v>7501</v>
      </c>
      <c r="I75" s="4">
        <v>7397</v>
      </c>
      <c r="J75" s="4">
        <v>7314</v>
      </c>
      <c r="K75" s="4">
        <v>7131</v>
      </c>
      <c r="L75" s="4">
        <v>7203</v>
      </c>
      <c r="M75" s="42">
        <v>7229</v>
      </c>
      <c r="N75" s="13">
        <f t="shared" si="1"/>
        <v>7347.583333333333</v>
      </c>
    </row>
    <row r="76" spans="1:14" ht="12" customHeight="1" x14ac:dyDescent="0.25">
      <c r="A76" s="7" t="str">
        <f>'Pregnant Women Participating'!A76</f>
        <v>North Dakota</v>
      </c>
      <c r="B76" s="13">
        <v>2167</v>
      </c>
      <c r="C76" s="4">
        <v>2188</v>
      </c>
      <c r="D76" s="4">
        <v>2124</v>
      </c>
      <c r="E76" s="4">
        <v>2139</v>
      </c>
      <c r="F76" s="4">
        <v>2164</v>
      </c>
      <c r="G76" s="4">
        <v>2137</v>
      </c>
      <c r="H76" s="4">
        <v>2076</v>
      </c>
      <c r="I76" s="4">
        <v>2083</v>
      </c>
      <c r="J76" s="4">
        <v>2035</v>
      </c>
      <c r="K76" s="4">
        <v>2053</v>
      </c>
      <c r="L76" s="4">
        <v>2058</v>
      </c>
      <c r="M76" s="42">
        <v>2056</v>
      </c>
      <c r="N76" s="13">
        <f t="shared" si="1"/>
        <v>2106.6666666666665</v>
      </c>
    </row>
    <row r="77" spans="1:14" ht="12" customHeight="1" x14ac:dyDescent="0.25">
      <c r="A77" s="7" t="str">
        <f>'Pregnant Women Participating'!A77</f>
        <v>South Dakota</v>
      </c>
      <c r="B77" s="13">
        <v>3216</v>
      </c>
      <c r="C77" s="4">
        <v>3199</v>
      </c>
      <c r="D77" s="4">
        <v>3180</v>
      </c>
      <c r="E77" s="4">
        <v>3188</v>
      </c>
      <c r="F77" s="4">
        <v>3095</v>
      </c>
      <c r="G77" s="4">
        <v>3098</v>
      </c>
      <c r="H77" s="4">
        <v>3051</v>
      </c>
      <c r="I77" s="4">
        <v>3081</v>
      </c>
      <c r="J77" s="4">
        <v>3078</v>
      </c>
      <c r="K77" s="4">
        <v>3122</v>
      </c>
      <c r="L77" s="4">
        <v>3130</v>
      </c>
      <c r="M77" s="42">
        <v>3072</v>
      </c>
      <c r="N77" s="13">
        <f t="shared" si="1"/>
        <v>3125.8333333333335</v>
      </c>
    </row>
    <row r="78" spans="1:14" ht="12" customHeight="1" x14ac:dyDescent="0.25">
      <c r="A78" s="7" t="str">
        <f>'Pregnant Women Participating'!A78</f>
        <v>Wyoming</v>
      </c>
      <c r="B78" s="13">
        <v>1511</v>
      </c>
      <c r="C78" s="4">
        <v>1548</v>
      </c>
      <c r="D78" s="4">
        <v>1568</v>
      </c>
      <c r="E78" s="4">
        <v>1559</v>
      </c>
      <c r="F78" s="4">
        <v>1545</v>
      </c>
      <c r="G78" s="4">
        <v>1556</v>
      </c>
      <c r="H78" s="4">
        <v>1531</v>
      </c>
      <c r="I78" s="4">
        <v>1526</v>
      </c>
      <c r="J78" s="4">
        <v>1520</v>
      </c>
      <c r="K78" s="4">
        <v>1505</v>
      </c>
      <c r="L78" s="4">
        <v>1522</v>
      </c>
      <c r="M78" s="42">
        <v>1554</v>
      </c>
      <c r="N78" s="13">
        <f t="shared" si="1"/>
        <v>1537.0833333333333</v>
      </c>
    </row>
    <row r="79" spans="1:14" ht="12" customHeight="1" x14ac:dyDescent="0.25">
      <c r="A79" s="7" t="str">
        <f>'Pregnant Women Participating'!A79</f>
        <v>Ute Mountain Ute Tribe, CO</v>
      </c>
      <c r="B79" s="13">
        <v>26</v>
      </c>
      <c r="C79" s="4">
        <v>21</v>
      </c>
      <c r="D79" s="4">
        <v>23</v>
      </c>
      <c r="E79" s="4">
        <v>23</v>
      </c>
      <c r="F79" s="4">
        <v>20</v>
      </c>
      <c r="G79" s="4">
        <v>19</v>
      </c>
      <c r="H79" s="4">
        <v>22</v>
      </c>
      <c r="I79" s="4">
        <v>22</v>
      </c>
      <c r="J79" s="4">
        <v>25</v>
      </c>
      <c r="K79" s="4">
        <v>28</v>
      </c>
      <c r="L79" s="4">
        <v>25</v>
      </c>
      <c r="M79" s="42">
        <v>24</v>
      </c>
      <c r="N79" s="13">
        <f t="shared" si="1"/>
        <v>23.166666666666668</v>
      </c>
    </row>
    <row r="80" spans="1:14" ht="12" customHeight="1" x14ac:dyDescent="0.25">
      <c r="A80" s="7" t="str">
        <f>'Pregnant Women Participating'!A80</f>
        <v>Omaha Sioux, NE</v>
      </c>
      <c r="B80" s="13">
        <v>60</v>
      </c>
      <c r="C80" s="4">
        <v>62</v>
      </c>
      <c r="D80" s="4">
        <v>58</v>
      </c>
      <c r="E80" s="4">
        <v>59</v>
      </c>
      <c r="F80" s="4">
        <v>56</v>
      </c>
      <c r="G80" s="4">
        <v>62</v>
      </c>
      <c r="H80" s="4">
        <v>59</v>
      </c>
      <c r="I80" s="4">
        <v>57</v>
      </c>
      <c r="J80" s="4">
        <v>59</v>
      </c>
      <c r="K80" s="4">
        <v>56</v>
      </c>
      <c r="L80" s="4">
        <v>54</v>
      </c>
      <c r="M80" s="42">
        <v>54</v>
      </c>
      <c r="N80" s="13">
        <f t="shared" si="1"/>
        <v>58</v>
      </c>
    </row>
    <row r="81" spans="1:14" ht="12" customHeight="1" x14ac:dyDescent="0.25">
      <c r="A81" s="7" t="str">
        <f>'Pregnant Women Participating'!A81</f>
        <v>Santee Sioux, NE</v>
      </c>
      <c r="B81" s="13">
        <v>5</v>
      </c>
      <c r="C81" s="4">
        <v>8</v>
      </c>
      <c r="D81" s="4">
        <v>8</v>
      </c>
      <c r="E81" s="4">
        <v>8</v>
      </c>
      <c r="F81" s="4">
        <v>9</v>
      </c>
      <c r="G81" s="4">
        <v>9</v>
      </c>
      <c r="H81" s="4">
        <v>8</v>
      </c>
      <c r="I81" s="4">
        <v>11</v>
      </c>
      <c r="J81" s="4">
        <v>13</v>
      </c>
      <c r="K81" s="4">
        <v>13</v>
      </c>
      <c r="L81" s="4">
        <v>14</v>
      </c>
      <c r="M81" s="42">
        <v>12</v>
      </c>
      <c r="N81" s="13">
        <f t="shared" si="1"/>
        <v>9.8333333333333339</v>
      </c>
    </row>
    <row r="82" spans="1:14" ht="12" customHeight="1" x14ac:dyDescent="0.25">
      <c r="A82" s="7" t="str">
        <f>'Pregnant Women Participating'!A82</f>
        <v>Winnebago Tribe, NE</v>
      </c>
      <c r="B82" s="13">
        <v>31</v>
      </c>
      <c r="C82" s="4">
        <v>32</v>
      </c>
      <c r="D82" s="4">
        <v>30</v>
      </c>
      <c r="E82" s="4">
        <v>31</v>
      </c>
      <c r="F82" s="4">
        <v>33</v>
      </c>
      <c r="G82" s="4">
        <v>33</v>
      </c>
      <c r="H82" s="4">
        <v>29</v>
      </c>
      <c r="I82" s="4">
        <v>26</v>
      </c>
      <c r="J82" s="4">
        <v>25</v>
      </c>
      <c r="K82" s="4">
        <v>28</v>
      </c>
      <c r="L82" s="4">
        <v>33</v>
      </c>
      <c r="M82" s="42">
        <v>32</v>
      </c>
      <c r="N82" s="13">
        <f t="shared" si="1"/>
        <v>30.25</v>
      </c>
    </row>
    <row r="83" spans="1:14" ht="12" customHeight="1" x14ac:dyDescent="0.25">
      <c r="A83" s="7" t="str">
        <f>'Pregnant Women Participating'!A83</f>
        <v>Standing Rock Sioux Tribe, ND</v>
      </c>
      <c r="B83" s="13">
        <v>83</v>
      </c>
      <c r="C83" s="4">
        <v>88</v>
      </c>
      <c r="D83" s="4">
        <v>92</v>
      </c>
      <c r="E83" s="4">
        <v>86</v>
      </c>
      <c r="F83" s="4">
        <v>81</v>
      </c>
      <c r="G83" s="4">
        <v>79</v>
      </c>
      <c r="H83" s="4">
        <v>75</v>
      </c>
      <c r="I83" s="4">
        <v>67</v>
      </c>
      <c r="J83" s="4">
        <v>70</v>
      </c>
      <c r="K83" s="4">
        <v>67</v>
      </c>
      <c r="L83" s="4">
        <v>62</v>
      </c>
      <c r="M83" s="42">
        <v>63</v>
      </c>
      <c r="N83" s="13">
        <f t="shared" si="1"/>
        <v>76.083333333333329</v>
      </c>
    </row>
    <row r="84" spans="1:14" ht="12" customHeight="1" x14ac:dyDescent="0.25">
      <c r="A84" s="7" t="str">
        <f>'Pregnant Women Participating'!A84</f>
        <v>Three Affiliated Tribes, ND</v>
      </c>
      <c r="B84" s="13">
        <v>61</v>
      </c>
      <c r="C84" s="4">
        <v>61</v>
      </c>
      <c r="D84" s="4">
        <v>52</v>
      </c>
      <c r="E84" s="4">
        <v>54</v>
      </c>
      <c r="F84" s="4">
        <v>46</v>
      </c>
      <c r="G84" s="4">
        <v>46</v>
      </c>
      <c r="H84" s="4">
        <v>39</v>
      </c>
      <c r="I84" s="4">
        <v>32</v>
      </c>
      <c r="J84" s="4">
        <v>28</v>
      </c>
      <c r="K84" s="4">
        <v>26</v>
      </c>
      <c r="L84" s="4">
        <v>21</v>
      </c>
      <c r="M84" s="42">
        <v>20</v>
      </c>
      <c r="N84" s="13">
        <f t="shared" si="1"/>
        <v>40.5</v>
      </c>
    </row>
    <row r="85" spans="1:14" ht="12" customHeight="1" x14ac:dyDescent="0.25">
      <c r="A85" s="7" t="str">
        <f>'Pregnant Women Participating'!A85</f>
        <v>Cheyenne River Sioux, SD</v>
      </c>
      <c r="B85" s="13">
        <v>106</v>
      </c>
      <c r="C85" s="4">
        <v>99</v>
      </c>
      <c r="D85" s="4">
        <v>101</v>
      </c>
      <c r="E85" s="4">
        <v>105</v>
      </c>
      <c r="F85" s="4">
        <v>101</v>
      </c>
      <c r="G85" s="4">
        <v>96</v>
      </c>
      <c r="H85" s="4">
        <v>95</v>
      </c>
      <c r="I85" s="4">
        <v>97</v>
      </c>
      <c r="J85" s="4">
        <v>94</v>
      </c>
      <c r="K85" s="4">
        <v>102</v>
      </c>
      <c r="L85" s="4">
        <v>104</v>
      </c>
      <c r="M85" s="42">
        <v>107</v>
      </c>
      <c r="N85" s="13">
        <f t="shared" si="1"/>
        <v>100.58333333333333</v>
      </c>
    </row>
    <row r="86" spans="1:14" ht="12" customHeight="1" x14ac:dyDescent="0.25">
      <c r="A86" s="7" t="str">
        <f>'Pregnant Women Participating'!A86</f>
        <v>Rosebud Sioux, SD</v>
      </c>
      <c r="B86" s="13">
        <v>191</v>
      </c>
      <c r="C86" s="4">
        <v>181</v>
      </c>
      <c r="D86" s="4">
        <v>169</v>
      </c>
      <c r="E86" s="4">
        <v>174</v>
      </c>
      <c r="F86" s="4">
        <v>175</v>
      </c>
      <c r="G86" s="4">
        <v>182</v>
      </c>
      <c r="H86" s="4">
        <v>176</v>
      </c>
      <c r="I86" s="4">
        <v>179</v>
      </c>
      <c r="J86" s="4">
        <v>183</v>
      </c>
      <c r="K86" s="4">
        <v>176</v>
      </c>
      <c r="L86" s="4">
        <v>171</v>
      </c>
      <c r="M86" s="42">
        <v>169</v>
      </c>
      <c r="N86" s="13">
        <f t="shared" si="1"/>
        <v>177.16666666666666</v>
      </c>
    </row>
    <row r="87" spans="1:14" ht="12" customHeight="1" x14ac:dyDescent="0.25">
      <c r="A87" s="7" t="str">
        <f>'Pregnant Women Participating'!A87</f>
        <v>Northern Arapahoe, WY</v>
      </c>
      <c r="B87" s="13">
        <v>49</v>
      </c>
      <c r="C87" s="4">
        <v>40</v>
      </c>
      <c r="D87" s="4">
        <v>49</v>
      </c>
      <c r="E87" s="4">
        <v>51</v>
      </c>
      <c r="F87" s="4">
        <v>55</v>
      </c>
      <c r="G87" s="4">
        <v>62</v>
      </c>
      <c r="H87" s="4">
        <v>64</v>
      </c>
      <c r="I87" s="4">
        <v>64</v>
      </c>
      <c r="J87" s="4">
        <v>67</v>
      </c>
      <c r="K87" s="4">
        <v>60</v>
      </c>
      <c r="L87" s="4">
        <v>57</v>
      </c>
      <c r="M87" s="42">
        <v>59</v>
      </c>
      <c r="N87" s="13">
        <f t="shared" si="1"/>
        <v>56.416666666666664</v>
      </c>
    </row>
    <row r="88" spans="1:14" ht="12" customHeight="1" x14ac:dyDescent="0.25">
      <c r="A88" s="7" t="str">
        <f>'Pregnant Women Participating'!A88</f>
        <v>Shoshone Tribe, WY</v>
      </c>
      <c r="B88" s="13">
        <v>31</v>
      </c>
      <c r="C88" s="4">
        <v>27</v>
      </c>
      <c r="D88" s="4">
        <v>34</v>
      </c>
      <c r="E88" s="4">
        <v>31</v>
      </c>
      <c r="F88" s="4">
        <v>32</v>
      </c>
      <c r="G88" s="4">
        <v>34</v>
      </c>
      <c r="H88" s="4">
        <v>28</v>
      </c>
      <c r="I88" s="4">
        <v>26</v>
      </c>
      <c r="J88" s="4">
        <v>33</v>
      </c>
      <c r="K88" s="4">
        <v>24</v>
      </c>
      <c r="L88" s="4">
        <v>31</v>
      </c>
      <c r="M88" s="42">
        <v>29</v>
      </c>
      <c r="N88" s="13">
        <f t="shared" si="1"/>
        <v>30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69090</v>
      </c>
      <c r="C89" s="15">
        <v>69406</v>
      </c>
      <c r="D89" s="15">
        <v>68714</v>
      </c>
      <c r="E89" s="15">
        <v>68919</v>
      </c>
      <c r="F89" s="15">
        <v>68365</v>
      </c>
      <c r="G89" s="15">
        <v>68956</v>
      </c>
      <c r="H89" s="15">
        <v>68216</v>
      </c>
      <c r="I89" s="15">
        <v>67904</v>
      </c>
      <c r="J89" s="15">
        <v>67644</v>
      </c>
      <c r="K89" s="15">
        <v>66964</v>
      </c>
      <c r="L89" s="15">
        <v>68113</v>
      </c>
      <c r="M89" s="41">
        <v>68527</v>
      </c>
      <c r="N89" s="16">
        <f t="shared" si="1"/>
        <v>68401.5</v>
      </c>
    </row>
    <row r="90" spans="1:14" ht="12" customHeight="1" x14ac:dyDescent="0.25">
      <c r="A90" s="8" t="str">
        <f>'Pregnant Women Participating'!A90</f>
        <v>Alaska</v>
      </c>
      <c r="B90" s="13">
        <v>3000</v>
      </c>
      <c r="C90" s="4">
        <v>2926</v>
      </c>
      <c r="D90" s="4">
        <v>2910</v>
      </c>
      <c r="E90" s="4">
        <v>2868</v>
      </c>
      <c r="F90" s="4">
        <v>2889</v>
      </c>
      <c r="G90" s="4">
        <v>2955</v>
      </c>
      <c r="H90" s="4">
        <v>2937</v>
      </c>
      <c r="I90" s="4">
        <v>2989</v>
      </c>
      <c r="J90" s="4">
        <v>2929</v>
      </c>
      <c r="K90" s="4">
        <v>2907</v>
      </c>
      <c r="L90" s="4">
        <v>2912</v>
      </c>
      <c r="M90" s="42">
        <v>2919</v>
      </c>
      <c r="N90" s="13">
        <f t="shared" si="1"/>
        <v>2928.4166666666665</v>
      </c>
    </row>
    <row r="91" spans="1:14" ht="12" customHeight="1" x14ac:dyDescent="0.25">
      <c r="A91" s="8" t="str">
        <f>'Pregnant Women Participating'!A91</f>
        <v>American Samoa</v>
      </c>
      <c r="B91" s="13">
        <v>621</v>
      </c>
      <c r="C91" s="4">
        <v>630</v>
      </c>
      <c r="D91" s="4">
        <v>619</v>
      </c>
      <c r="E91" s="4">
        <v>622</v>
      </c>
      <c r="F91" s="4">
        <v>589</v>
      </c>
      <c r="G91" s="4">
        <v>590</v>
      </c>
      <c r="H91" s="4">
        <v>633</v>
      </c>
      <c r="I91" s="4">
        <v>615</v>
      </c>
      <c r="J91" s="4">
        <v>640</v>
      </c>
      <c r="K91" s="4">
        <v>618</v>
      </c>
      <c r="L91" s="4">
        <v>620</v>
      </c>
      <c r="M91" s="42">
        <v>621</v>
      </c>
      <c r="N91" s="13">
        <f t="shared" si="1"/>
        <v>618.16666666666663</v>
      </c>
    </row>
    <row r="92" spans="1:14" ht="12" customHeight="1" x14ac:dyDescent="0.25">
      <c r="A92" s="8" t="str">
        <f>'Pregnant Women Participating'!A92</f>
        <v>California</v>
      </c>
      <c r="B92" s="13">
        <v>170810</v>
      </c>
      <c r="C92" s="4">
        <v>169461</v>
      </c>
      <c r="D92" s="4">
        <v>169355</v>
      </c>
      <c r="E92" s="4">
        <v>171880</v>
      </c>
      <c r="F92" s="4">
        <v>172703</v>
      </c>
      <c r="G92" s="4">
        <v>176975</v>
      </c>
      <c r="H92" s="4">
        <v>177730</v>
      </c>
      <c r="I92" s="4">
        <v>178111</v>
      </c>
      <c r="J92" s="4">
        <v>178949</v>
      </c>
      <c r="K92" s="4">
        <v>178096</v>
      </c>
      <c r="L92" s="4">
        <v>181097</v>
      </c>
      <c r="M92" s="42">
        <v>181382</v>
      </c>
      <c r="N92" s="13">
        <f t="shared" si="1"/>
        <v>175545.75</v>
      </c>
    </row>
    <row r="93" spans="1:14" ht="12" customHeight="1" x14ac:dyDescent="0.25">
      <c r="A93" s="8" t="str">
        <f>'Pregnant Women Participating'!A93</f>
        <v>Guam</v>
      </c>
      <c r="B93" s="13">
        <v>1119</v>
      </c>
      <c r="C93" s="4">
        <v>1123</v>
      </c>
      <c r="D93" s="4">
        <v>1136</v>
      </c>
      <c r="E93" s="4">
        <v>1165</v>
      </c>
      <c r="F93" s="4">
        <v>1199</v>
      </c>
      <c r="G93" s="4">
        <v>1211</v>
      </c>
      <c r="H93" s="4">
        <v>1226</v>
      </c>
      <c r="I93" s="4">
        <v>1214</v>
      </c>
      <c r="J93" s="4">
        <v>1223</v>
      </c>
      <c r="K93" s="4">
        <v>1183</v>
      </c>
      <c r="L93" s="4">
        <v>1176</v>
      </c>
      <c r="M93" s="42">
        <v>1198</v>
      </c>
      <c r="N93" s="13">
        <f t="shared" si="1"/>
        <v>1181.0833333333333</v>
      </c>
    </row>
    <row r="94" spans="1:14" ht="12" customHeight="1" x14ac:dyDescent="0.25">
      <c r="A94" s="8" t="str">
        <f>'Pregnant Women Participating'!A94</f>
        <v>Hawaii</v>
      </c>
      <c r="B94" s="13">
        <v>4990</v>
      </c>
      <c r="C94" s="4">
        <v>5037</v>
      </c>
      <c r="D94" s="4">
        <v>5049</v>
      </c>
      <c r="E94" s="4">
        <v>5100</v>
      </c>
      <c r="F94" s="4">
        <v>5275</v>
      </c>
      <c r="G94" s="4">
        <v>5335</v>
      </c>
      <c r="H94" s="4">
        <v>5345</v>
      </c>
      <c r="I94" s="4">
        <v>5268</v>
      </c>
      <c r="J94" s="4">
        <v>5368</v>
      </c>
      <c r="K94" s="4">
        <v>5338</v>
      </c>
      <c r="L94" s="4">
        <v>5490</v>
      </c>
      <c r="M94" s="42">
        <v>5447</v>
      </c>
      <c r="N94" s="13">
        <f t="shared" si="1"/>
        <v>5253.5</v>
      </c>
    </row>
    <row r="95" spans="1:14" ht="12" customHeight="1" x14ac:dyDescent="0.25">
      <c r="A95" s="8" t="str">
        <f>'Pregnant Women Participating'!A95</f>
        <v>Idaho</v>
      </c>
      <c r="B95" s="13">
        <v>6483</v>
      </c>
      <c r="C95" s="4">
        <v>6507</v>
      </c>
      <c r="D95" s="4">
        <v>6476</v>
      </c>
      <c r="E95" s="4">
        <v>6534</v>
      </c>
      <c r="F95" s="4">
        <v>6510</v>
      </c>
      <c r="G95" s="4">
        <v>6553</v>
      </c>
      <c r="H95" s="4">
        <v>6417</v>
      </c>
      <c r="I95" s="4">
        <v>6291</v>
      </c>
      <c r="J95" s="4">
        <v>6272</v>
      </c>
      <c r="K95" s="4">
        <v>6191</v>
      </c>
      <c r="L95" s="4">
        <v>6322</v>
      </c>
      <c r="M95" s="42">
        <v>6330</v>
      </c>
      <c r="N95" s="13">
        <f t="shared" si="1"/>
        <v>6407.166666666667</v>
      </c>
    </row>
    <row r="96" spans="1:14" ht="12" customHeight="1" x14ac:dyDescent="0.25">
      <c r="A96" s="8" t="str">
        <f>'Pregnant Women Participating'!A96</f>
        <v>Nevada</v>
      </c>
      <c r="B96" s="13">
        <v>12287</v>
      </c>
      <c r="C96" s="4">
        <v>12290</v>
      </c>
      <c r="D96" s="4">
        <v>12149</v>
      </c>
      <c r="E96" s="4">
        <v>12040</v>
      </c>
      <c r="F96" s="4">
        <v>12075</v>
      </c>
      <c r="G96" s="4">
        <v>12081</v>
      </c>
      <c r="H96" s="4">
        <v>11962</v>
      </c>
      <c r="I96" s="4">
        <v>11828</v>
      </c>
      <c r="J96" s="4">
        <v>11801</v>
      </c>
      <c r="K96" s="4">
        <v>11659</v>
      </c>
      <c r="L96" s="4">
        <v>11907</v>
      </c>
      <c r="M96" s="42">
        <v>11926</v>
      </c>
      <c r="N96" s="13">
        <f t="shared" si="1"/>
        <v>12000.416666666666</v>
      </c>
    </row>
    <row r="97" spans="1:14" ht="12" customHeight="1" x14ac:dyDescent="0.25">
      <c r="A97" s="8" t="str">
        <f>'Pregnant Women Participating'!A97</f>
        <v>Oregon</v>
      </c>
      <c r="B97" s="13">
        <v>14645</v>
      </c>
      <c r="C97" s="4">
        <v>14550</v>
      </c>
      <c r="D97" s="4">
        <v>14615</v>
      </c>
      <c r="E97" s="4">
        <v>13859</v>
      </c>
      <c r="F97" s="4">
        <v>13910</v>
      </c>
      <c r="G97" s="4">
        <v>14232</v>
      </c>
      <c r="H97" s="4">
        <v>14193</v>
      </c>
      <c r="I97" s="4">
        <v>14198</v>
      </c>
      <c r="J97" s="4">
        <v>14161</v>
      </c>
      <c r="K97" s="4">
        <v>14103</v>
      </c>
      <c r="L97" s="4">
        <v>14289</v>
      </c>
      <c r="M97" s="42">
        <v>14229</v>
      </c>
      <c r="N97" s="13">
        <f t="shared" si="1"/>
        <v>14248.666666666666</v>
      </c>
    </row>
    <row r="98" spans="1:14" ht="12" customHeight="1" x14ac:dyDescent="0.25">
      <c r="A98" s="8" t="str">
        <f>'Pregnant Women Participating'!A98</f>
        <v>Washington</v>
      </c>
      <c r="B98" s="13">
        <v>24332</v>
      </c>
      <c r="C98" s="4">
        <v>24236</v>
      </c>
      <c r="D98" s="4">
        <v>24263</v>
      </c>
      <c r="E98" s="4">
        <v>24470</v>
      </c>
      <c r="F98" s="4">
        <v>24293</v>
      </c>
      <c r="G98" s="4">
        <v>24730</v>
      </c>
      <c r="H98" s="4">
        <v>24552</v>
      </c>
      <c r="I98" s="4">
        <v>24336</v>
      </c>
      <c r="J98" s="4">
        <v>24258</v>
      </c>
      <c r="K98" s="4">
        <v>24277</v>
      </c>
      <c r="L98" s="4">
        <v>24677</v>
      </c>
      <c r="M98" s="42">
        <v>24808</v>
      </c>
      <c r="N98" s="13">
        <f t="shared" si="1"/>
        <v>24436</v>
      </c>
    </row>
    <row r="99" spans="1:14" ht="12" customHeight="1" x14ac:dyDescent="0.25">
      <c r="A99" s="8" t="str">
        <f>'Pregnant Women Participating'!A99</f>
        <v>Northern Marianas</v>
      </c>
      <c r="B99" s="13">
        <v>474</v>
      </c>
      <c r="C99" s="4">
        <v>475</v>
      </c>
      <c r="D99" s="4">
        <v>473</v>
      </c>
      <c r="E99" s="4">
        <v>472</v>
      </c>
      <c r="F99" s="4">
        <v>452</v>
      </c>
      <c r="G99" s="4">
        <v>442</v>
      </c>
      <c r="H99" s="4">
        <v>445</v>
      </c>
      <c r="I99" s="4">
        <v>439</v>
      </c>
      <c r="J99" s="4">
        <v>436</v>
      </c>
      <c r="K99" s="4">
        <v>430</v>
      </c>
      <c r="L99" s="4">
        <v>429</v>
      </c>
      <c r="M99" s="42">
        <v>411</v>
      </c>
      <c r="N99" s="13">
        <f t="shared" si="1"/>
        <v>448.16666666666669</v>
      </c>
    </row>
    <row r="100" spans="1:14" ht="12" customHeight="1" x14ac:dyDescent="0.25">
      <c r="A100" s="8" t="str">
        <f>'Pregnant Women Participating'!A100</f>
        <v>Inter-Tribal Council, NV</v>
      </c>
      <c r="B100" s="13">
        <v>102</v>
      </c>
      <c r="C100" s="4">
        <v>100</v>
      </c>
      <c r="D100" s="4">
        <v>92</v>
      </c>
      <c r="E100" s="4">
        <v>94</v>
      </c>
      <c r="F100" s="4">
        <v>86</v>
      </c>
      <c r="G100" s="4">
        <v>105</v>
      </c>
      <c r="H100" s="4">
        <v>111</v>
      </c>
      <c r="I100" s="4">
        <v>108</v>
      </c>
      <c r="J100" s="4">
        <v>105</v>
      </c>
      <c r="K100" s="4">
        <v>105</v>
      </c>
      <c r="L100" s="4">
        <v>103</v>
      </c>
      <c r="M100" s="42">
        <v>107</v>
      </c>
      <c r="N100" s="13">
        <f t="shared" si="1"/>
        <v>101.5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238863</v>
      </c>
      <c r="C101" s="15">
        <v>237335</v>
      </c>
      <c r="D101" s="15">
        <v>237137</v>
      </c>
      <c r="E101" s="15">
        <v>239104</v>
      </c>
      <c r="F101" s="15">
        <v>239981</v>
      </c>
      <c r="G101" s="15">
        <v>245209</v>
      </c>
      <c r="H101" s="15">
        <v>245551</v>
      </c>
      <c r="I101" s="15">
        <v>245397</v>
      </c>
      <c r="J101" s="15">
        <v>246142</v>
      </c>
      <c r="K101" s="15">
        <v>244907</v>
      </c>
      <c r="L101" s="15">
        <v>249022</v>
      </c>
      <c r="M101" s="41">
        <v>249378</v>
      </c>
      <c r="N101" s="16">
        <f t="shared" si="1"/>
        <v>243168.83333333334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1412243</v>
      </c>
      <c r="C102" s="30">
        <v>1413538</v>
      </c>
      <c r="D102" s="30">
        <v>1411604</v>
      </c>
      <c r="E102" s="30">
        <v>1424047</v>
      </c>
      <c r="F102" s="30">
        <v>1426620</v>
      </c>
      <c r="G102" s="30">
        <v>1448955</v>
      </c>
      <c r="H102" s="30">
        <v>1439330</v>
      </c>
      <c r="I102" s="30">
        <v>1436325</v>
      </c>
      <c r="J102" s="30">
        <v>1431862</v>
      </c>
      <c r="K102" s="30">
        <v>1419035</v>
      </c>
      <c r="L102" s="30">
        <v>1442014</v>
      </c>
      <c r="M102" s="44">
        <v>1439643</v>
      </c>
      <c r="N102" s="29">
        <f t="shared" si="1"/>
        <v>1428768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March 10,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44470</v>
      </c>
      <c r="C5" s="19">
        <f>DATE(RIGHT(A2,4)-1,11,1)</f>
        <v>44501</v>
      </c>
      <c r="D5" s="19">
        <f>DATE(RIGHT(A2,4)-1,12,1)</f>
        <v>44531</v>
      </c>
      <c r="E5" s="19">
        <f>DATE(RIGHT(A2,4),1,1)</f>
        <v>44562</v>
      </c>
      <c r="F5" s="19">
        <f>DATE(RIGHT(A2,4),2,1)</f>
        <v>44593</v>
      </c>
      <c r="G5" s="19">
        <f>DATE(RIGHT(A2,4),3,1)</f>
        <v>44621</v>
      </c>
      <c r="H5" s="19">
        <f>DATE(RIGHT(A2,4),4,1)</f>
        <v>44652</v>
      </c>
      <c r="I5" s="19">
        <f>DATE(RIGHT(A2,4),5,1)</f>
        <v>44682</v>
      </c>
      <c r="J5" s="19">
        <f>DATE(RIGHT(A2,4),6,1)</f>
        <v>44713</v>
      </c>
      <c r="K5" s="19">
        <f>DATE(RIGHT(A2,4),7,1)</f>
        <v>44743</v>
      </c>
      <c r="L5" s="19">
        <f>DATE(RIGHT(A2,4),8,1)</f>
        <v>44774</v>
      </c>
      <c r="M5" s="19">
        <f>DATE(RIGHT(A2,4),9,1)</f>
        <v>44805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24458</v>
      </c>
      <c r="C6" s="4">
        <v>24607</v>
      </c>
      <c r="D6" s="4">
        <v>24693</v>
      </c>
      <c r="E6" s="4">
        <v>25150</v>
      </c>
      <c r="F6" s="4">
        <v>25297</v>
      </c>
      <c r="G6" s="4">
        <v>25610</v>
      </c>
      <c r="H6" s="4">
        <v>25843</v>
      </c>
      <c r="I6" s="4">
        <v>26086</v>
      </c>
      <c r="J6" s="4">
        <v>26116</v>
      </c>
      <c r="K6" s="4">
        <v>26256</v>
      </c>
      <c r="L6" s="4">
        <v>26522</v>
      </c>
      <c r="M6" s="42">
        <v>26673</v>
      </c>
      <c r="N6" s="13">
        <f t="shared" ref="N6:N15" si="0">IF(SUM(B6:M6)&gt;0,AVERAGE(B6:M6)," ")</f>
        <v>25609.25</v>
      </c>
    </row>
    <row r="7" spans="1:14" ht="12" customHeight="1" x14ac:dyDescent="0.25">
      <c r="A7" s="7" t="str">
        <f>'Pregnant Women Participating'!A7</f>
        <v>Maine</v>
      </c>
      <c r="B7" s="13">
        <v>9864</v>
      </c>
      <c r="C7" s="4">
        <v>9808</v>
      </c>
      <c r="D7" s="4">
        <v>9742</v>
      </c>
      <c r="E7" s="4">
        <v>9831</v>
      </c>
      <c r="F7" s="4">
        <v>9918</v>
      </c>
      <c r="G7" s="4">
        <v>10069</v>
      </c>
      <c r="H7" s="4">
        <v>10053</v>
      </c>
      <c r="I7" s="4">
        <v>10039</v>
      </c>
      <c r="J7" s="4">
        <v>9995</v>
      </c>
      <c r="K7" s="4">
        <v>9911</v>
      </c>
      <c r="L7" s="4">
        <v>9975</v>
      </c>
      <c r="M7" s="42">
        <v>9937</v>
      </c>
      <c r="N7" s="13">
        <f t="shared" si="0"/>
        <v>9928.5</v>
      </c>
    </row>
    <row r="8" spans="1:14" ht="12" customHeight="1" x14ac:dyDescent="0.25">
      <c r="A8" s="7" t="str">
        <f>'Pregnant Women Participating'!A8</f>
        <v>Massachusetts</v>
      </c>
      <c r="B8" s="13">
        <v>67634</v>
      </c>
      <c r="C8" s="4">
        <v>68457</v>
      </c>
      <c r="D8" s="4">
        <v>68856</v>
      </c>
      <c r="E8" s="4">
        <v>69320</v>
      </c>
      <c r="F8" s="4">
        <v>69417</v>
      </c>
      <c r="G8" s="4">
        <v>70338</v>
      </c>
      <c r="H8" s="4">
        <v>70462</v>
      </c>
      <c r="I8" s="4">
        <v>70997</v>
      </c>
      <c r="J8" s="4">
        <v>71199</v>
      </c>
      <c r="K8" s="4">
        <v>71132</v>
      </c>
      <c r="L8" s="4">
        <v>71700</v>
      </c>
      <c r="M8" s="42">
        <v>72309</v>
      </c>
      <c r="N8" s="13">
        <f t="shared" si="0"/>
        <v>70151.75</v>
      </c>
    </row>
    <row r="9" spans="1:14" ht="12" customHeight="1" x14ac:dyDescent="0.25">
      <c r="A9" s="7" t="str">
        <f>'Pregnant Women Participating'!A9</f>
        <v>New Hampshire</v>
      </c>
      <c r="B9" s="13">
        <v>8698</v>
      </c>
      <c r="C9" s="4">
        <v>8746</v>
      </c>
      <c r="D9" s="4">
        <v>8828</v>
      </c>
      <c r="E9" s="4">
        <v>8748</v>
      </c>
      <c r="F9" s="4">
        <v>8692</v>
      </c>
      <c r="G9" s="4">
        <v>8527</v>
      </c>
      <c r="H9" s="4">
        <v>8082</v>
      </c>
      <c r="I9" s="4">
        <v>8512</v>
      </c>
      <c r="J9" s="4">
        <v>8495</v>
      </c>
      <c r="K9" s="4">
        <v>8476</v>
      </c>
      <c r="L9" s="4">
        <v>8644</v>
      </c>
      <c r="M9" s="42">
        <v>8558</v>
      </c>
      <c r="N9" s="13">
        <f t="shared" si="0"/>
        <v>8583.8333333333339</v>
      </c>
    </row>
    <row r="10" spans="1:14" ht="12" customHeight="1" x14ac:dyDescent="0.25">
      <c r="A10" s="7" t="str">
        <f>'Pregnant Women Participating'!A10</f>
        <v>New York</v>
      </c>
      <c r="B10" s="13">
        <v>212235</v>
      </c>
      <c r="C10" s="4">
        <v>213517</v>
      </c>
      <c r="D10" s="4">
        <v>214174</v>
      </c>
      <c r="E10" s="4">
        <v>215999</v>
      </c>
      <c r="F10" s="4">
        <v>216791</v>
      </c>
      <c r="G10" s="4">
        <v>220296</v>
      </c>
      <c r="H10" s="4">
        <v>220875</v>
      </c>
      <c r="I10" s="4">
        <v>222747</v>
      </c>
      <c r="J10" s="4">
        <v>223407</v>
      </c>
      <c r="K10" s="4">
        <v>223856</v>
      </c>
      <c r="L10" s="4">
        <v>225564</v>
      </c>
      <c r="M10" s="42">
        <v>228114</v>
      </c>
      <c r="N10" s="13">
        <f t="shared" si="0"/>
        <v>219797.91666666666</v>
      </c>
    </row>
    <row r="11" spans="1:14" ht="12" customHeight="1" x14ac:dyDescent="0.25">
      <c r="A11" s="7" t="str">
        <f>'Pregnant Women Participating'!A11</f>
        <v>Rhode Island</v>
      </c>
      <c r="B11" s="13">
        <v>8809</v>
      </c>
      <c r="C11" s="4">
        <v>8663</v>
      </c>
      <c r="D11" s="4">
        <v>8636</v>
      </c>
      <c r="E11" s="4">
        <v>8677</v>
      </c>
      <c r="F11" s="4">
        <v>8850</v>
      </c>
      <c r="G11" s="4">
        <v>8965</v>
      </c>
      <c r="H11" s="4">
        <v>8883</v>
      </c>
      <c r="I11" s="4">
        <v>8964</v>
      </c>
      <c r="J11" s="4">
        <v>8946</v>
      </c>
      <c r="K11" s="4">
        <v>8818</v>
      </c>
      <c r="L11" s="4">
        <v>8749</v>
      </c>
      <c r="M11" s="42">
        <v>8752</v>
      </c>
      <c r="N11" s="13">
        <f t="shared" si="0"/>
        <v>8809.3333333333339</v>
      </c>
    </row>
    <row r="12" spans="1:14" ht="12" customHeight="1" x14ac:dyDescent="0.25">
      <c r="A12" s="7" t="str">
        <f>'Pregnant Women Participating'!A12</f>
        <v>Vermont</v>
      </c>
      <c r="B12" s="13">
        <v>7158</v>
      </c>
      <c r="C12" s="4">
        <v>7125</v>
      </c>
      <c r="D12" s="4">
        <v>7114</v>
      </c>
      <c r="E12" s="4">
        <v>7136</v>
      </c>
      <c r="F12" s="4">
        <v>7096</v>
      </c>
      <c r="G12" s="4">
        <v>7084</v>
      </c>
      <c r="H12" s="4">
        <v>7092</v>
      </c>
      <c r="I12" s="4">
        <v>7038</v>
      </c>
      <c r="J12" s="4">
        <v>7109</v>
      </c>
      <c r="K12" s="4">
        <v>7134</v>
      </c>
      <c r="L12" s="4">
        <v>7155</v>
      </c>
      <c r="M12" s="42">
        <v>7201</v>
      </c>
      <c r="N12" s="13">
        <f t="shared" si="0"/>
        <v>7120.166666666667</v>
      </c>
    </row>
    <row r="13" spans="1:14" ht="12" customHeight="1" x14ac:dyDescent="0.25">
      <c r="A13" s="7" t="str">
        <f>'Pregnant Women Participating'!A13</f>
        <v>Virgin Islands</v>
      </c>
      <c r="B13" s="13">
        <v>1424</v>
      </c>
      <c r="C13" s="4">
        <v>1376</v>
      </c>
      <c r="D13" s="4">
        <v>1359</v>
      </c>
      <c r="E13" s="4">
        <v>1348</v>
      </c>
      <c r="F13" s="4">
        <v>1350</v>
      </c>
      <c r="G13" s="4">
        <v>1300</v>
      </c>
      <c r="H13" s="4">
        <v>1275</v>
      </c>
      <c r="I13" s="4">
        <v>1313</v>
      </c>
      <c r="J13" s="4">
        <v>1324</v>
      </c>
      <c r="K13" s="4">
        <v>1317</v>
      </c>
      <c r="L13" s="4">
        <v>1312</v>
      </c>
      <c r="M13" s="42">
        <v>1317</v>
      </c>
      <c r="N13" s="13">
        <f t="shared" si="0"/>
        <v>1334.5833333333333</v>
      </c>
    </row>
    <row r="14" spans="1:14" ht="12" customHeight="1" x14ac:dyDescent="0.25">
      <c r="A14" s="7" t="str">
        <f>'Pregnant Women Participating'!A14</f>
        <v>Indian Township, ME</v>
      </c>
      <c r="B14" s="13">
        <v>29</v>
      </c>
      <c r="C14" s="4">
        <v>25</v>
      </c>
      <c r="D14" s="4">
        <v>27</v>
      </c>
      <c r="E14" s="4">
        <v>24</v>
      </c>
      <c r="F14" s="4">
        <v>22</v>
      </c>
      <c r="G14" s="4">
        <v>11</v>
      </c>
      <c r="H14" s="4">
        <v>20</v>
      </c>
      <c r="I14" s="4">
        <v>21</v>
      </c>
      <c r="J14" s="4">
        <v>40</v>
      </c>
      <c r="K14" s="4">
        <v>22</v>
      </c>
      <c r="L14" s="4">
        <v>24</v>
      </c>
      <c r="M14" s="42">
        <v>24</v>
      </c>
      <c r="N14" s="13">
        <f t="shared" si="0"/>
        <v>24.083333333333332</v>
      </c>
    </row>
    <row r="15" spans="1:14" ht="12" customHeight="1" x14ac:dyDescent="0.25">
      <c r="A15" s="7" t="str">
        <f>'Pregnant Women Participating'!A15</f>
        <v>Pleasant Point, ME</v>
      </c>
      <c r="B15" s="13">
        <v>26</v>
      </c>
      <c r="C15" s="4">
        <v>24</v>
      </c>
      <c r="D15" s="4">
        <v>23</v>
      </c>
      <c r="E15" s="4">
        <v>23</v>
      </c>
      <c r="F15" s="4">
        <v>21</v>
      </c>
      <c r="G15" s="4">
        <v>21</v>
      </c>
      <c r="H15" s="4">
        <v>19</v>
      </c>
      <c r="I15" s="4">
        <v>19</v>
      </c>
      <c r="J15" s="4">
        <v>20</v>
      </c>
      <c r="K15" s="4">
        <v>20</v>
      </c>
      <c r="L15" s="4">
        <v>19</v>
      </c>
      <c r="M15" s="42">
        <v>19</v>
      </c>
      <c r="N15" s="13">
        <f t="shared" si="0"/>
        <v>21.166666666666668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340335</v>
      </c>
      <c r="C16" s="15">
        <v>342348</v>
      </c>
      <c r="D16" s="15">
        <v>343452</v>
      </c>
      <c r="E16" s="15">
        <v>346256</v>
      </c>
      <c r="F16" s="15">
        <v>347454</v>
      </c>
      <c r="G16" s="15">
        <v>352221</v>
      </c>
      <c r="H16" s="15">
        <v>352604</v>
      </c>
      <c r="I16" s="15">
        <v>355736</v>
      </c>
      <c r="J16" s="15">
        <v>356651</v>
      </c>
      <c r="K16" s="15">
        <v>356942</v>
      </c>
      <c r="L16" s="15">
        <v>359664</v>
      </c>
      <c r="M16" s="41">
        <v>362904</v>
      </c>
      <c r="N16" s="16">
        <f t="shared" ref="N16:N102" si="1">IF(SUM(B16:M16)&gt;0,AVERAGE(B16:M16)," ")</f>
        <v>351380.58333333331</v>
      </c>
    </row>
    <row r="17" spans="1:14" ht="12" customHeight="1" x14ac:dyDescent="0.25">
      <c r="A17" s="7" t="str">
        <f>'Pregnant Women Participating'!A17</f>
        <v>Delaware</v>
      </c>
      <c r="B17" s="13">
        <v>9672</v>
      </c>
      <c r="C17" s="4">
        <v>9770</v>
      </c>
      <c r="D17" s="4">
        <v>9872</v>
      </c>
      <c r="E17" s="4">
        <v>9886</v>
      </c>
      <c r="F17" s="4">
        <v>9868</v>
      </c>
      <c r="G17" s="4">
        <v>9786</v>
      </c>
      <c r="H17" s="4">
        <v>9789</v>
      </c>
      <c r="I17" s="4">
        <v>9782</v>
      </c>
      <c r="J17" s="4">
        <v>9764</v>
      </c>
      <c r="K17" s="4">
        <v>9888</v>
      </c>
      <c r="L17" s="4">
        <v>10030</v>
      </c>
      <c r="M17" s="42">
        <v>10066</v>
      </c>
      <c r="N17" s="13">
        <f t="shared" si="1"/>
        <v>9847.75</v>
      </c>
    </row>
    <row r="18" spans="1:14" ht="12" customHeight="1" x14ac:dyDescent="0.25">
      <c r="A18" s="7" t="str">
        <f>'Pregnant Women Participating'!A18</f>
        <v>District of Columbia</v>
      </c>
      <c r="B18" s="13">
        <v>6758</v>
      </c>
      <c r="C18" s="4">
        <v>7719</v>
      </c>
      <c r="D18" s="4">
        <v>7689</v>
      </c>
      <c r="E18" s="4">
        <v>7624</v>
      </c>
      <c r="F18" s="4">
        <v>7640</v>
      </c>
      <c r="G18" s="4">
        <v>7775</v>
      </c>
      <c r="H18" s="4">
        <v>6030</v>
      </c>
      <c r="I18" s="4">
        <v>4780</v>
      </c>
      <c r="J18" s="4">
        <v>4109</v>
      </c>
      <c r="K18" s="4">
        <v>4339</v>
      </c>
      <c r="L18" s="4">
        <v>4414</v>
      </c>
      <c r="M18" s="42">
        <v>4570</v>
      </c>
      <c r="N18" s="13">
        <f t="shared" si="1"/>
        <v>6120.583333333333</v>
      </c>
    </row>
    <row r="19" spans="1:14" ht="12" customHeight="1" x14ac:dyDescent="0.25">
      <c r="A19" s="7" t="str">
        <f>'Pregnant Women Participating'!A19</f>
        <v>Maryland</v>
      </c>
      <c r="B19" s="13">
        <v>63412</v>
      </c>
      <c r="C19" s="4">
        <v>63094</v>
      </c>
      <c r="D19" s="4">
        <v>62809</v>
      </c>
      <c r="E19" s="4">
        <v>63333</v>
      </c>
      <c r="F19" s="4">
        <v>63265</v>
      </c>
      <c r="G19" s="4">
        <v>63939</v>
      </c>
      <c r="H19" s="4">
        <v>63902</v>
      </c>
      <c r="I19" s="4">
        <v>63921</v>
      </c>
      <c r="J19" s="4">
        <v>64187</v>
      </c>
      <c r="K19" s="4">
        <v>64440</v>
      </c>
      <c r="L19" s="4">
        <v>65202</v>
      </c>
      <c r="M19" s="42">
        <v>65841</v>
      </c>
      <c r="N19" s="13">
        <f t="shared" si="1"/>
        <v>63945.416666666664</v>
      </c>
    </row>
    <row r="20" spans="1:14" ht="12" customHeight="1" x14ac:dyDescent="0.25">
      <c r="A20" s="7" t="str">
        <f>'Pregnant Women Participating'!A20</f>
        <v>New Jersey</v>
      </c>
      <c r="B20" s="13">
        <v>82324</v>
      </c>
      <c r="C20" s="4">
        <v>82208</v>
      </c>
      <c r="D20" s="4">
        <v>81196</v>
      </c>
      <c r="E20" s="4">
        <v>81004</v>
      </c>
      <c r="F20" s="4">
        <v>81526</v>
      </c>
      <c r="G20" s="4">
        <v>82316</v>
      </c>
      <c r="H20" s="4">
        <v>82036</v>
      </c>
      <c r="I20" s="4">
        <v>83408</v>
      </c>
      <c r="J20" s="4">
        <v>84362</v>
      </c>
      <c r="K20" s="4">
        <v>85149</v>
      </c>
      <c r="L20" s="4">
        <v>86206</v>
      </c>
      <c r="M20" s="42">
        <v>86985</v>
      </c>
      <c r="N20" s="13">
        <f t="shared" si="1"/>
        <v>83226.666666666672</v>
      </c>
    </row>
    <row r="21" spans="1:14" ht="12" customHeight="1" x14ac:dyDescent="0.25">
      <c r="A21" s="7" t="str">
        <f>'Pregnant Women Participating'!A21</f>
        <v>Pennsylvania</v>
      </c>
      <c r="B21" s="13">
        <v>83252</v>
      </c>
      <c r="C21" s="4">
        <v>82623</v>
      </c>
      <c r="D21" s="4">
        <v>82035</v>
      </c>
      <c r="E21" s="4">
        <v>82037</v>
      </c>
      <c r="F21" s="4">
        <v>82772</v>
      </c>
      <c r="G21" s="4">
        <v>84160</v>
      </c>
      <c r="H21" s="4">
        <v>84311</v>
      </c>
      <c r="I21" s="4">
        <v>84838</v>
      </c>
      <c r="J21" s="4">
        <v>85529</v>
      </c>
      <c r="K21" s="4">
        <v>86386</v>
      </c>
      <c r="L21" s="4">
        <v>88395</v>
      </c>
      <c r="M21" s="42">
        <v>89361</v>
      </c>
      <c r="N21" s="13">
        <f t="shared" si="1"/>
        <v>84641.583333333328</v>
      </c>
    </row>
    <row r="22" spans="1:14" ht="12" customHeight="1" x14ac:dyDescent="0.25">
      <c r="A22" s="7" t="str">
        <f>'Pregnant Women Participating'!A22</f>
        <v>Puerto Rico</v>
      </c>
      <c r="B22" s="13">
        <v>60155</v>
      </c>
      <c r="C22" s="4">
        <v>59724</v>
      </c>
      <c r="D22" s="4">
        <v>58672</v>
      </c>
      <c r="E22" s="4">
        <v>57923</v>
      </c>
      <c r="F22" s="4">
        <v>56371</v>
      </c>
      <c r="G22" s="4">
        <v>57228</v>
      </c>
      <c r="H22" s="4">
        <v>55554</v>
      </c>
      <c r="I22" s="4">
        <v>55888</v>
      </c>
      <c r="J22" s="4">
        <v>55281</v>
      </c>
      <c r="K22" s="4">
        <v>45388</v>
      </c>
      <c r="L22" s="4">
        <v>44968</v>
      </c>
      <c r="M22" s="42">
        <v>39754</v>
      </c>
      <c r="N22" s="13">
        <f t="shared" si="1"/>
        <v>53908.833333333336</v>
      </c>
    </row>
    <row r="23" spans="1:14" ht="12" customHeight="1" x14ac:dyDescent="0.25">
      <c r="A23" s="7" t="str">
        <f>'Pregnant Women Participating'!A23</f>
        <v>Virginia</v>
      </c>
      <c r="B23" s="13">
        <v>66714</v>
      </c>
      <c r="C23" s="4">
        <v>66917</v>
      </c>
      <c r="D23" s="4">
        <v>67280</v>
      </c>
      <c r="E23" s="4">
        <v>67492</v>
      </c>
      <c r="F23" s="4">
        <v>67844</v>
      </c>
      <c r="G23" s="4">
        <v>68316</v>
      </c>
      <c r="H23" s="4">
        <v>68304</v>
      </c>
      <c r="I23" s="4">
        <v>68420</v>
      </c>
      <c r="J23" s="4">
        <v>68389</v>
      </c>
      <c r="K23" s="4">
        <v>68657</v>
      </c>
      <c r="L23" s="4">
        <v>69539</v>
      </c>
      <c r="M23" s="42">
        <v>69601</v>
      </c>
      <c r="N23" s="13">
        <f t="shared" si="1"/>
        <v>68122.75</v>
      </c>
    </row>
    <row r="24" spans="1:14" ht="12" customHeight="1" x14ac:dyDescent="0.25">
      <c r="A24" s="7" t="str">
        <f>'Pregnant Women Participating'!A24</f>
        <v>West Virginia</v>
      </c>
      <c r="B24" s="13">
        <v>17730</v>
      </c>
      <c r="C24" s="4">
        <v>17608</v>
      </c>
      <c r="D24" s="4">
        <v>17681</v>
      </c>
      <c r="E24" s="4">
        <v>17977</v>
      </c>
      <c r="F24" s="4">
        <v>18159</v>
      </c>
      <c r="G24" s="4">
        <v>18794</v>
      </c>
      <c r="H24" s="4">
        <v>19355</v>
      </c>
      <c r="I24" s="4">
        <v>19899</v>
      </c>
      <c r="J24" s="4">
        <v>20250</v>
      </c>
      <c r="K24" s="4">
        <v>20650</v>
      </c>
      <c r="L24" s="4">
        <v>21049</v>
      </c>
      <c r="M24" s="42">
        <v>21384</v>
      </c>
      <c r="N24" s="13">
        <f t="shared" si="1"/>
        <v>19211.333333333332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390017</v>
      </c>
      <c r="C25" s="15">
        <v>389663</v>
      </c>
      <c r="D25" s="15">
        <v>387234</v>
      </c>
      <c r="E25" s="15">
        <v>387276</v>
      </c>
      <c r="F25" s="15">
        <v>387445</v>
      </c>
      <c r="G25" s="15">
        <v>392314</v>
      </c>
      <c r="H25" s="15">
        <v>389281</v>
      </c>
      <c r="I25" s="15">
        <v>390936</v>
      </c>
      <c r="J25" s="15">
        <v>391871</v>
      </c>
      <c r="K25" s="15">
        <v>384897</v>
      </c>
      <c r="L25" s="15">
        <v>389803</v>
      </c>
      <c r="M25" s="41">
        <v>387562</v>
      </c>
      <c r="N25" s="16">
        <f t="shared" si="1"/>
        <v>389024.91666666669</v>
      </c>
    </row>
    <row r="26" spans="1:14" ht="12" customHeight="1" x14ac:dyDescent="0.25">
      <c r="A26" s="7" t="str">
        <f>'Pregnant Women Participating'!A26</f>
        <v>Alabama</v>
      </c>
      <c r="B26" s="13">
        <v>55516</v>
      </c>
      <c r="C26" s="4">
        <v>54992</v>
      </c>
      <c r="D26" s="4">
        <v>54769</v>
      </c>
      <c r="E26" s="4">
        <v>54940</v>
      </c>
      <c r="F26" s="4">
        <v>54559</v>
      </c>
      <c r="G26" s="4">
        <v>55343</v>
      </c>
      <c r="H26" s="4">
        <v>55412</v>
      </c>
      <c r="I26" s="4">
        <v>55995</v>
      </c>
      <c r="J26" s="4">
        <v>56386</v>
      </c>
      <c r="K26" s="4">
        <v>56755</v>
      </c>
      <c r="L26" s="4">
        <v>57724</v>
      </c>
      <c r="M26" s="42">
        <v>57860</v>
      </c>
      <c r="N26" s="13">
        <f t="shared" si="1"/>
        <v>55854.25</v>
      </c>
    </row>
    <row r="27" spans="1:14" ht="12" customHeight="1" x14ac:dyDescent="0.25">
      <c r="A27" s="7" t="str">
        <f>'Pregnant Women Participating'!A27</f>
        <v>Florida</v>
      </c>
      <c r="B27" s="13">
        <v>215104</v>
      </c>
      <c r="C27" s="4">
        <v>214096</v>
      </c>
      <c r="D27" s="4">
        <v>211782</v>
      </c>
      <c r="E27" s="4">
        <v>213470</v>
      </c>
      <c r="F27" s="4">
        <v>213437</v>
      </c>
      <c r="G27" s="4">
        <v>216945</v>
      </c>
      <c r="H27" s="4">
        <v>217877</v>
      </c>
      <c r="I27" s="4">
        <v>219429</v>
      </c>
      <c r="J27" s="4">
        <v>222208</v>
      </c>
      <c r="K27" s="4">
        <v>224055</v>
      </c>
      <c r="L27" s="4">
        <v>227268</v>
      </c>
      <c r="M27" s="42">
        <v>226230</v>
      </c>
      <c r="N27" s="13">
        <f t="shared" si="1"/>
        <v>218491.75</v>
      </c>
    </row>
    <row r="28" spans="1:14" ht="12" customHeight="1" x14ac:dyDescent="0.25">
      <c r="A28" s="7" t="str">
        <f>'Pregnant Women Participating'!A28</f>
        <v>Georgia</v>
      </c>
      <c r="B28" s="13">
        <v>115914</v>
      </c>
      <c r="C28" s="4">
        <v>116036</v>
      </c>
      <c r="D28" s="4">
        <v>113801</v>
      </c>
      <c r="E28" s="4">
        <v>98074</v>
      </c>
      <c r="F28" s="4">
        <v>100723</v>
      </c>
      <c r="G28" s="4">
        <v>102410</v>
      </c>
      <c r="H28" s="4">
        <v>97242</v>
      </c>
      <c r="I28" s="4">
        <v>98261</v>
      </c>
      <c r="J28" s="4">
        <v>98441</v>
      </c>
      <c r="K28" s="4">
        <v>96141</v>
      </c>
      <c r="L28" s="4">
        <v>97788</v>
      </c>
      <c r="M28" s="42">
        <v>95930</v>
      </c>
      <c r="N28" s="13">
        <f t="shared" si="1"/>
        <v>102563.41666666667</v>
      </c>
    </row>
    <row r="29" spans="1:14" ht="12" customHeight="1" x14ac:dyDescent="0.25">
      <c r="A29" s="7" t="str">
        <f>'Pregnant Women Participating'!A29</f>
        <v>Kentucky</v>
      </c>
      <c r="B29" s="13">
        <v>59950</v>
      </c>
      <c r="C29" s="4">
        <v>59841</v>
      </c>
      <c r="D29" s="4">
        <v>59674</v>
      </c>
      <c r="E29" s="4">
        <v>59687</v>
      </c>
      <c r="F29" s="4">
        <v>59902</v>
      </c>
      <c r="G29" s="4">
        <v>60511</v>
      </c>
      <c r="H29" s="4">
        <v>60456</v>
      </c>
      <c r="I29" s="4">
        <v>60814</v>
      </c>
      <c r="J29" s="4">
        <v>61602</v>
      </c>
      <c r="K29" s="4">
        <v>62426</v>
      </c>
      <c r="L29" s="4">
        <v>63635</v>
      </c>
      <c r="M29" s="42">
        <v>64357</v>
      </c>
      <c r="N29" s="13">
        <f t="shared" si="1"/>
        <v>61071.25</v>
      </c>
    </row>
    <row r="30" spans="1:14" ht="12" customHeight="1" x14ac:dyDescent="0.25">
      <c r="A30" s="7" t="str">
        <f>'Pregnant Women Participating'!A30</f>
        <v>Mississippi</v>
      </c>
      <c r="B30" s="13">
        <v>33602</v>
      </c>
      <c r="C30" s="4">
        <v>33737</v>
      </c>
      <c r="D30" s="4">
        <v>33442</v>
      </c>
      <c r="E30" s="4">
        <v>32120</v>
      </c>
      <c r="F30" s="4">
        <v>34318</v>
      </c>
      <c r="G30" s="4">
        <v>34314</v>
      </c>
      <c r="H30" s="4">
        <v>32227</v>
      </c>
      <c r="I30" s="4">
        <v>34507</v>
      </c>
      <c r="J30" s="4">
        <v>34717</v>
      </c>
      <c r="K30" s="4">
        <v>33530</v>
      </c>
      <c r="L30" s="4">
        <v>35057</v>
      </c>
      <c r="M30" s="42">
        <v>34797</v>
      </c>
      <c r="N30" s="13">
        <f t="shared" si="1"/>
        <v>33864</v>
      </c>
    </row>
    <row r="31" spans="1:14" ht="12" customHeight="1" x14ac:dyDescent="0.25">
      <c r="A31" s="7" t="str">
        <f>'Pregnant Women Participating'!A31</f>
        <v>North Carolina</v>
      </c>
      <c r="B31" s="13">
        <v>144411</v>
      </c>
      <c r="C31" s="4">
        <v>143184</v>
      </c>
      <c r="D31" s="4">
        <v>142648</v>
      </c>
      <c r="E31" s="4">
        <v>142419</v>
      </c>
      <c r="F31" s="4">
        <v>142327</v>
      </c>
      <c r="G31" s="4">
        <v>144594</v>
      </c>
      <c r="H31" s="4">
        <v>143608</v>
      </c>
      <c r="I31" s="4">
        <v>144877</v>
      </c>
      <c r="J31" s="4">
        <v>144559</v>
      </c>
      <c r="K31" s="4">
        <v>145423</v>
      </c>
      <c r="L31" s="4">
        <v>146846</v>
      </c>
      <c r="M31" s="42">
        <v>146727</v>
      </c>
      <c r="N31" s="13">
        <f t="shared" si="1"/>
        <v>144301.91666666666</v>
      </c>
    </row>
    <row r="32" spans="1:14" ht="12" customHeight="1" x14ac:dyDescent="0.25">
      <c r="A32" s="7" t="str">
        <f>'Pregnant Women Participating'!A32</f>
        <v>South Carolina</v>
      </c>
      <c r="B32" s="13">
        <v>44686</v>
      </c>
      <c r="C32" s="4">
        <v>44623</v>
      </c>
      <c r="D32" s="4">
        <v>44627</v>
      </c>
      <c r="E32" s="4">
        <v>44793</v>
      </c>
      <c r="F32" s="4">
        <v>44649</v>
      </c>
      <c r="G32" s="4">
        <v>44950</v>
      </c>
      <c r="H32" s="4">
        <v>45203</v>
      </c>
      <c r="I32" s="4">
        <v>45892</v>
      </c>
      <c r="J32" s="4">
        <v>46561</v>
      </c>
      <c r="K32" s="4">
        <v>45976</v>
      </c>
      <c r="L32" s="4">
        <v>46385</v>
      </c>
      <c r="M32" s="42">
        <v>45978</v>
      </c>
      <c r="N32" s="13">
        <f t="shared" si="1"/>
        <v>45360.25</v>
      </c>
    </row>
    <row r="33" spans="1:14" ht="12" customHeight="1" x14ac:dyDescent="0.25">
      <c r="A33" s="7" t="str">
        <f>'Pregnant Women Participating'!A33</f>
        <v>Tennessee</v>
      </c>
      <c r="B33" s="13">
        <v>52899</v>
      </c>
      <c r="C33" s="4">
        <v>52755</v>
      </c>
      <c r="D33" s="4">
        <v>52514</v>
      </c>
      <c r="E33" s="4">
        <v>53375</v>
      </c>
      <c r="F33" s="4">
        <v>54015</v>
      </c>
      <c r="G33" s="4">
        <v>55565</v>
      </c>
      <c r="H33" s="4">
        <v>55015</v>
      </c>
      <c r="I33" s="4">
        <v>55721</v>
      </c>
      <c r="J33" s="4">
        <v>56349</v>
      </c>
      <c r="K33" s="4">
        <v>57264</v>
      </c>
      <c r="L33" s="4">
        <v>58595</v>
      </c>
      <c r="M33" s="42">
        <v>58138</v>
      </c>
      <c r="N33" s="13">
        <f t="shared" si="1"/>
        <v>55183.75</v>
      </c>
    </row>
    <row r="34" spans="1:14" ht="12" customHeight="1" x14ac:dyDescent="0.25">
      <c r="A34" s="7" t="str">
        <f>'Pregnant Women Participating'!A34</f>
        <v>Choctaw Indians, MS</v>
      </c>
      <c r="B34" s="13">
        <v>406</v>
      </c>
      <c r="C34" s="4">
        <v>407</v>
      </c>
      <c r="D34" s="4">
        <v>403</v>
      </c>
      <c r="E34" s="4">
        <v>406</v>
      </c>
      <c r="F34" s="4">
        <v>403</v>
      </c>
      <c r="G34" s="4">
        <v>404</v>
      </c>
      <c r="H34" s="4">
        <v>418</v>
      </c>
      <c r="I34" s="4">
        <v>418</v>
      </c>
      <c r="J34" s="4">
        <v>427</v>
      </c>
      <c r="K34" s="4">
        <v>421</v>
      </c>
      <c r="L34" s="4">
        <v>440</v>
      </c>
      <c r="M34" s="42">
        <v>448</v>
      </c>
      <c r="N34" s="13">
        <f t="shared" si="1"/>
        <v>416.75</v>
      </c>
    </row>
    <row r="35" spans="1:14" ht="12" customHeight="1" x14ac:dyDescent="0.25">
      <c r="A35" s="7" t="str">
        <f>'Pregnant Women Participating'!A35</f>
        <v>Eastern Cherokee, NC</v>
      </c>
      <c r="B35" s="13">
        <v>398</v>
      </c>
      <c r="C35" s="4">
        <v>393</v>
      </c>
      <c r="D35" s="4">
        <v>388</v>
      </c>
      <c r="E35" s="4">
        <v>403</v>
      </c>
      <c r="F35" s="4">
        <v>385</v>
      </c>
      <c r="G35" s="4">
        <v>383</v>
      </c>
      <c r="H35" s="4">
        <v>379</v>
      </c>
      <c r="I35" s="4">
        <v>381</v>
      </c>
      <c r="J35" s="4">
        <v>373</v>
      </c>
      <c r="K35" s="4">
        <v>348</v>
      </c>
      <c r="L35" s="4">
        <v>340</v>
      </c>
      <c r="M35" s="42">
        <v>330</v>
      </c>
      <c r="N35" s="13">
        <f t="shared" si="1"/>
        <v>375.08333333333331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722886</v>
      </c>
      <c r="C36" s="15">
        <v>720064</v>
      </c>
      <c r="D36" s="15">
        <v>714048</v>
      </c>
      <c r="E36" s="15">
        <v>699687</v>
      </c>
      <c r="F36" s="15">
        <v>704718</v>
      </c>
      <c r="G36" s="15">
        <v>715419</v>
      </c>
      <c r="H36" s="15">
        <v>707837</v>
      </c>
      <c r="I36" s="15">
        <v>716295</v>
      </c>
      <c r="J36" s="15">
        <v>721623</v>
      </c>
      <c r="K36" s="15">
        <v>722339</v>
      </c>
      <c r="L36" s="15">
        <v>734078</v>
      </c>
      <c r="M36" s="41">
        <v>730795</v>
      </c>
      <c r="N36" s="16">
        <f t="shared" si="1"/>
        <v>717482.41666666663</v>
      </c>
    </row>
    <row r="37" spans="1:14" ht="12" customHeight="1" x14ac:dyDescent="0.25">
      <c r="A37" s="7" t="str">
        <f>'Pregnant Women Participating'!A37</f>
        <v>Illinois</v>
      </c>
      <c r="B37" s="13">
        <v>73947</v>
      </c>
      <c r="C37" s="4">
        <v>73873</v>
      </c>
      <c r="D37" s="4">
        <v>73699</v>
      </c>
      <c r="E37" s="4">
        <v>74608</v>
      </c>
      <c r="F37" s="4">
        <v>75241</v>
      </c>
      <c r="G37" s="4">
        <v>77134</v>
      </c>
      <c r="H37" s="4">
        <v>77889</v>
      </c>
      <c r="I37" s="4">
        <v>79060</v>
      </c>
      <c r="J37" s="4">
        <v>79246</v>
      </c>
      <c r="K37" s="4">
        <v>79393</v>
      </c>
      <c r="L37" s="4">
        <v>80221</v>
      </c>
      <c r="M37" s="42">
        <v>80903</v>
      </c>
      <c r="N37" s="13">
        <f t="shared" si="1"/>
        <v>77101.166666666672</v>
      </c>
    </row>
    <row r="38" spans="1:14" ht="12" customHeight="1" x14ac:dyDescent="0.25">
      <c r="A38" s="7" t="str">
        <f>'Pregnant Women Participating'!A38</f>
        <v>Indiana</v>
      </c>
      <c r="B38" s="13">
        <v>88021</v>
      </c>
      <c r="C38" s="4">
        <v>88232</v>
      </c>
      <c r="D38" s="4">
        <v>88219</v>
      </c>
      <c r="E38" s="4">
        <v>89414</v>
      </c>
      <c r="F38" s="4">
        <v>89834</v>
      </c>
      <c r="G38" s="4">
        <v>90049</v>
      </c>
      <c r="H38" s="4">
        <v>86603</v>
      </c>
      <c r="I38" s="4">
        <v>83830</v>
      </c>
      <c r="J38" s="4">
        <v>81983</v>
      </c>
      <c r="K38" s="4">
        <v>81414</v>
      </c>
      <c r="L38" s="4">
        <v>80313</v>
      </c>
      <c r="M38" s="42">
        <v>79187</v>
      </c>
      <c r="N38" s="13">
        <f t="shared" si="1"/>
        <v>85591.583333333328</v>
      </c>
    </row>
    <row r="39" spans="1:14" ht="12" customHeight="1" x14ac:dyDescent="0.25">
      <c r="A39" s="7" t="str">
        <f>'Pregnant Women Participating'!A39</f>
        <v>Iowa</v>
      </c>
      <c r="B39" s="13">
        <v>30792</v>
      </c>
      <c r="C39" s="4">
        <v>30446</v>
      </c>
      <c r="D39" s="4">
        <v>30166</v>
      </c>
      <c r="E39" s="4">
        <v>30301</v>
      </c>
      <c r="F39" s="4">
        <v>30547</v>
      </c>
      <c r="G39" s="4">
        <v>30852</v>
      </c>
      <c r="H39" s="4">
        <v>31080</v>
      </c>
      <c r="I39" s="4">
        <v>30777</v>
      </c>
      <c r="J39" s="4">
        <v>31155</v>
      </c>
      <c r="K39" s="4">
        <v>31335</v>
      </c>
      <c r="L39" s="4">
        <v>31801</v>
      </c>
      <c r="M39" s="42">
        <v>31936</v>
      </c>
      <c r="N39" s="13">
        <f t="shared" si="1"/>
        <v>30932.333333333332</v>
      </c>
    </row>
    <row r="40" spans="1:14" ht="12" customHeight="1" x14ac:dyDescent="0.25">
      <c r="A40" s="7" t="str">
        <f>'Pregnant Women Participating'!A40</f>
        <v>Michigan</v>
      </c>
      <c r="B40" s="13">
        <v>115536</v>
      </c>
      <c r="C40" s="4">
        <v>114619</v>
      </c>
      <c r="D40" s="4">
        <v>113938</v>
      </c>
      <c r="E40" s="4">
        <v>114768</v>
      </c>
      <c r="F40" s="4">
        <v>114736</v>
      </c>
      <c r="G40" s="4">
        <v>116006</v>
      </c>
      <c r="H40" s="4">
        <v>115941</v>
      </c>
      <c r="I40" s="4">
        <v>116311</v>
      </c>
      <c r="J40" s="4">
        <v>116965</v>
      </c>
      <c r="K40" s="4">
        <v>117537</v>
      </c>
      <c r="L40" s="4">
        <v>117885</v>
      </c>
      <c r="M40" s="42">
        <v>117876</v>
      </c>
      <c r="N40" s="13">
        <f t="shared" si="1"/>
        <v>116009.83333333333</v>
      </c>
    </row>
    <row r="41" spans="1:14" ht="12" customHeight="1" x14ac:dyDescent="0.25">
      <c r="A41" s="7" t="str">
        <f>'Pregnant Women Participating'!A41</f>
        <v>Minnesota</v>
      </c>
      <c r="B41" s="13">
        <v>57217</v>
      </c>
      <c r="C41" s="4">
        <v>57456</v>
      </c>
      <c r="D41" s="4">
        <v>57391</v>
      </c>
      <c r="E41" s="4">
        <v>57944</v>
      </c>
      <c r="F41" s="4">
        <v>58253</v>
      </c>
      <c r="G41" s="4">
        <v>58718</v>
      </c>
      <c r="H41" s="4">
        <v>58375</v>
      </c>
      <c r="I41" s="4">
        <v>58862</v>
      </c>
      <c r="J41" s="4">
        <v>59005</v>
      </c>
      <c r="K41" s="4">
        <v>58758</v>
      </c>
      <c r="L41" s="4">
        <v>59383</v>
      </c>
      <c r="M41" s="42">
        <v>59789</v>
      </c>
      <c r="N41" s="13">
        <f t="shared" si="1"/>
        <v>58429.25</v>
      </c>
    </row>
    <row r="42" spans="1:14" ht="12" customHeight="1" x14ac:dyDescent="0.25">
      <c r="A42" s="7" t="str">
        <f>'Pregnant Women Participating'!A42</f>
        <v>Ohio</v>
      </c>
      <c r="B42" s="13">
        <v>83765</v>
      </c>
      <c r="C42" s="4">
        <v>80252</v>
      </c>
      <c r="D42" s="4">
        <v>79599</v>
      </c>
      <c r="E42" s="4">
        <v>79475</v>
      </c>
      <c r="F42" s="4">
        <v>79522</v>
      </c>
      <c r="G42" s="4">
        <v>80703</v>
      </c>
      <c r="H42" s="4">
        <v>81759</v>
      </c>
      <c r="I42" s="4">
        <v>82658</v>
      </c>
      <c r="J42" s="4">
        <v>82756</v>
      </c>
      <c r="K42" s="4">
        <v>82144</v>
      </c>
      <c r="L42" s="4">
        <v>83281</v>
      </c>
      <c r="M42" s="42">
        <v>84363</v>
      </c>
      <c r="N42" s="13">
        <f t="shared" si="1"/>
        <v>81689.75</v>
      </c>
    </row>
    <row r="43" spans="1:14" ht="12" customHeight="1" x14ac:dyDescent="0.25">
      <c r="A43" s="7" t="str">
        <f>'Pregnant Women Participating'!A43</f>
        <v>Wisconsin</v>
      </c>
      <c r="B43" s="13">
        <v>48228</v>
      </c>
      <c r="C43" s="4">
        <v>48618</v>
      </c>
      <c r="D43" s="4">
        <v>48771</v>
      </c>
      <c r="E43" s="4">
        <v>49008</v>
      </c>
      <c r="F43" s="4">
        <v>49128</v>
      </c>
      <c r="G43" s="4">
        <v>49438</v>
      </c>
      <c r="H43" s="4">
        <v>49070</v>
      </c>
      <c r="I43" s="4">
        <v>49135</v>
      </c>
      <c r="J43" s="4">
        <v>49482</v>
      </c>
      <c r="K43" s="4">
        <v>49609</v>
      </c>
      <c r="L43" s="4">
        <v>50049</v>
      </c>
      <c r="M43" s="42">
        <v>49962</v>
      </c>
      <c r="N43" s="13">
        <f t="shared" si="1"/>
        <v>49208.166666666664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497506</v>
      </c>
      <c r="C44" s="15">
        <v>493496</v>
      </c>
      <c r="D44" s="15">
        <v>491783</v>
      </c>
      <c r="E44" s="15">
        <v>495518</v>
      </c>
      <c r="F44" s="15">
        <v>497261</v>
      </c>
      <c r="G44" s="15">
        <v>502900</v>
      </c>
      <c r="H44" s="15">
        <v>500717</v>
      </c>
      <c r="I44" s="15">
        <v>500633</v>
      </c>
      <c r="J44" s="15">
        <v>500592</v>
      </c>
      <c r="K44" s="15">
        <v>500190</v>
      </c>
      <c r="L44" s="15">
        <v>502933</v>
      </c>
      <c r="M44" s="41">
        <v>504016</v>
      </c>
      <c r="N44" s="16">
        <f t="shared" si="1"/>
        <v>498962.08333333331</v>
      </c>
    </row>
    <row r="45" spans="1:14" ht="12" customHeight="1" x14ac:dyDescent="0.25">
      <c r="A45" s="7" t="str">
        <f>'Pregnant Women Participating'!A45</f>
        <v>Arizona</v>
      </c>
      <c r="B45" s="13">
        <v>73331</v>
      </c>
      <c r="C45" s="4">
        <v>73935</v>
      </c>
      <c r="D45" s="4">
        <v>73657</v>
      </c>
      <c r="E45" s="4">
        <v>73522</v>
      </c>
      <c r="F45" s="4">
        <v>72653</v>
      </c>
      <c r="G45" s="4">
        <v>72405</v>
      </c>
      <c r="H45" s="4">
        <v>71371</v>
      </c>
      <c r="I45" s="4">
        <v>72520</v>
      </c>
      <c r="J45" s="4">
        <v>73886</v>
      </c>
      <c r="K45" s="4">
        <v>74835</v>
      </c>
      <c r="L45" s="4">
        <v>76516</v>
      </c>
      <c r="M45" s="42">
        <v>76262</v>
      </c>
      <c r="N45" s="13">
        <f t="shared" si="1"/>
        <v>73741.083333333328</v>
      </c>
    </row>
    <row r="46" spans="1:14" ht="12" customHeight="1" x14ac:dyDescent="0.25">
      <c r="A46" s="7" t="str">
        <f>'Pregnant Women Participating'!A46</f>
        <v>Arkansas</v>
      </c>
      <c r="B46" s="13">
        <v>22008</v>
      </c>
      <c r="C46" s="4">
        <v>22624</v>
      </c>
      <c r="D46" s="4">
        <v>22547</v>
      </c>
      <c r="E46" s="4">
        <v>21604</v>
      </c>
      <c r="F46" s="4">
        <v>23449</v>
      </c>
      <c r="G46" s="4">
        <v>24348</v>
      </c>
      <c r="H46" s="4">
        <v>23545</v>
      </c>
      <c r="I46" s="4">
        <v>26174</v>
      </c>
      <c r="J46" s="4">
        <v>27597</v>
      </c>
      <c r="K46" s="4">
        <v>27707</v>
      </c>
      <c r="L46" s="4">
        <v>28994</v>
      </c>
      <c r="M46" s="42">
        <v>29112</v>
      </c>
      <c r="N46" s="13">
        <f t="shared" si="1"/>
        <v>24975.75</v>
      </c>
    </row>
    <row r="47" spans="1:14" ht="12" customHeight="1" x14ac:dyDescent="0.25">
      <c r="A47" s="7" t="str">
        <f>'Pregnant Women Participating'!A47</f>
        <v>Louisiana</v>
      </c>
      <c r="B47" s="13">
        <v>34585</v>
      </c>
      <c r="C47" s="4">
        <v>34339</v>
      </c>
      <c r="D47" s="4">
        <v>32774</v>
      </c>
      <c r="E47" s="4">
        <v>32193</v>
      </c>
      <c r="F47" s="4">
        <v>32583</v>
      </c>
      <c r="G47" s="4">
        <v>32849</v>
      </c>
      <c r="H47" s="4">
        <v>33505</v>
      </c>
      <c r="I47" s="4">
        <v>33657</v>
      </c>
      <c r="J47" s="4">
        <v>34586</v>
      </c>
      <c r="K47" s="4">
        <v>35454</v>
      </c>
      <c r="L47" s="4">
        <v>37053</v>
      </c>
      <c r="M47" s="42">
        <v>37990</v>
      </c>
      <c r="N47" s="13">
        <f t="shared" si="1"/>
        <v>34297.333333333336</v>
      </c>
    </row>
    <row r="48" spans="1:14" ht="12" customHeight="1" x14ac:dyDescent="0.25">
      <c r="A48" s="7" t="str">
        <f>'Pregnant Women Participating'!A48</f>
        <v>New Mexico</v>
      </c>
      <c r="B48" s="13">
        <v>16207</v>
      </c>
      <c r="C48" s="4">
        <v>16047</v>
      </c>
      <c r="D48" s="4">
        <v>15603</v>
      </c>
      <c r="E48" s="4">
        <v>15427</v>
      </c>
      <c r="F48" s="4">
        <v>15131</v>
      </c>
      <c r="G48" s="4">
        <v>15276</v>
      </c>
      <c r="H48" s="4">
        <v>15605</v>
      </c>
      <c r="I48" s="4">
        <v>16045</v>
      </c>
      <c r="J48" s="4">
        <v>16728</v>
      </c>
      <c r="K48" s="4">
        <v>16992</v>
      </c>
      <c r="L48" s="4">
        <v>17428</v>
      </c>
      <c r="M48" s="42">
        <v>17701</v>
      </c>
      <c r="N48" s="13">
        <f t="shared" si="1"/>
        <v>16182.5</v>
      </c>
    </row>
    <row r="49" spans="1:14" ht="12" customHeight="1" x14ac:dyDescent="0.25">
      <c r="A49" s="7" t="str">
        <f>'Pregnant Women Participating'!A49</f>
        <v>Oklahoma</v>
      </c>
      <c r="B49" s="13">
        <v>33164</v>
      </c>
      <c r="C49" s="4">
        <v>32865</v>
      </c>
      <c r="D49" s="4">
        <v>31925</v>
      </c>
      <c r="E49" s="4">
        <v>31647</v>
      </c>
      <c r="F49" s="4">
        <v>30696</v>
      </c>
      <c r="G49" s="4">
        <v>30997</v>
      </c>
      <c r="H49" s="4">
        <v>31146</v>
      </c>
      <c r="I49" s="4">
        <v>31564</v>
      </c>
      <c r="J49" s="4">
        <v>31972</v>
      </c>
      <c r="K49" s="4">
        <v>32271</v>
      </c>
      <c r="L49" s="4">
        <v>32577</v>
      </c>
      <c r="M49" s="42">
        <v>32729</v>
      </c>
      <c r="N49" s="13">
        <f t="shared" si="1"/>
        <v>31962.75</v>
      </c>
    </row>
    <row r="50" spans="1:14" ht="12" customHeight="1" x14ac:dyDescent="0.25">
      <c r="A50" s="7" t="str">
        <f>'Pregnant Women Participating'!A50</f>
        <v>Texas</v>
      </c>
      <c r="B50" s="13">
        <v>324305</v>
      </c>
      <c r="C50" s="4">
        <v>326547</v>
      </c>
      <c r="D50" s="4">
        <v>323768</v>
      </c>
      <c r="E50" s="4">
        <v>325084</v>
      </c>
      <c r="F50" s="4">
        <v>326630</v>
      </c>
      <c r="G50" s="4">
        <v>331219</v>
      </c>
      <c r="H50" s="4">
        <v>334337</v>
      </c>
      <c r="I50" s="4">
        <v>337820</v>
      </c>
      <c r="J50" s="4">
        <v>344401</v>
      </c>
      <c r="K50" s="4">
        <v>347168</v>
      </c>
      <c r="L50" s="4">
        <v>353139</v>
      </c>
      <c r="M50" s="42">
        <v>355048</v>
      </c>
      <c r="N50" s="13">
        <f t="shared" si="1"/>
        <v>335788.83333333331</v>
      </c>
    </row>
    <row r="51" spans="1:14" ht="12" customHeight="1" x14ac:dyDescent="0.25">
      <c r="A51" s="7" t="str">
        <f>'Pregnant Women Participating'!A51</f>
        <v>Utah</v>
      </c>
      <c r="B51" s="13">
        <v>19452</v>
      </c>
      <c r="C51" s="4">
        <v>19729</v>
      </c>
      <c r="D51" s="4">
        <v>19581</v>
      </c>
      <c r="E51" s="4">
        <v>19560</v>
      </c>
      <c r="F51" s="4">
        <v>19620</v>
      </c>
      <c r="G51" s="4">
        <v>20157</v>
      </c>
      <c r="H51" s="4">
        <v>20125</v>
      </c>
      <c r="I51" s="4">
        <v>20468</v>
      </c>
      <c r="J51" s="4">
        <v>20600</v>
      </c>
      <c r="K51" s="4">
        <v>20722</v>
      </c>
      <c r="L51" s="4">
        <v>21412</v>
      </c>
      <c r="M51" s="42">
        <v>21540</v>
      </c>
      <c r="N51" s="13">
        <f t="shared" si="1"/>
        <v>20247.166666666668</v>
      </c>
    </row>
    <row r="52" spans="1:14" ht="12" customHeight="1" x14ac:dyDescent="0.25">
      <c r="A52" s="7" t="str">
        <f>'Pregnant Women Participating'!A52</f>
        <v>Inter-Tribal Council, AZ</v>
      </c>
      <c r="B52" s="13">
        <v>4285</v>
      </c>
      <c r="C52" s="4">
        <v>4184</v>
      </c>
      <c r="D52" s="4">
        <v>4201</v>
      </c>
      <c r="E52" s="4">
        <v>4214</v>
      </c>
      <c r="F52" s="4">
        <v>4143</v>
      </c>
      <c r="G52" s="4">
        <v>4200</v>
      </c>
      <c r="H52" s="4">
        <v>4171</v>
      </c>
      <c r="I52" s="4">
        <v>4178</v>
      </c>
      <c r="J52" s="4">
        <v>4237</v>
      </c>
      <c r="K52" s="4">
        <v>4245</v>
      </c>
      <c r="L52" s="4">
        <v>4294</v>
      </c>
      <c r="M52" s="42">
        <v>4245</v>
      </c>
      <c r="N52" s="13">
        <f t="shared" si="1"/>
        <v>4216.416666666667</v>
      </c>
    </row>
    <row r="53" spans="1:14" ht="12" customHeight="1" x14ac:dyDescent="0.25">
      <c r="A53" s="7" t="str">
        <f>'Pregnant Women Participating'!A53</f>
        <v>Navajo Nation, AZ</v>
      </c>
      <c r="B53" s="13">
        <v>2621</v>
      </c>
      <c r="C53" s="4">
        <v>2603</v>
      </c>
      <c r="D53" s="4">
        <v>2586</v>
      </c>
      <c r="E53" s="4">
        <v>2623</v>
      </c>
      <c r="F53" s="4">
        <v>2538</v>
      </c>
      <c r="G53" s="4">
        <v>2532</v>
      </c>
      <c r="H53" s="4">
        <v>2454</v>
      </c>
      <c r="I53" s="4">
        <v>2512</v>
      </c>
      <c r="J53" s="4">
        <v>2631</v>
      </c>
      <c r="K53" s="4">
        <v>2722</v>
      </c>
      <c r="L53" s="4">
        <v>2767</v>
      </c>
      <c r="M53" s="42">
        <v>2740</v>
      </c>
      <c r="N53" s="13">
        <f t="shared" si="1"/>
        <v>2610.75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181</v>
      </c>
      <c r="C54" s="4">
        <v>185</v>
      </c>
      <c r="D54" s="4">
        <v>186</v>
      </c>
      <c r="E54" s="4">
        <v>192</v>
      </c>
      <c r="F54" s="4">
        <v>190</v>
      </c>
      <c r="G54" s="4">
        <v>190</v>
      </c>
      <c r="H54" s="4">
        <v>191</v>
      </c>
      <c r="I54" s="4">
        <v>187</v>
      </c>
      <c r="J54" s="4">
        <v>197</v>
      </c>
      <c r="K54" s="4">
        <v>190</v>
      </c>
      <c r="L54" s="4">
        <v>193</v>
      </c>
      <c r="M54" s="42">
        <v>177</v>
      </c>
      <c r="N54" s="13">
        <f t="shared" si="1"/>
        <v>188.25</v>
      </c>
    </row>
    <row r="55" spans="1:14" ht="12" customHeight="1" x14ac:dyDescent="0.25">
      <c r="A55" s="7" t="str">
        <f>'Pregnant Women Participating'!A55</f>
        <v>Eight Northern Pueblos, NM</v>
      </c>
      <c r="B55" s="13">
        <v>123</v>
      </c>
      <c r="C55" s="4">
        <v>124</v>
      </c>
      <c r="D55" s="4">
        <v>120</v>
      </c>
      <c r="E55" s="4">
        <v>119</v>
      </c>
      <c r="F55" s="4">
        <v>113</v>
      </c>
      <c r="G55" s="4">
        <v>113</v>
      </c>
      <c r="H55" s="4">
        <v>122</v>
      </c>
      <c r="I55" s="4">
        <v>126</v>
      </c>
      <c r="J55" s="4">
        <v>123</v>
      </c>
      <c r="K55" s="4">
        <v>120</v>
      </c>
      <c r="L55" s="4">
        <v>128</v>
      </c>
      <c r="M55" s="42">
        <v>127</v>
      </c>
      <c r="N55" s="13">
        <f t="shared" si="1"/>
        <v>121.5</v>
      </c>
    </row>
    <row r="56" spans="1:14" ht="12" customHeight="1" x14ac:dyDescent="0.25">
      <c r="A56" s="7" t="str">
        <f>'Pregnant Women Participating'!A56</f>
        <v>Five Sandoval Pueblos, NM</v>
      </c>
      <c r="B56" s="13">
        <v>80</v>
      </c>
      <c r="C56" s="4">
        <v>89</v>
      </c>
      <c r="D56" s="4">
        <v>82</v>
      </c>
      <c r="E56" s="4">
        <v>79</v>
      </c>
      <c r="F56" s="4">
        <v>77</v>
      </c>
      <c r="G56" s="4">
        <v>72</v>
      </c>
      <c r="H56" s="4">
        <v>77</v>
      </c>
      <c r="I56" s="4">
        <v>80</v>
      </c>
      <c r="J56" s="4">
        <v>85</v>
      </c>
      <c r="K56" s="4">
        <v>85</v>
      </c>
      <c r="L56" s="4">
        <v>91</v>
      </c>
      <c r="M56" s="42">
        <v>85</v>
      </c>
      <c r="N56" s="13">
        <f t="shared" si="1"/>
        <v>81.833333333333329</v>
      </c>
    </row>
    <row r="57" spans="1:14" ht="12" customHeight="1" x14ac:dyDescent="0.25">
      <c r="A57" s="7" t="str">
        <f>'Pregnant Women Participating'!A57</f>
        <v>Isleta Pueblo, NM</v>
      </c>
      <c r="B57" s="13">
        <v>526</v>
      </c>
      <c r="C57" s="4">
        <v>515</v>
      </c>
      <c r="D57" s="4">
        <v>476</v>
      </c>
      <c r="E57" s="4">
        <v>449</v>
      </c>
      <c r="F57" s="4">
        <v>433</v>
      </c>
      <c r="G57" s="4">
        <v>469</v>
      </c>
      <c r="H57" s="4">
        <v>484</v>
      </c>
      <c r="I57" s="4">
        <v>479</v>
      </c>
      <c r="J57" s="4">
        <v>521</v>
      </c>
      <c r="K57" s="4">
        <v>507</v>
      </c>
      <c r="L57" s="4">
        <v>519</v>
      </c>
      <c r="M57" s="42">
        <v>521</v>
      </c>
      <c r="N57" s="13">
        <f t="shared" si="1"/>
        <v>491.58333333333331</v>
      </c>
    </row>
    <row r="58" spans="1:14" ht="12" customHeight="1" x14ac:dyDescent="0.25">
      <c r="A58" s="7" t="str">
        <f>'Pregnant Women Participating'!A58</f>
        <v>San Felipe Pueblo, NM</v>
      </c>
      <c r="B58" s="13">
        <v>91</v>
      </c>
      <c r="C58" s="4">
        <v>84</v>
      </c>
      <c r="D58" s="4">
        <v>84</v>
      </c>
      <c r="E58" s="4">
        <v>93</v>
      </c>
      <c r="F58" s="4">
        <v>84</v>
      </c>
      <c r="G58" s="4">
        <v>108</v>
      </c>
      <c r="H58" s="4">
        <v>92</v>
      </c>
      <c r="I58" s="4">
        <v>110</v>
      </c>
      <c r="J58" s="4">
        <v>115</v>
      </c>
      <c r="K58" s="4">
        <v>106</v>
      </c>
      <c r="L58" s="4">
        <v>124</v>
      </c>
      <c r="M58" s="42">
        <v>110</v>
      </c>
      <c r="N58" s="13">
        <f t="shared" si="1"/>
        <v>100.08333333333333</v>
      </c>
    </row>
    <row r="59" spans="1:14" ht="12" customHeight="1" x14ac:dyDescent="0.25">
      <c r="A59" s="7" t="str">
        <f>'Pregnant Women Participating'!A59</f>
        <v>Santo Domingo Tribe, NM</v>
      </c>
      <c r="B59" s="13">
        <v>101</v>
      </c>
      <c r="C59" s="4">
        <v>93</v>
      </c>
      <c r="D59" s="4">
        <v>91</v>
      </c>
      <c r="E59" s="4">
        <v>89</v>
      </c>
      <c r="F59" s="4">
        <v>88</v>
      </c>
      <c r="G59" s="4">
        <v>82</v>
      </c>
      <c r="H59" s="4">
        <v>79</v>
      </c>
      <c r="I59" s="4">
        <v>75</v>
      </c>
      <c r="J59" s="4">
        <v>73</v>
      </c>
      <c r="K59" s="4">
        <v>74</v>
      </c>
      <c r="L59" s="4">
        <v>79</v>
      </c>
      <c r="M59" s="42">
        <v>72</v>
      </c>
      <c r="N59" s="13">
        <f t="shared" si="1"/>
        <v>83</v>
      </c>
    </row>
    <row r="60" spans="1:14" ht="12" customHeight="1" x14ac:dyDescent="0.25">
      <c r="A60" s="7" t="str">
        <f>'Pregnant Women Participating'!A60</f>
        <v>Zuni Pueblo, NM</v>
      </c>
      <c r="B60" s="13">
        <v>305</v>
      </c>
      <c r="C60" s="4">
        <v>312</v>
      </c>
      <c r="D60" s="4">
        <v>292</v>
      </c>
      <c r="E60" s="4">
        <v>298</v>
      </c>
      <c r="F60" s="4">
        <v>283</v>
      </c>
      <c r="G60" s="4">
        <v>281</v>
      </c>
      <c r="H60" s="4">
        <v>272</v>
      </c>
      <c r="I60" s="4">
        <v>287</v>
      </c>
      <c r="J60" s="4">
        <v>287</v>
      </c>
      <c r="K60" s="4">
        <v>292</v>
      </c>
      <c r="L60" s="4">
        <v>283</v>
      </c>
      <c r="M60" s="42">
        <v>278</v>
      </c>
      <c r="N60" s="13">
        <f t="shared" si="1"/>
        <v>289.16666666666669</v>
      </c>
    </row>
    <row r="61" spans="1:14" ht="12" customHeight="1" x14ac:dyDescent="0.25">
      <c r="A61" s="7" t="str">
        <f>'Pregnant Women Participating'!A61</f>
        <v>Cherokee Nation, OK</v>
      </c>
      <c r="B61" s="13">
        <v>2457</v>
      </c>
      <c r="C61" s="4">
        <v>2471</v>
      </c>
      <c r="D61" s="4">
        <v>2398</v>
      </c>
      <c r="E61" s="4">
        <v>2430</v>
      </c>
      <c r="F61" s="4">
        <v>2407</v>
      </c>
      <c r="G61" s="4">
        <v>2396</v>
      </c>
      <c r="H61" s="4">
        <v>2404</v>
      </c>
      <c r="I61" s="4">
        <v>2441</v>
      </c>
      <c r="J61" s="4">
        <v>2468</v>
      </c>
      <c r="K61" s="4">
        <v>2472</v>
      </c>
      <c r="L61" s="4">
        <v>2471</v>
      </c>
      <c r="M61" s="42">
        <v>2492</v>
      </c>
      <c r="N61" s="13">
        <f t="shared" si="1"/>
        <v>2442.25</v>
      </c>
    </row>
    <row r="62" spans="1:14" ht="12" customHeight="1" x14ac:dyDescent="0.25">
      <c r="A62" s="7" t="str">
        <f>'Pregnant Women Participating'!A62</f>
        <v>Chickasaw Nation, OK</v>
      </c>
      <c r="B62" s="13">
        <v>1967</v>
      </c>
      <c r="C62" s="4">
        <v>2002</v>
      </c>
      <c r="D62" s="4">
        <v>1948</v>
      </c>
      <c r="E62" s="4">
        <v>1905</v>
      </c>
      <c r="F62" s="4">
        <v>1940</v>
      </c>
      <c r="G62" s="4">
        <v>1943</v>
      </c>
      <c r="H62" s="4">
        <v>1919</v>
      </c>
      <c r="I62" s="4">
        <v>2003</v>
      </c>
      <c r="J62" s="4">
        <v>2029</v>
      </c>
      <c r="K62" s="4">
        <v>2005</v>
      </c>
      <c r="L62" s="4">
        <v>2018</v>
      </c>
      <c r="M62" s="42">
        <v>1978</v>
      </c>
      <c r="N62" s="13">
        <f t="shared" si="1"/>
        <v>1971.4166666666667</v>
      </c>
    </row>
    <row r="63" spans="1:14" ht="12" customHeight="1" x14ac:dyDescent="0.25">
      <c r="A63" s="7" t="str">
        <f>'Pregnant Women Participating'!A63</f>
        <v>Choctaw Nation, OK</v>
      </c>
      <c r="B63" s="13">
        <v>3370</v>
      </c>
      <c r="C63" s="4">
        <v>3345</v>
      </c>
      <c r="D63" s="4">
        <v>3375</v>
      </c>
      <c r="E63" s="4">
        <v>3464</v>
      </c>
      <c r="F63" s="4">
        <v>3375</v>
      </c>
      <c r="G63" s="4">
        <v>3429</v>
      </c>
      <c r="H63" s="4">
        <v>3349</v>
      </c>
      <c r="I63" s="4">
        <v>3442</v>
      </c>
      <c r="J63" s="4">
        <v>3445</v>
      </c>
      <c r="K63" s="4">
        <v>3404</v>
      </c>
      <c r="L63" s="4">
        <v>3405</v>
      </c>
      <c r="M63" s="42">
        <v>3356</v>
      </c>
      <c r="N63" s="13">
        <f t="shared" si="1"/>
        <v>3396.5833333333335</v>
      </c>
    </row>
    <row r="64" spans="1:14" ht="12" customHeight="1" x14ac:dyDescent="0.25">
      <c r="A64" s="7" t="str">
        <f>'Pregnant Women Participating'!A64</f>
        <v>Citizen Potawatomi Nation, OK</v>
      </c>
      <c r="B64" s="13">
        <v>854</v>
      </c>
      <c r="C64" s="4">
        <v>863</v>
      </c>
      <c r="D64" s="4">
        <v>842</v>
      </c>
      <c r="E64" s="4">
        <v>833</v>
      </c>
      <c r="F64" s="4">
        <v>832</v>
      </c>
      <c r="G64" s="4">
        <v>843</v>
      </c>
      <c r="H64" s="4">
        <v>847</v>
      </c>
      <c r="I64" s="4">
        <v>841</v>
      </c>
      <c r="J64" s="4">
        <v>832</v>
      </c>
      <c r="K64" s="4">
        <v>828</v>
      </c>
      <c r="L64" s="4">
        <v>777</v>
      </c>
      <c r="M64" s="42">
        <v>796</v>
      </c>
      <c r="N64" s="13">
        <f t="shared" si="1"/>
        <v>832.33333333333337</v>
      </c>
    </row>
    <row r="65" spans="1:14" ht="12" customHeight="1" x14ac:dyDescent="0.25">
      <c r="A65" s="7" t="str">
        <f>'Pregnant Women Participating'!A65</f>
        <v>Inter-Tribal Council, OK</v>
      </c>
      <c r="B65" s="13">
        <v>285</v>
      </c>
      <c r="C65" s="4">
        <v>295</v>
      </c>
      <c r="D65" s="4">
        <v>302</v>
      </c>
      <c r="E65" s="4">
        <v>293</v>
      </c>
      <c r="F65" s="4">
        <v>300</v>
      </c>
      <c r="G65" s="4">
        <v>271</v>
      </c>
      <c r="H65" s="4">
        <v>279</v>
      </c>
      <c r="I65" s="4">
        <v>277</v>
      </c>
      <c r="J65" s="4">
        <v>286</v>
      </c>
      <c r="K65" s="4">
        <v>301</v>
      </c>
      <c r="L65" s="4">
        <v>309</v>
      </c>
      <c r="M65" s="42">
        <v>313</v>
      </c>
      <c r="N65" s="13">
        <f t="shared" si="1"/>
        <v>292.58333333333331</v>
      </c>
    </row>
    <row r="66" spans="1:14" ht="12" customHeight="1" x14ac:dyDescent="0.25">
      <c r="A66" s="7" t="str">
        <f>'Pregnant Women Participating'!A66</f>
        <v>Muscogee Creek Nation, OK</v>
      </c>
      <c r="B66" s="13">
        <v>1380</v>
      </c>
      <c r="C66" s="4">
        <v>1420</v>
      </c>
      <c r="D66" s="4">
        <v>1431</v>
      </c>
      <c r="E66" s="4">
        <v>1395</v>
      </c>
      <c r="F66" s="4">
        <v>1389</v>
      </c>
      <c r="G66" s="4">
        <v>1392</v>
      </c>
      <c r="H66" s="4">
        <v>1355</v>
      </c>
      <c r="I66" s="4">
        <v>1424</v>
      </c>
      <c r="J66" s="4">
        <v>1411</v>
      </c>
      <c r="K66" s="4">
        <v>1411</v>
      </c>
      <c r="L66" s="4">
        <v>1445</v>
      </c>
      <c r="M66" s="42">
        <v>1496</v>
      </c>
      <c r="N66" s="13">
        <f t="shared" si="1"/>
        <v>1412.4166666666667</v>
      </c>
    </row>
    <row r="67" spans="1:14" ht="12" customHeight="1" x14ac:dyDescent="0.25">
      <c r="A67" s="7" t="str">
        <f>'Pregnant Women Participating'!A67</f>
        <v>Osage Tribal Council, OK</v>
      </c>
      <c r="B67" s="13">
        <v>2177</v>
      </c>
      <c r="C67" s="4">
        <v>2178</v>
      </c>
      <c r="D67" s="4">
        <v>2147</v>
      </c>
      <c r="E67" s="4">
        <v>2150</v>
      </c>
      <c r="F67" s="4">
        <v>2252</v>
      </c>
      <c r="G67" s="4">
        <v>2279</v>
      </c>
      <c r="H67" s="4">
        <v>2284</v>
      </c>
      <c r="I67" s="4">
        <v>2399</v>
      </c>
      <c r="J67" s="4">
        <v>2419</v>
      </c>
      <c r="K67" s="4">
        <v>2413</v>
      </c>
      <c r="L67" s="4">
        <v>2462</v>
      </c>
      <c r="M67" s="42">
        <v>2445</v>
      </c>
      <c r="N67" s="13">
        <f t="shared" si="1"/>
        <v>2300.4166666666665</v>
      </c>
    </row>
    <row r="68" spans="1:14" ht="12" customHeight="1" x14ac:dyDescent="0.25">
      <c r="A68" s="7" t="str">
        <f>'Pregnant Women Participating'!A68</f>
        <v>Otoe-Missouria Tribe, OK</v>
      </c>
      <c r="B68" s="13">
        <v>111</v>
      </c>
      <c r="C68" s="4">
        <v>109</v>
      </c>
      <c r="D68" s="4">
        <v>111</v>
      </c>
      <c r="E68" s="4">
        <v>107</v>
      </c>
      <c r="F68" s="4">
        <v>111</v>
      </c>
      <c r="G68" s="4">
        <v>107</v>
      </c>
      <c r="H68" s="4">
        <v>98</v>
      </c>
      <c r="I68" s="4">
        <v>104</v>
      </c>
      <c r="J68" s="4">
        <v>109</v>
      </c>
      <c r="K68" s="4">
        <v>109</v>
      </c>
      <c r="L68" s="4">
        <v>119</v>
      </c>
      <c r="M68" s="42">
        <v>114</v>
      </c>
      <c r="N68" s="13">
        <f t="shared" si="1"/>
        <v>109.08333333333333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2403</v>
      </c>
      <c r="C69" s="4">
        <v>2417</v>
      </c>
      <c r="D69" s="4">
        <v>2425</v>
      </c>
      <c r="E69" s="4">
        <v>2387</v>
      </c>
      <c r="F69" s="4">
        <v>2393</v>
      </c>
      <c r="G69" s="4">
        <v>2403</v>
      </c>
      <c r="H69" s="4">
        <v>2396</v>
      </c>
      <c r="I69" s="4">
        <v>2464</v>
      </c>
      <c r="J69" s="4">
        <v>2484</v>
      </c>
      <c r="K69" s="4">
        <v>2491</v>
      </c>
      <c r="L69" s="4">
        <v>2523</v>
      </c>
      <c r="M69" s="42">
        <v>2562</v>
      </c>
      <c r="N69" s="13">
        <f t="shared" si="1"/>
        <v>2445.6666666666665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546369</v>
      </c>
      <c r="C70" s="15">
        <v>549375</v>
      </c>
      <c r="D70" s="15">
        <v>542952</v>
      </c>
      <c r="E70" s="15">
        <v>542157</v>
      </c>
      <c r="F70" s="15">
        <v>543710</v>
      </c>
      <c r="G70" s="15">
        <v>550361</v>
      </c>
      <c r="H70" s="15">
        <v>552507</v>
      </c>
      <c r="I70" s="15">
        <v>561677</v>
      </c>
      <c r="J70" s="15">
        <v>573522</v>
      </c>
      <c r="K70" s="15">
        <v>578924</v>
      </c>
      <c r="L70" s="15">
        <v>591126</v>
      </c>
      <c r="M70" s="41">
        <v>594289</v>
      </c>
      <c r="N70" s="16">
        <f t="shared" si="1"/>
        <v>560580.75</v>
      </c>
    </row>
    <row r="71" spans="1:14" ht="12" customHeight="1" x14ac:dyDescent="0.25">
      <c r="A71" s="7" t="str">
        <f>'Pregnant Women Participating'!A71</f>
        <v>Colorado</v>
      </c>
      <c r="B71" s="13">
        <v>42713</v>
      </c>
      <c r="C71" s="4">
        <v>42335</v>
      </c>
      <c r="D71" s="4">
        <v>42066</v>
      </c>
      <c r="E71" s="4">
        <v>41693</v>
      </c>
      <c r="F71" s="4">
        <v>41934</v>
      </c>
      <c r="G71" s="4">
        <v>42646</v>
      </c>
      <c r="H71" s="4">
        <v>42817</v>
      </c>
      <c r="I71" s="4">
        <v>43201</v>
      </c>
      <c r="J71" s="4">
        <v>43746</v>
      </c>
      <c r="K71" s="4">
        <v>43562</v>
      </c>
      <c r="L71" s="4">
        <v>44314</v>
      </c>
      <c r="M71" s="42">
        <v>44625</v>
      </c>
      <c r="N71" s="13">
        <f t="shared" si="1"/>
        <v>42971</v>
      </c>
    </row>
    <row r="72" spans="1:14" ht="12" customHeight="1" x14ac:dyDescent="0.25">
      <c r="A72" s="7" t="str">
        <f>'Pregnant Women Participating'!A72</f>
        <v>Kansas</v>
      </c>
      <c r="B72" s="13">
        <v>25523</v>
      </c>
      <c r="C72" s="4">
        <v>25881</v>
      </c>
      <c r="D72" s="4">
        <v>23148</v>
      </c>
      <c r="E72" s="4">
        <v>23338</v>
      </c>
      <c r="F72" s="4">
        <v>23694</v>
      </c>
      <c r="G72" s="4">
        <v>24279</v>
      </c>
      <c r="H72" s="4">
        <v>24081</v>
      </c>
      <c r="I72" s="4">
        <v>24243</v>
      </c>
      <c r="J72" s="4">
        <v>24432</v>
      </c>
      <c r="K72" s="4">
        <v>24686</v>
      </c>
      <c r="L72" s="4">
        <v>25444</v>
      </c>
      <c r="M72" s="42">
        <v>25369</v>
      </c>
      <c r="N72" s="13">
        <f t="shared" si="1"/>
        <v>24509.833333333332</v>
      </c>
    </row>
    <row r="73" spans="1:14" ht="12" customHeight="1" x14ac:dyDescent="0.25">
      <c r="A73" s="7" t="str">
        <f>'Pregnant Women Participating'!A73</f>
        <v>Missouri</v>
      </c>
      <c r="B73" s="13">
        <v>38105</v>
      </c>
      <c r="C73" s="4">
        <v>38638</v>
      </c>
      <c r="D73" s="4">
        <v>38653</v>
      </c>
      <c r="E73" s="4">
        <v>38538</v>
      </c>
      <c r="F73" s="4">
        <v>38245</v>
      </c>
      <c r="G73" s="4">
        <v>38815</v>
      </c>
      <c r="H73" s="4">
        <v>38543</v>
      </c>
      <c r="I73" s="4">
        <v>39454</v>
      </c>
      <c r="J73" s="4">
        <v>40156</v>
      </c>
      <c r="K73" s="4">
        <v>40200</v>
      </c>
      <c r="L73" s="4">
        <v>41778</v>
      </c>
      <c r="M73" s="42">
        <v>42414</v>
      </c>
      <c r="N73" s="13">
        <f t="shared" si="1"/>
        <v>39461.583333333336</v>
      </c>
    </row>
    <row r="74" spans="1:14" ht="12" customHeight="1" x14ac:dyDescent="0.25">
      <c r="A74" s="7" t="str">
        <f>'Pregnant Women Participating'!A74</f>
        <v>Montana</v>
      </c>
      <c r="B74" s="13">
        <v>7813</v>
      </c>
      <c r="C74" s="4">
        <v>7920</v>
      </c>
      <c r="D74" s="4">
        <v>7917</v>
      </c>
      <c r="E74" s="4">
        <v>7858</v>
      </c>
      <c r="F74" s="4">
        <v>7895</v>
      </c>
      <c r="G74" s="4">
        <v>7982</v>
      </c>
      <c r="H74" s="4">
        <v>7996</v>
      </c>
      <c r="I74" s="4">
        <v>8058</v>
      </c>
      <c r="J74" s="4">
        <v>8207</v>
      </c>
      <c r="K74" s="4">
        <v>8061</v>
      </c>
      <c r="L74" s="4">
        <v>8173</v>
      </c>
      <c r="M74" s="42">
        <v>8069</v>
      </c>
      <c r="N74" s="13">
        <f t="shared" si="1"/>
        <v>7995.75</v>
      </c>
    </row>
    <row r="75" spans="1:14" ht="12" customHeight="1" x14ac:dyDescent="0.25">
      <c r="A75" s="7" t="str">
        <f>'Pregnant Women Participating'!A75</f>
        <v>Nebraska</v>
      </c>
      <c r="B75" s="13">
        <v>20148</v>
      </c>
      <c r="C75" s="4">
        <v>20264</v>
      </c>
      <c r="D75" s="4">
        <v>20370</v>
      </c>
      <c r="E75" s="4">
        <v>20362</v>
      </c>
      <c r="F75" s="4">
        <v>20351</v>
      </c>
      <c r="G75" s="4">
        <v>20786</v>
      </c>
      <c r="H75" s="4">
        <v>21024</v>
      </c>
      <c r="I75" s="4">
        <v>21290</v>
      </c>
      <c r="J75" s="4">
        <v>21400</v>
      </c>
      <c r="K75" s="4">
        <v>20978</v>
      </c>
      <c r="L75" s="4">
        <v>20990</v>
      </c>
      <c r="M75" s="42">
        <v>20691</v>
      </c>
      <c r="N75" s="13">
        <f t="shared" si="1"/>
        <v>20721.166666666668</v>
      </c>
    </row>
    <row r="76" spans="1:14" ht="12" customHeight="1" x14ac:dyDescent="0.25">
      <c r="A76" s="7" t="str">
        <f>'Pregnant Women Participating'!A76</f>
        <v>North Dakota</v>
      </c>
      <c r="B76" s="13">
        <v>5748</v>
      </c>
      <c r="C76" s="4">
        <v>5759</v>
      </c>
      <c r="D76" s="4">
        <v>5709</v>
      </c>
      <c r="E76" s="4">
        <v>5715</v>
      </c>
      <c r="F76" s="4">
        <v>5709</v>
      </c>
      <c r="G76" s="4">
        <v>5809</v>
      </c>
      <c r="H76" s="4">
        <v>5765</v>
      </c>
      <c r="I76" s="4">
        <v>5857</v>
      </c>
      <c r="J76" s="4">
        <v>5864</v>
      </c>
      <c r="K76" s="4">
        <v>5884</v>
      </c>
      <c r="L76" s="4">
        <v>5896</v>
      </c>
      <c r="M76" s="42">
        <v>5924</v>
      </c>
      <c r="N76" s="13">
        <f t="shared" si="1"/>
        <v>5803.25</v>
      </c>
    </row>
    <row r="77" spans="1:14" ht="12" customHeight="1" x14ac:dyDescent="0.25">
      <c r="A77" s="7" t="str">
        <f>'Pregnant Women Participating'!A77</f>
        <v>South Dakota</v>
      </c>
      <c r="B77" s="13">
        <v>8014</v>
      </c>
      <c r="C77" s="4">
        <v>7952</v>
      </c>
      <c r="D77" s="4">
        <v>7872</v>
      </c>
      <c r="E77" s="4">
        <v>7953</v>
      </c>
      <c r="F77" s="4">
        <v>7871</v>
      </c>
      <c r="G77" s="4">
        <v>7880</v>
      </c>
      <c r="H77" s="4">
        <v>7855</v>
      </c>
      <c r="I77" s="4">
        <v>7870</v>
      </c>
      <c r="J77" s="4">
        <v>7863</v>
      </c>
      <c r="K77" s="4">
        <v>8011</v>
      </c>
      <c r="L77" s="4">
        <v>8128</v>
      </c>
      <c r="M77" s="42">
        <v>8091</v>
      </c>
      <c r="N77" s="13">
        <f t="shared" si="1"/>
        <v>7946.666666666667</v>
      </c>
    </row>
    <row r="78" spans="1:14" ht="12" customHeight="1" x14ac:dyDescent="0.25">
      <c r="A78" s="7" t="str">
        <f>'Pregnant Women Participating'!A78</f>
        <v>Wyoming</v>
      </c>
      <c r="B78" s="13">
        <v>3639</v>
      </c>
      <c r="C78" s="4">
        <v>3619</v>
      </c>
      <c r="D78" s="4">
        <v>3647</v>
      </c>
      <c r="E78" s="4">
        <v>3625</v>
      </c>
      <c r="F78" s="4">
        <v>3567</v>
      </c>
      <c r="G78" s="4">
        <v>3597</v>
      </c>
      <c r="H78" s="4">
        <v>3615</v>
      </c>
      <c r="I78" s="4">
        <v>3635</v>
      </c>
      <c r="J78" s="4">
        <v>3693</v>
      </c>
      <c r="K78" s="4">
        <v>3747</v>
      </c>
      <c r="L78" s="4">
        <v>3831</v>
      </c>
      <c r="M78" s="42">
        <v>3826</v>
      </c>
      <c r="N78" s="13">
        <f t="shared" si="1"/>
        <v>3670.0833333333335</v>
      </c>
    </row>
    <row r="79" spans="1:14" ht="12" customHeight="1" x14ac:dyDescent="0.25">
      <c r="A79" s="7" t="str">
        <f>'Pregnant Women Participating'!A79</f>
        <v>Ute Mountain Ute Tribe, CO</v>
      </c>
      <c r="B79" s="13">
        <v>92</v>
      </c>
      <c r="C79" s="4">
        <v>75</v>
      </c>
      <c r="D79" s="4">
        <v>83</v>
      </c>
      <c r="E79" s="4">
        <v>88</v>
      </c>
      <c r="F79" s="4">
        <v>87</v>
      </c>
      <c r="G79" s="4">
        <v>88</v>
      </c>
      <c r="H79" s="4">
        <v>85</v>
      </c>
      <c r="I79" s="4">
        <v>86</v>
      </c>
      <c r="J79" s="4">
        <v>86</v>
      </c>
      <c r="K79" s="4">
        <v>77</v>
      </c>
      <c r="L79" s="4">
        <v>80</v>
      </c>
      <c r="M79" s="42">
        <v>76</v>
      </c>
      <c r="N79" s="13">
        <f t="shared" si="1"/>
        <v>83.583333333333329</v>
      </c>
    </row>
    <row r="80" spans="1:14" ht="12" customHeight="1" x14ac:dyDescent="0.25">
      <c r="A80" s="7" t="str">
        <f>'Pregnant Women Participating'!A80</f>
        <v>Omaha Sioux, NE</v>
      </c>
      <c r="B80" s="13">
        <v>95</v>
      </c>
      <c r="C80" s="4">
        <v>86</v>
      </c>
      <c r="D80" s="4">
        <v>92</v>
      </c>
      <c r="E80" s="4">
        <v>90</v>
      </c>
      <c r="F80" s="4">
        <v>97</v>
      </c>
      <c r="G80" s="4">
        <v>99</v>
      </c>
      <c r="H80" s="4">
        <v>100</v>
      </c>
      <c r="I80" s="4">
        <v>108</v>
      </c>
      <c r="J80" s="4">
        <v>126</v>
      </c>
      <c r="K80" s="4">
        <v>132</v>
      </c>
      <c r="L80" s="4">
        <v>138</v>
      </c>
      <c r="M80" s="42">
        <v>137</v>
      </c>
      <c r="N80" s="13">
        <f t="shared" si="1"/>
        <v>108.33333333333333</v>
      </c>
    </row>
    <row r="81" spans="1:14" ht="12" customHeight="1" x14ac:dyDescent="0.25">
      <c r="A81" s="7" t="str">
        <f>'Pregnant Women Participating'!A81</f>
        <v>Santee Sioux, NE</v>
      </c>
      <c r="B81" s="13">
        <v>21</v>
      </c>
      <c r="C81" s="4">
        <v>23</v>
      </c>
      <c r="D81" s="4">
        <v>23</v>
      </c>
      <c r="E81" s="4">
        <v>21</v>
      </c>
      <c r="F81" s="4">
        <v>20</v>
      </c>
      <c r="G81" s="4">
        <v>15</v>
      </c>
      <c r="H81" s="4">
        <v>18</v>
      </c>
      <c r="I81" s="4">
        <v>19</v>
      </c>
      <c r="J81" s="4">
        <v>22</v>
      </c>
      <c r="K81" s="4">
        <v>22</v>
      </c>
      <c r="L81" s="4">
        <v>20</v>
      </c>
      <c r="M81" s="42">
        <v>19</v>
      </c>
      <c r="N81" s="13">
        <f t="shared" si="1"/>
        <v>20.25</v>
      </c>
    </row>
    <row r="82" spans="1:14" ht="12" customHeight="1" x14ac:dyDescent="0.25">
      <c r="A82" s="7" t="str">
        <f>'Pregnant Women Participating'!A82</f>
        <v>Winnebago Tribe, NE</v>
      </c>
      <c r="B82" s="13">
        <v>46</v>
      </c>
      <c r="C82" s="4">
        <v>49</v>
      </c>
      <c r="D82" s="4">
        <v>48</v>
      </c>
      <c r="E82" s="4">
        <v>49</v>
      </c>
      <c r="F82" s="4">
        <v>47</v>
      </c>
      <c r="G82" s="4">
        <v>46</v>
      </c>
      <c r="H82" s="4">
        <v>47</v>
      </c>
      <c r="I82" s="4">
        <v>51</v>
      </c>
      <c r="J82" s="4">
        <v>57</v>
      </c>
      <c r="K82" s="4">
        <v>55</v>
      </c>
      <c r="L82" s="4">
        <v>58</v>
      </c>
      <c r="M82" s="42">
        <v>66</v>
      </c>
      <c r="N82" s="13">
        <f t="shared" si="1"/>
        <v>51.583333333333336</v>
      </c>
    </row>
    <row r="83" spans="1:14" ht="12" customHeight="1" x14ac:dyDescent="0.25">
      <c r="A83" s="7" t="str">
        <f>'Pregnant Women Participating'!A83</f>
        <v>Standing Rock Sioux Tribe, ND</v>
      </c>
      <c r="B83" s="13">
        <v>130</v>
      </c>
      <c r="C83" s="4">
        <v>133</v>
      </c>
      <c r="D83" s="4">
        <v>140</v>
      </c>
      <c r="E83" s="4">
        <v>143</v>
      </c>
      <c r="F83" s="4">
        <v>146</v>
      </c>
      <c r="G83" s="4">
        <v>139</v>
      </c>
      <c r="H83" s="4">
        <v>138</v>
      </c>
      <c r="I83" s="4">
        <v>129</v>
      </c>
      <c r="J83" s="4">
        <v>139</v>
      </c>
      <c r="K83" s="4">
        <v>133</v>
      </c>
      <c r="L83" s="4">
        <v>147</v>
      </c>
      <c r="M83" s="42">
        <v>154</v>
      </c>
      <c r="N83" s="13">
        <f t="shared" si="1"/>
        <v>139.25</v>
      </c>
    </row>
    <row r="84" spans="1:14" ht="12" customHeight="1" x14ac:dyDescent="0.25">
      <c r="A84" s="7" t="str">
        <f>'Pregnant Women Participating'!A84</f>
        <v>Three Affiliated Tribes, ND</v>
      </c>
      <c r="B84" s="13">
        <v>56</v>
      </c>
      <c r="C84" s="4">
        <v>56</v>
      </c>
      <c r="D84" s="4">
        <v>59</v>
      </c>
      <c r="E84" s="4">
        <v>55</v>
      </c>
      <c r="F84" s="4">
        <v>51</v>
      </c>
      <c r="G84" s="4">
        <v>52</v>
      </c>
      <c r="H84" s="4">
        <v>55</v>
      </c>
      <c r="I84" s="4">
        <v>50</v>
      </c>
      <c r="J84" s="4">
        <v>46</v>
      </c>
      <c r="K84" s="4">
        <v>47</v>
      </c>
      <c r="L84" s="4">
        <v>46</v>
      </c>
      <c r="M84" s="42">
        <v>45</v>
      </c>
      <c r="N84" s="13">
        <f t="shared" si="1"/>
        <v>51.5</v>
      </c>
    </row>
    <row r="85" spans="1:14" ht="12" customHeight="1" x14ac:dyDescent="0.25">
      <c r="A85" s="7" t="str">
        <f>'Pregnant Women Participating'!A85</f>
        <v>Cheyenne River Sioux, SD</v>
      </c>
      <c r="B85" s="13">
        <v>297</v>
      </c>
      <c r="C85" s="4">
        <v>291</v>
      </c>
      <c r="D85" s="4">
        <v>296</v>
      </c>
      <c r="E85" s="4">
        <v>289</v>
      </c>
      <c r="F85" s="4">
        <v>296</v>
      </c>
      <c r="G85" s="4">
        <v>303</v>
      </c>
      <c r="H85" s="4">
        <v>282</v>
      </c>
      <c r="I85" s="4">
        <v>285</v>
      </c>
      <c r="J85" s="4">
        <v>291</v>
      </c>
      <c r="K85" s="4">
        <v>319</v>
      </c>
      <c r="L85" s="4">
        <v>323</v>
      </c>
      <c r="M85" s="42">
        <v>315</v>
      </c>
      <c r="N85" s="13">
        <f t="shared" si="1"/>
        <v>298.91666666666669</v>
      </c>
    </row>
    <row r="86" spans="1:14" ht="12" customHeight="1" x14ac:dyDescent="0.25">
      <c r="A86" s="7" t="str">
        <f>'Pregnant Women Participating'!A86</f>
        <v>Rosebud Sioux, SD</v>
      </c>
      <c r="B86" s="13">
        <v>513</v>
      </c>
      <c r="C86" s="4">
        <v>514</v>
      </c>
      <c r="D86" s="4">
        <v>488</v>
      </c>
      <c r="E86" s="4">
        <v>477</v>
      </c>
      <c r="F86" s="4">
        <v>496</v>
      </c>
      <c r="G86" s="4">
        <v>509</v>
      </c>
      <c r="H86" s="4">
        <v>533</v>
      </c>
      <c r="I86" s="4">
        <v>532</v>
      </c>
      <c r="J86" s="4">
        <v>543</v>
      </c>
      <c r="K86" s="4">
        <v>555</v>
      </c>
      <c r="L86" s="4">
        <v>536</v>
      </c>
      <c r="M86" s="42">
        <v>547</v>
      </c>
      <c r="N86" s="13">
        <f t="shared" si="1"/>
        <v>520.25</v>
      </c>
    </row>
    <row r="87" spans="1:14" ht="12" customHeight="1" x14ac:dyDescent="0.25">
      <c r="A87" s="7" t="str">
        <f>'Pregnant Women Participating'!A87</f>
        <v>Northern Arapahoe, WY</v>
      </c>
      <c r="B87" s="13">
        <v>60</v>
      </c>
      <c r="C87" s="4">
        <v>43</v>
      </c>
      <c r="D87" s="4">
        <v>39</v>
      </c>
      <c r="E87" s="4">
        <v>45</v>
      </c>
      <c r="F87" s="4">
        <v>53</v>
      </c>
      <c r="G87" s="4">
        <v>62</v>
      </c>
      <c r="H87" s="4">
        <v>62</v>
      </c>
      <c r="I87" s="4">
        <v>65</v>
      </c>
      <c r="J87" s="4">
        <v>65</v>
      </c>
      <c r="K87" s="4">
        <v>68</v>
      </c>
      <c r="L87" s="4">
        <v>79</v>
      </c>
      <c r="M87" s="42">
        <v>79</v>
      </c>
      <c r="N87" s="13">
        <f t="shared" si="1"/>
        <v>60</v>
      </c>
    </row>
    <row r="88" spans="1:14" ht="12" customHeight="1" x14ac:dyDescent="0.25">
      <c r="A88" s="7" t="str">
        <f>'Pregnant Women Participating'!A88</f>
        <v>Shoshone Tribe, WY</v>
      </c>
      <c r="B88" s="13">
        <v>35</v>
      </c>
      <c r="C88" s="4">
        <v>35</v>
      </c>
      <c r="D88" s="4">
        <v>34</v>
      </c>
      <c r="E88" s="4">
        <v>37</v>
      </c>
      <c r="F88" s="4">
        <v>42</v>
      </c>
      <c r="G88" s="4">
        <v>38</v>
      </c>
      <c r="H88" s="4">
        <v>38</v>
      </c>
      <c r="I88" s="4">
        <v>48</v>
      </c>
      <c r="J88" s="4">
        <v>48</v>
      </c>
      <c r="K88" s="4">
        <v>50</v>
      </c>
      <c r="L88" s="4">
        <v>48</v>
      </c>
      <c r="M88" s="42">
        <v>47</v>
      </c>
      <c r="N88" s="13">
        <f t="shared" si="1"/>
        <v>41.666666666666664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153048</v>
      </c>
      <c r="C89" s="15">
        <v>153673</v>
      </c>
      <c r="D89" s="15">
        <v>150684</v>
      </c>
      <c r="E89" s="15">
        <v>150376</v>
      </c>
      <c r="F89" s="15">
        <v>150601</v>
      </c>
      <c r="G89" s="15">
        <v>153145</v>
      </c>
      <c r="H89" s="15">
        <v>153054</v>
      </c>
      <c r="I89" s="15">
        <v>154981</v>
      </c>
      <c r="J89" s="15">
        <v>156784</v>
      </c>
      <c r="K89" s="15">
        <v>156587</v>
      </c>
      <c r="L89" s="15">
        <v>160029</v>
      </c>
      <c r="M89" s="41">
        <v>160494</v>
      </c>
      <c r="N89" s="16">
        <f t="shared" si="1"/>
        <v>154454.66666666666</v>
      </c>
    </row>
    <row r="90" spans="1:14" ht="12" customHeight="1" x14ac:dyDescent="0.25">
      <c r="A90" s="8" t="str">
        <f>'Pregnant Women Participating'!A90</f>
        <v>Alaska</v>
      </c>
      <c r="B90" s="13">
        <v>8239</v>
      </c>
      <c r="C90" s="4">
        <v>8151</v>
      </c>
      <c r="D90" s="4">
        <v>8097</v>
      </c>
      <c r="E90" s="4">
        <v>7949</v>
      </c>
      <c r="F90" s="4">
        <v>7812</v>
      </c>
      <c r="G90" s="4">
        <v>7842</v>
      </c>
      <c r="H90" s="4">
        <v>7866</v>
      </c>
      <c r="I90" s="4">
        <v>7836</v>
      </c>
      <c r="J90" s="4">
        <v>7879</v>
      </c>
      <c r="K90" s="4">
        <v>7775</v>
      </c>
      <c r="L90" s="4">
        <v>7778</v>
      </c>
      <c r="M90" s="42">
        <v>7641</v>
      </c>
      <c r="N90" s="13">
        <f t="shared" si="1"/>
        <v>7905.416666666667</v>
      </c>
    </row>
    <row r="91" spans="1:14" ht="12" customHeight="1" x14ac:dyDescent="0.25">
      <c r="A91" s="8" t="str">
        <f>'Pregnant Women Participating'!A91</f>
        <v>American Samoa</v>
      </c>
      <c r="B91" s="13">
        <v>2790</v>
      </c>
      <c r="C91" s="4">
        <v>2756</v>
      </c>
      <c r="D91" s="4">
        <v>2726</v>
      </c>
      <c r="E91" s="4">
        <v>2734</v>
      </c>
      <c r="F91" s="4">
        <v>2588</v>
      </c>
      <c r="G91" s="4">
        <v>2604</v>
      </c>
      <c r="H91" s="4">
        <v>2559</v>
      </c>
      <c r="I91" s="4">
        <v>2559</v>
      </c>
      <c r="J91" s="4">
        <v>2498</v>
      </c>
      <c r="K91" s="4">
        <v>2423</v>
      </c>
      <c r="L91" s="4">
        <v>2509</v>
      </c>
      <c r="M91" s="42">
        <v>2526</v>
      </c>
      <c r="N91" s="13">
        <f t="shared" si="1"/>
        <v>2606</v>
      </c>
    </row>
    <row r="92" spans="1:14" ht="12" customHeight="1" x14ac:dyDescent="0.25">
      <c r="A92" s="8" t="str">
        <f>'Pregnant Women Participating'!A92</f>
        <v>California</v>
      </c>
      <c r="B92" s="13">
        <v>578065</v>
      </c>
      <c r="C92" s="4">
        <v>572651</v>
      </c>
      <c r="D92" s="4">
        <v>567968</v>
      </c>
      <c r="E92" s="4">
        <v>562943</v>
      </c>
      <c r="F92" s="4">
        <v>560944</v>
      </c>
      <c r="G92" s="4">
        <v>567816</v>
      </c>
      <c r="H92" s="4">
        <v>563588</v>
      </c>
      <c r="I92" s="4">
        <v>564391</v>
      </c>
      <c r="J92" s="4">
        <v>564484</v>
      </c>
      <c r="K92" s="4">
        <v>562865</v>
      </c>
      <c r="L92" s="4">
        <v>568831</v>
      </c>
      <c r="M92" s="42">
        <v>570278</v>
      </c>
      <c r="N92" s="13">
        <f t="shared" si="1"/>
        <v>567068.66666666663</v>
      </c>
    </row>
    <row r="93" spans="1:14" ht="12" customHeight="1" x14ac:dyDescent="0.25">
      <c r="A93" s="8" t="str">
        <f>'Pregnant Women Participating'!A93</f>
        <v>Guam</v>
      </c>
      <c r="B93" s="13">
        <v>2921</v>
      </c>
      <c r="C93" s="4">
        <v>2914</v>
      </c>
      <c r="D93" s="4">
        <v>2872</v>
      </c>
      <c r="E93" s="4">
        <v>2928</v>
      </c>
      <c r="F93" s="4">
        <v>3049</v>
      </c>
      <c r="G93" s="4">
        <v>3177</v>
      </c>
      <c r="H93" s="4">
        <v>3204</v>
      </c>
      <c r="I93" s="4">
        <v>3191</v>
      </c>
      <c r="J93" s="4">
        <v>3209</v>
      </c>
      <c r="K93" s="4">
        <v>3129</v>
      </c>
      <c r="L93" s="4">
        <v>3147</v>
      </c>
      <c r="M93" s="42">
        <v>3138</v>
      </c>
      <c r="N93" s="13">
        <f t="shared" si="1"/>
        <v>3073.25</v>
      </c>
    </row>
    <row r="94" spans="1:14" ht="12" customHeight="1" x14ac:dyDescent="0.25">
      <c r="A94" s="8" t="str">
        <f>'Pregnant Women Participating'!A94</f>
        <v>Hawaii</v>
      </c>
      <c r="B94" s="13">
        <v>14272</v>
      </c>
      <c r="C94" s="4">
        <v>14560</v>
      </c>
      <c r="D94" s="4">
        <v>14462</v>
      </c>
      <c r="E94" s="4">
        <v>14728</v>
      </c>
      <c r="F94" s="4">
        <v>14888</v>
      </c>
      <c r="G94" s="4">
        <v>15325</v>
      </c>
      <c r="H94" s="4">
        <v>15296</v>
      </c>
      <c r="I94" s="4">
        <v>15005</v>
      </c>
      <c r="J94" s="4">
        <v>15335</v>
      </c>
      <c r="K94" s="4">
        <v>15434</v>
      </c>
      <c r="L94" s="4">
        <v>15690</v>
      </c>
      <c r="M94" s="42">
        <v>15521</v>
      </c>
      <c r="N94" s="13">
        <f t="shared" si="1"/>
        <v>15043</v>
      </c>
    </row>
    <row r="95" spans="1:14" ht="12" customHeight="1" x14ac:dyDescent="0.25">
      <c r="A95" s="8" t="str">
        <f>'Pregnant Women Participating'!A95</f>
        <v>Idaho</v>
      </c>
      <c r="B95" s="13">
        <v>16207</v>
      </c>
      <c r="C95" s="4">
        <v>16192</v>
      </c>
      <c r="D95" s="4">
        <v>16203</v>
      </c>
      <c r="E95" s="4">
        <v>16137</v>
      </c>
      <c r="F95" s="4">
        <v>16083</v>
      </c>
      <c r="G95" s="4">
        <v>16284</v>
      </c>
      <c r="H95" s="4">
        <v>16157</v>
      </c>
      <c r="I95" s="4">
        <v>16167</v>
      </c>
      <c r="J95" s="4">
        <v>16663</v>
      </c>
      <c r="K95" s="4">
        <v>16659</v>
      </c>
      <c r="L95" s="4">
        <v>16841</v>
      </c>
      <c r="M95" s="42">
        <v>17023</v>
      </c>
      <c r="N95" s="13">
        <f t="shared" si="1"/>
        <v>16384.666666666668</v>
      </c>
    </row>
    <row r="96" spans="1:14" ht="12" customHeight="1" x14ac:dyDescent="0.25">
      <c r="A96" s="8" t="str">
        <f>'Pregnant Women Participating'!A96</f>
        <v>Nevada</v>
      </c>
      <c r="B96" s="13">
        <v>30663</v>
      </c>
      <c r="C96" s="4">
        <v>30330</v>
      </c>
      <c r="D96" s="4">
        <v>29639</v>
      </c>
      <c r="E96" s="4">
        <v>28779</v>
      </c>
      <c r="F96" s="4">
        <v>28349</v>
      </c>
      <c r="G96" s="4">
        <v>28492</v>
      </c>
      <c r="H96" s="4">
        <v>28180</v>
      </c>
      <c r="I96" s="4">
        <v>28199</v>
      </c>
      <c r="J96" s="4">
        <v>28240</v>
      </c>
      <c r="K96" s="4">
        <v>28066</v>
      </c>
      <c r="L96" s="4">
        <v>28627</v>
      </c>
      <c r="M96" s="42">
        <v>28648</v>
      </c>
      <c r="N96" s="13">
        <f t="shared" si="1"/>
        <v>28851</v>
      </c>
    </row>
    <row r="97" spans="1:14" ht="12" customHeight="1" x14ac:dyDescent="0.25">
      <c r="A97" s="8" t="str">
        <f>'Pregnant Women Participating'!A97</f>
        <v>Oregon</v>
      </c>
      <c r="B97" s="13">
        <v>44789</v>
      </c>
      <c r="C97" s="4">
        <v>43996</v>
      </c>
      <c r="D97" s="4">
        <v>43540</v>
      </c>
      <c r="E97" s="4">
        <v>44240</v>
      </c>
      <c r="F97" s="4">
        <v>44261</v>
      </c>
      <c r="G97" s="4">
        <v>44632</v>
      </c>
      <c r="H97" s="4">
        <v>44550</v>
      </c>
      <c r="I97" s="4">
        <v>44801</v>
      </c>
      <c r="J97" s="4">
        <v>44934</v>
      </c>
      <c r="K97" s="4">
        <v>44829</v>
      </c>
      <c r="L97" s="4">
        <v>45251</v>
      </c>
      <c r="M97" s="42">
        <v>45390</v>
      </c>
      <c r="N97" s="13">
        <f t="shared" si="1"/>
        <v>44601.083333333336</v>
      </c>
    </row>
    <row r="98" spans="1:14" ht="12" customHeight="1" x14ac:dyDescent="0.25">
      <c r="A98" s="8" t="str">
        <f>'Pregnant Women Participating'!A98</f>
        <v>Washington</v>
      </c>
      <c r="B98" s="13">
        <v>70196</v>
      </c>
      <c r="C98" s="4">
        <v>70084</v>
      </c>
      <c r="D98" s="4">
        <v>70201</v>
      </c>
      <c r="E98" s="4">
        <v>70899</v>
      </c>
      <c r="F98" s="4">
        <v>70878</v>
      </c>
      <c r="G98" s="4">
        <v>71670</v>
      </c>
      <c r="H98" s="4">
        <v>71248</v>
      </c>
      <c r="I98" s="4">
        <v>71375</v>
      </c>
      <c r="J98" s="4">
        <v>71552</v>
      </c>
      <c r="K98" s="4">
        <v>71700</v>
      </c>
      <c r="L98" s="4">
        <v>72431</v>
      </c>
      <c r="M98" s="42">
        <v>72626</v>
      </c>
      <c r="N98" s="13">
        <f t="shared" si="1"/>
        <v>71238.333333333328</v>
      </c>
    </row>
    <row r="99" spans="1:14" ht="12" customHeight="1" x14ac:dyDescent="0.25">
      <c r="A99" s="8" t="str">
        <f>'Pregnant Women Participating'!A99</f>
        <v>Northern Marianas</v>
      </c>
      <c r="B99" s="13">
        <v>1956</v>
      </c>
      <c r="C99" s="4">
        <v>1880</v>
      </c>
      <c r="D99" s="4">
        <v>1879</v>
      </c>
      <c r="E99" s="4">
        <v>1838</v>
      </c>
      <c r="F99" s="4">
        <v>1830</v>
      </c>
      <c r="G99" s="4">
        <v>1884</v>
      </c>
      <c r="H99" s="4">
        <v>1864</v>
      </c>
      <c r="I99" s="4">
        <v>1837</v>
      </c>
      <c r="J99" s="4">
        <v>1818</v>
      </c>
      <c r="K99" s="4">
        <v>1814</v>
      </c>
      <c r="L99" s="4">
        <v>1821</v>
      </c>
      <c r="M99" s="42">
        <v>1785</v>
      </c>
      <c r="N99" s="13">
        <f t="shared" si="1"/>
        <v>1850.5</v>
      </c>
    </row>
    <row r="100" spans="1:14" ht="12" customHeight="1" x14ac:dyDescent="0.25">
      <c r="A100" s="8" t="str">
        <f>'Pregnant Women Participating'!A100</f>
        <v>Inter-Tribal Council, NV</v>
      </c>
      <c r="B100" s="13">
        <v>418</v>
      </c>
      <c r="C100" s="4">
        <v>411</v>
      </c>
      <c r="D100" s="4">
        <v>409</v>
      </c>
      <c r="E100" s="4">
        <v>373</v>
      </c>
      <c r="F100" s="4">
        <v>368</v>
      </c>
      <c r="G100" s="4">
        <v>371</v>
      </c>
      <c r="H100" s="4">
        <v>398</v>
      </c>
      <c r="I100" s="4">
        <v>402</v>
      </c>
      <c r="J100" s="4">
        <v>405</v>
      </c>
      <c r="K100" s="4">
        <v>406</v>
      </c>
      <c r="L100" s="4">
        <v>396</v>
      </c>
      <c r="M100" s="42">
        <v>385</v>
      </c>
      <c r="N100" s="13">
        <f t="shared" si="1"/>
        <v>395.16666666666669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770516</v>
      </c>
      <c r="C101" s="15">
        <v>763925</v>
      </c>
      <c r="D101" s="15">
        <v>757996</v>
      </c>
      <c r="E101" s="15">
        <v>753548</v>
      </c>
      <c r="F101" s="15">
        <v>751050</v>
      </c>
      <c r="G101" s="15">
        <v>760097</v>
      </c>
      <c r="H101" s="15">
        <v>754910</v>
      </c>
      <c r="I101" s="15">
        <v>755763</v>
      </c>
      <c r="J101" s="15">
        <v>757017</v>
      </c>
      <c r="K101" s="15">
        <v>755100</v>
      </c>
      <c r="L101" s="15">
        <v>763322</v>
      </c>
      <c r="M101" s="41">
        <v>764961</v>
      </c>
      <c r="N101" s="16">
        <f t="shared" si="1"/>
        <v>759017.08333333337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3420677</v>
      </c>
      <c r="C102" s="30">
        <v>3412544</v>
      </c>
      <c r="D102" s="30">
        <v>3388149</v>
      </c>
      <c r="E102" s="30">
        <v>3374818</v>
      </c>
      <c r="F102" s="30">
        <v>3382239</v>
      </c>
      <c r="G102" s="30">
        <v>3426457</v>
      </c>
      <c r="H102" s="30">
        <v>3410910</v>
      </c>
      <c r="I102" s="30">
        <v>3436021</v>
      </c>
      <c r="J102" s="30">
        <v>3458060</v>
      </c>
      <c r="K102" s="30">
        <v>3454979</v>
      </c>
      <c r="L102" s="30">
        <v>3500955</v>
      </c>
      <c r="M102" s="44">
        <v>3505021</v>
      </c>
      <c r="N102" s="29">
        <f t="shared" si="1"/>
        <v>3430902.5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March 10,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44470</v>
      </c>
      <c r="C5" s="19">
        <f>DATE(RIGHT(A2,4)-1,11,1)</f>
        <v>44501</v>
      </c>
      <c r="D5" s="19">
        <f>DATE(RIGHT(A2,4)-1,12,1)</f>
        <v>44531</v>
      </c>
      <c r="E5" s="19">
        <f>DATE(RIGHT(A2,4),1,1)</f>
        <v>44562</v>
      </c>
      <c r="F5" s="19">
        <f>DATE(RIGHT(A2,4),2,1)</f>
        <v>44593</v>
      </c>
      <c r="G5" s="19">
        <f>DATE(RIGHT(A2,4),3,1)</f>
        <v>44621</v>
      </c>
      <c r="H5" s="19">
        <f>DATE(RIGHT(A2,4),4,1)</f>
        <v>44652</v>
      </c>
      <c r="I5" s="19">
        <f>DATE(RIGHT(A2,4),5,1)</f>
        <v>44682</v>
      </c>
      <c r="J5" s="19">
        <f>DATE(RIGHT(A2,4),6,1)</f>
        <v>44713</v>
      </c>
      <c r="K5" s="19">
        <f>DATE(RIGHT(A2,4),7,1)</f>
        <v>44743</v>
      </c>
      <c r="L5" s="19">
        <f>DATE(RIGHT(A2,4),8,1)</f>
        <v>44774</v>
      </c>
      <c r="M5" s="19">
        <f>DATE(RIGHT(A2,4),9,1)</f>
        <v>44805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45001</v>
      </c>
      <c r="C6" s="4">
        <v>45387</v>
      </c>
      <c r="D6" s="4">
        <v>45652</v>
      </c>
      <c r="E6" s="4">
        <v>46319</v>
      </c>
      <c r="F6" s="4">
        <v>46350</v>
      </c>
      <c r="G6" s="4">
        <v>47129</v>
      </c>
      <c r="H6" s="4">
        <v>47163</v>
      </c>
      <c r="I6" s="4">
        <v>47335</v>
      </c>
      <c r="J6" s="4">
        <v>47397</v>
      </c>
      <c r="K6" s="4">
        <v>47418</v>
      </c>
      <c r="L6" s="4">
        <v>47953</v>
      </c>
      <c r="M6" s="42">
        <v>48070</v>
      </c>
      <c r="N6" s="13">
        <f t="shared" ref="N6:N15" si="0">IF(SUM(B6:M6)&gt;0,AVERAGE(B6:M6)," ")</f>
        <v>46764.5</v>
      </c>
    </row>
    <row r="7" spans="1:14" ht="12" customHeight="1" x14ac:dyDescent="0.25">
      <c r="A7" s="7" t="str">
        <f>'Pregnant Women Participating'!A7</f>
        <v>Maine</v>
      </c>
      <c r="B7" s="13">
        <v>16645</v>
      </c>
      <c r="C7" s="4">
        <v>16600</v>
      </c>
      <c r="D7" s="4">
        <v>16588</v>
      </c>
      <c r="E7" s="4">
        <v>16713</v>
      </c>
      <c r="F7" s="4">
        <v>16791</v>
      </c>
      <c r="G7" s="4">
        <v>17139</v>
      </c>
      <c r="H7" s="4">
        <v>16995</v>
      </c>
      <c r="I7" s="4">
        <v>16982</v>
      </c>
      <c r="J7" s="4">
        <v>16873</v>
      </c>
      <c r="K7" s="4">
        <v>16840</v>
      </c>
      <c r="L7" s="4">
        <v>16991</v>
      </c>
      <c r="M7" s="42">
        <v>17000</v>
      </c>
      <c r="N7" s="13">
        <f t="shared" si="0"/>
        <v>16846.416666666668</v>
      </c>
    </row>
    <row r="8" spans="1:14" ht="12" customHeight="1" x14ac:dyDescent="0.25">
      <c r="A8" s="7" t="str">
        <f>'Pregnant Women Participating'!A8</f>
        <v>Massachusetts</v>
      </c>
      <c r="B8" s="13">
        <v>111590</v>
      </c>
      <c r="C8" s="4">
        <v>112678</v>
      </c>
      <c r="D8" s="4">
        <v>113269</v>
      </c>
      <c r="E8" s="4">
        <v>114507</v>
      </c>
      <c r="F8" s="4">
        <v>114757</v>
      </c>
      <c r="G8" s="4">
        <v>116697</v>
      </c>
      <c r="H8" s="4">
        <v>116519</v>
      </c>
      <c r="I8" s="4">
        <v>117001</v>
      </c>
      <c r="J8" s="4">
        <v>117058</v>
      </c>
      <c r="K8" s="4">
        <v>116705</v>
      </c>
      <c r="L8" s="4">
        <v>117688</v>
      </c>
      <c r="M8" s="42">
        <v>118596</v>
      </c>
      <c r="N8" s="13">
        <f t="shared" si="0"/>
        <v>115588.75</v>
      </c>
    </row>
    <row r="9" spans="1:14" ht="12" customHeight="1" x14ac:dyDescent="0.25">
      <c r="A9" s="7" t="str">
        <f>'Pregnant Women Participating'!A9</f>
        <v>New Hampshire</v>
      </c>
      <c r="B9" s="13">
        <v>13861</v>
      </c>
      <c r="C9" s="4">
        <v>13941</v>
      </c>
      <c r="D9" s="4">
        <v>14048</v>
      </c>
      <c r="E9" s="4">
        <v>13960</v>
      </c>
      <c r="F9" s="4">
        <v>13859</v>
      </c>
      <c r="G9" s="4">
        <v>13744</v>
      </c>
      <c r="H9" s="4">
        <v>12955</v>
      </c>
      <c r="I9" s="4">
        <v>13528</v>
      </c>
      <c r="J9" s="4">
        <v>13475</v>
      </c>
      <c r="K9" s="4">
        <v>13349</v>
      </c>
      <c r="L9" s="4">
        <v>13546</v>
      </c>
      <c r="M9" s="42">
        <v>13428</v>
      </c>
      <c r="N9" s="13">
        <f t="shared" si="0"/>
        <v>13641.166666666666</v>
      </c>
    </row>
    <row r="10" spans="1:14" ht="12" customHeight="1" x14ac:dyDescent="0.25">
      <c r="A10" s="7" t="str">
        <f>'Pregnant Women Participating'!A10</f>
        <v>New York</v>
      </c>
      <c r="B10" s="13">
        <v>373236</v>
      </c>
      <c r="C10" s="4">
        <v>374991</v>
      </c>
      <c r="D10" s="4">
        <v>376895</v>
      </c>
      <c r="E10" s="4">
        <v>381372</v>
      </c>
      <c r="F10" s="4">
        <v>382939</v>
      </c>
      <c r="G10" s="4">
        <v>390891</v>
      </c>
      <c r="H10" s="4">
        <v>390900</v>
      </c>
      <c r="I10" s="4">
        <v>393516</v>
      </c>
      <c r="J10" s="4">
        <v>394128</v>
      </c>
      <c r="K10" s="4">
        <v>393191</v>
      </c>
      <c r="L10" s="4">
        <v>396867</v>
      </c>
      <c r="M10" s="42">
        <v>400052</v>
      </c>
      <c r="N10" s="13">
        <f t="shared" si="0"/>
        <v>387414.83333333331</v>
      </c>
    </row>
    <row r="11" spans="1:14" ht="12" customHeight="1" x14ac:dyDescent="0.25">
      <c r="A11" s="7" t="str">
        <f>'Pregnant Women Participating'!A11</f>
        <v>Rhode Island</v>
      </c>
      <c r="B11" s="13">
        <v>16050</v>
      </c>
      <c r="C11" s="4">
        <v>15885</v>
      </c>
      <c r="D11" s="4">
        <v>16017</v>
      </c>
      <c r="E11" s="4">
        <v>16155</v>
      </c>
      <c r="F11" s="4">
        <v>16432</v>
      </c>
      <c r="G11" s="4">
        <v>16570</v>
      </c>
      <c r="H11" s="4">
        <v>16354</v>
      </c>
      <c r="I11" s="4">
        <v>16395</v>
      </c>
      <c r="J11" s="4">
        <v>16307</v>
      </c>
      <c r="K11" s="4">
        <v>16044</v>
      </c>
      <c r="L11" s="4">
        <v>16032</v>
      </c>
      <c r="M11" s="42">
        <v>16022</v>
      </c>
      <c r="N11" s="13">
        <f t="shared" si="0"/>
        <v>16188.583333333334</v>
      </c>
    </row>
    <row r="12" spans="1:14" ht="12" customHeight="1" x14ac:dyDescent="0.25">
      <c r="A12" s="7" t="str">
        <f>'Pregnant Women Participating'!A12</f>
        <v>Vermont</v>
      </c>
      <c r="B12" s="13">
        <v>11139</v>
      </c>
      <c r="C12" s="4">
        <v>11143</v>
      </c>
      <c r="D12" s="4">
        <v>11148</v>
      </c>
      <c r="E12" s="4">
        <v>11223</v>
      </c>
      <c r="F12" s="4">
        <v>11161</v>
      </c>
      <c r="G12" s="4">
        <v>11182</v>
      </c>
      <c r="H12" s="4">
        <v>11200</v>
      </c>
      <c r="I12" s="4">
        <v>11133</v>
      </c>
      <c r="J12" s="4">
        <v>11185</v>
      </c>
      <c r="K12" s="4">
        <v>11226</v>
      </c>
      <c r="L12" s="4">
        <v>11286</v>
      </c>
      <c r="M12" s="42">
        <v>11357</v>
      </c>
      <c r="N12" s="13">
        <f t="shared" si="0"/>
        <v>11198.583333333334</v>
      </c>
    </row>
    <row r="13" spans="1:14" ht="12" customHeight="1" x14ac:dyDescent="0.25">
      <c r="A13" s="7" t="str">
        <f>'Pregnant Women Participating'!A13</f>
        <v>Virgin Islands</v>
      </c>
      <c r="B13" s="13">
        <v>2795</v>
      </c>
      <c r="C13" s="4">
        <v>2709</v>
      </c>
      <c r="D13" s="4">
        <v>2692</v>
      </c>
      <c r="E13" s="4">
        <v>2653</v>
      </c>
      <c r="F13" s="4">
        <v>2620</v>
      </c>
      <c r="G13" s="4">
        <v>2563</v>
      </c>
      <c r="H13" s="4">
        <v>2524</v>
      </c>
      <c r="I13" s="4">
        <v>2618</v>
      </c>
      <c r="J13" s="4">
        <v>2618</v>
      </c>
      <c r="K13" s="4">
        <v>2623</v>
      </c>
      <c r="L13" s="4">
        <v>2592</v>
      </c>
      <c r="M13" s="42">
        <v>2587</v>
      </c>
      <c r="N13" s="13">
        <f t="shared" si="0"/>
        <v>2632.8333333333335</v>
      </c>
    </row>
    <row r="14" spans="1:14" ht="12" customHeight="1" x14ac:dyDescent="0.25">
      <c r="A14" s="7" t="str">
        <f>'Pregnant Women Participating'!A14</f>
        <v>Indian Township, ME</v>
      </c>
      <c r="B14" s="13">
        <v>67</v>
      </c>
      <c r="C14" s="4">
        <v>47</v>
      </c>
      <c r="D14" s="4">
        <v>52</v>
      </c>
      <c r="E14" s="4">
        <v>48</v>
      </c>
      <c r="F14" s="4">
        <v>44</v>
      </c>
      <c r="G14" s="4">
        <v>31</v>
      </c>
      <c r="H14" s="4">
        <v>39</v>
      </c>
      <c r="I14" s="4">
        <v>40</v>
      </c>
      <c r="J14" s="4">
        <v>59</v>
      </c>
      <c r="K14" s="4">
        <v>41</v>
      </c>
      <c r="L14" s="4">
        <v>42</v>
      </c>
      <c r="M14" s="42">
        <v>42</v>
      </c>
      <c r="N14" s="13">
        <f t="shared" si="0"/>
        <v>46</v>
      </c>
    </row>
    <row r="15" spans="1:14" ht="12" customHeight="1" x14ac:dyDescent="0.25">
      <c r="A15" s="7" t="str">
        <f>'Pregnant Women Participating'!A15</f>
        <v>Pleasant Point, ME</v>
      </c>
      <c r="B15" s="13">
        <v>35</v>
      </c>
      <c r="C15" s="4">
        <v>33</v>
      </c>
      <c r="D15" s="4">
        <v>33</v>
      </c>
      <c r="E15" s="4">
        <v>33</v>
      </c>
      <c r="F15" s="4">
        <v>31</v>
      </c>
      <c r="G15" s="4">
        <v>35</v>
      </c>
      <c r="H15" s="4">
        <v>34</v>
      </c>
      <c r="I15" s="4">
        <v>34</v>
      </c>
      <c r="J15" s="4">
        <v>39</v>
      </c>
      <c r="K15" s="4">
        <v>37</v>
      </c>
      <c r="L15" s="4">
        <v>36</v>
      </c>
      <c r="M15" s="42">
        <v>35</v>
      </c>
      <c r="N15" s="13">
        <f t="shared" si="0"/>
        <v>34.583333333333336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590419</v>
      </c>
      <c r="C16" s="15">
        <v>593414</v>
      </c>
      <c r="D16" s="15">
        <v>596394</v>
      </c>
      <c r="E16" s="15">
        <v>602983</v>
      </c>
      <c r="F16" s="15">
        <v>604984</v>
      </c>
      <c r="G16" s="15">
        <v>615981</v>
      </c>
      <c r="H16" s="15">
        <v>614683</v>
      </c>
      <c r="I16" s="15">
        <v>618582</v>
      </c>
      <c r="J16" s="15">
        <v>619139</v>
      </c>
      <c r="K16" s="15">
        <v>617474</v>
      </c>
      <c r="L16" s="15">
        <v>623033</v>
      </c>
      <c r="M16" s="41">
        <v>627189</v>
      </c>
      <c r="N16" s="16">
        <f t="shared" ref="N16:N102" si="1">IF(SUM(B16:M16)&gt;0,AVERAGE(B16:M16)," ")</f>
        <v>610356.25</v>
      </c>
    </row>
    <row r="17" spans="1:14" ht="12" customHeight="1" x14ac:dyDescent="0.25">
      <c r="A17" s="7" t="str">
        <f>'Pregnant Women Participating'!A17</f>
        <v>Delaware</v>
      </c>
      <c r="B17" s="13">
        <v>17547</v>
      </c>
      <c r="C17" s="4">
        <v>17697</v>
      </c>
      <c r="D17" s="4">
        <v>17848</v>
      </c>
      <c r="E17" s="4">
        <v>17712</v>
      </c>
      <c r="F17" s="4">
        <v>17588</v>
      </c>
      <c r="G17" s="4">
        <v>17648</v>
      </c>
      <c r="H17" s="4">
        <v>17558</v>
      </c>
      <c r="I17" s="4">
        <v>17540</v>
      </c>
      <c r="J17" s="4">
        <v>17705</v>
      </c>
      <c r="K17" s="4">
        <v>17896</v>
      </c>
      <c r="L17" s="4">
        <v>18182</v>
      </c>
      <c r="M17" s="42">
        <v>18177</v>
      </c>
      <c r="N17" s="13">
        <f t="shared" si="1"/>
        <v>17758.166666666668</v>
      </c>
    </row>
    <row r="18" spans="1:14" ht="12" customHeight="1" x14ac:dyDescent="0.25">
      <c r="A18" s="7" t="str">
        <f>'Pregnant Women Participating'!A18</f>
        <v>District of Columbia</v>
      </c>
      <c r="B18" s="13">
        <v>12586</v>
      </c>
      <c r="C18" s="4">
        <v>13714</v>
      </c>
      <c r="D18" s="4">
        <v>13656</v>
      </c>
      <c r="E18" s="4">
        <v>13569</v>
      </c>
      <c r="F18" s="4">
        <v>13728</v>
      </c>
      <c r="G18" s="4">
        <v>14035</v>
      </c>
      <c r="H18" s="4">
        <v>11682</v>
      </c>
      <c r="I18" s="4">
        <v>9798</v>
      </c>
      <c r="J18" s="4">
        <v>8843</v>
      </c>
      <c r="K18" s="4">
        <v>9113</v>
      </c>
      <c r="L18" s="4">
        <v>9313</v>
      </c>
      <c r="M18" s="42">
        <v>9643</v>
      </c>
      <c r="N18" s="13">
        <f t="shared" si="1"/>
        <v>11640</v>
      </c>
    </row>
    <row r="19" spans="1:14" ht="12" customHeight="1" x14ac:dyDescent="0.25">
      <c r="A19" s="7" t="str">
        <f>'Pregnant Women Participating'!A19</f>
        <v>Maryland</v>
      </c>
      <c r="B19" s="13">
        <v>116907</v>
      </c>
      <c r="C19" s="4">
        <v>116508</v>
      </c>
      <c r="D19" s="4">
        <v>116291</v>
      </c>
      <c r="E19" s="4">
        <v>117424</v>
      </c>
      <c r="F19" s="4">
        <v>117676</v>
      </c>
      <c r="G19" s="4">
        <v>119413</v>
      </c>
      <c r="H19" s="4">
        <v>118873</v>
      </c>
      <c r="I19" s="4">
        <v>118847</v>
      </c>
      <c r="J19" s="4">
        <v>119324</v>
      </c>
      <c r="K19" s="4">
        <v>119712</v>
      </c>
      <c r="L19" s="4">
        <v>121688</v>
      </c>
      <c r="M19" s="42">
        <v>122732</v>
      </c>
      <c r="N19" s="13">
        <f t="shared" si="1"/>
        <v>118782.91666666667</v>
      </c>
    </row>
    <row r="20" spans="1:14" ht="12" customHeight="1" x14ac:dyDescent="0.25">
      <c r="A20" s="7" t="str">
        <f>'Pregnant Women Participating'!A20</f>
        <v>New Jersey</v>
      </c>
      <c r="B20" s="13">
        <v>142905</v>
      </c>
      <c r="C20" s="4">
        <v>142537</v>
      </c>
      <c r="D20" s="4">
        <v>141013</v>
      </c>
      <c r="E20" s="4">
        <v>141991</v>
      </c>
      <c r="F20" s="4">
        <v>143672</v>
      </c>
      <c r="G20" s="4">
        <v>146175</v>
      </c>
      <c r="H20" s="4">
        <v>146042</v>
      </c>
      <c r="I20" s="4">
        <v>148312</v>
      </c>
      <c r="J20" s="4">
        <v>149771</v>
      </c>
      <c r="K20" s="4">
        <v>150914</v>
      </c>
      <c r="L20" s="4">
        <v>152837</v>
      </c>
      <c r="M20" s="42">
        <v>153846</v>
      </c>
      <c r="N20" s="13">
        <f t="shared" si="1"/>
        <v>146667.91666666666</v>
      </c>
    </row>
    <row r="21" spans="1:14" ht="12" customHeight="1" x14ac:dyDescent="0.25">
      <c r="A21" s="7" t="str">
        <f>'Pregnant Women Participating'!A21</f>
        <v>Pennsylvania</v>
      </c>
      <c r="B21" s="13">
        <v>154978</v>
      </c>
      <c r="C21" s="4">
        <v>154670</v>
      </c>
      <c r="D21" s="4">
        <v>154358</v>
      </c>
      <c r="E21" s="4">
        <v>155196</v>
      </c>
      <c r="F21" s="4">
        <v>156838</v>
      </c>
      <c r="G21" s="4">
        <v>159528</v>
      </c>
      <c r="H21" s="4">
        <v>158752</v>
      </c>
      <c r="I21" s="4">
        <v>158772</v>
      </c>
      <c r="J21" s="4">
        <v>158928</v>
      </c>
      <c r="K21" s="4">
        <v>159210</v>
      </c>
      <c r="L21" s="4">
        <v>162803</v>
      </c>
      <c r="M21" s="42">
        <v>164697</v>
      </c>
      <c r="N21" s="13">
        <f t="shared" si="1"/>
        <v>158227.5</v>
      </c>
    </row>
    <row r="22" spans="1:14" ht="12" customHeight="1" x14ac:dyDescent="0.25">
      <c r="A22" s="7" t="str">
        <f>'Pregnant Women Participating'!A22</f>
        <v>Puerto Rico</v>
      </c>
      <c r="B22" s="13">
        <v>100116</v>
      </c>
      <c r="C22" s="4">
        <v>99390</v>
      </c>
      <c r="D22" s="4">
        <v>98196</v>
      </c>
      <c r="E22" s="4">
        <v>97656</v>
      </c>
      <c r="F22" s="4">
        <v>95659</v>
      </c>
      <c r="G22" s="4">
        <v>96730</v>
      </c>
      <c r="H22" s="4">
        <v>94435</v>
      </c>
      <c r="I22" s="4">
        <v>95102</v>
      </c>
      <c r="J22" s="4">
        <v>94301</v>
      </c>
      <c r="K22" s="4">
        <v>79749</v>
      </c>
      <c r="L22" s="4">
        <v>80546</v>
      </c>
      <c r="M22" s="42">
        <v>71655</v>
      </c>
      <c r="N22" s="13">
        <f t="shared" si="1"/>
        <v>91961.25</v>
      </c>
    </row>
    <row r="23" spans="1:14" ht="12" customHeight="1" x14ac:dyDescent="0.25">
      <c r="A23" s="7" t="str">
        <f>'Pregnant Women Participating'!A23</f>
        <v>Virginia</v>
      </c>
      <c r="B23" s="13">
        <v>120232</v>
      </c>
      <c r="C23" s="4">
        <v>120289</v>
      </c>
      <c r="D23" s="4">
        <v>120608</v>
      </c>
      <c r="E23" s="4">
        <v>121277</v>
      </c>
      <c r="F23" s="4">
        <v>121336</v>
      </c>
      <c r="G23" s="4">
        <v>122233</v>
      </c>
      <c r="H23" s="4">
        <v>121636</v>
      </c>
      <c r="I23" s="4">
        <v>121278</v>
      </c>
      <c r="J23" s="4">
        <v>120423</v>
      </c>
      <c r="K23" s="4">
        <v>120309</v>
      </c>
      <c r="L23" s="4">
        <v>122106</v>
      </c>
      <c r="M23" s="42">
        <v>121860</v>
      </c>
      <c r="N23" s="13">
        <f t="shared" si="1"/>
        <v>121132.25</v>
      </c>
    </row>
    <row r="24" spans="1:14" ht="12" customHeight="1" x14ac:dyDescent="0.25">
      <c r="A24" s="7" t="str">
        <f>'Pregnant Women Participating'!A24</f>
        <v>West Virginia</v>
      </c>
      <c r="B24" s="13">
        <v>32033</v>
      </c>
      <c r="C24" s="4">
        <v>32000</v>
      </c>
      <c r="D24" s="4">
        <v>32082</v>
      </c>
      <c r="E24" s="4">
        <v>32599</v>
      </c>
      <c r="F24" s="4">
        <v>32667</v>
      </c>
      <c r="G24" s="4">
        <v>33721</v>
      </c>
      <c r="H24" s="4">
        <v>34262</v>
      </c>
      <c r="I24" s="4">
        <v>34881</v>
      </c>
      <c r="J24" s="4">
        <v>35113</v>
      </c>
      <c r="K24" s="4">
        <v>35485</v>
      </c>
      <c r="L24" s="4">
        <v>36201</v>
      </c>
      <c r="M24" s="42">
        <v>36621</v>
      </c>
      <c r="N24" s="13">
        <f t="shared" si="1"/>
        <v>33972.083333333336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697304</v>
      </c>
      <c r="C25" s="15">
        <v>696805</v>
      </c>
      <c r="D25" s="15">
        <v>694052</v>
      </c>
      <c r="E25" s="15">
        <v>697424</v>
      </c>
      <c r="F25" s="15">
        <v>699164</v>
      </c>
      <c r="G25" s="15">
        <v>709483</v>
      </c>
      <c r="H25" s="15">
        <v>703240</v>
      </c>
      <c r="I25" s="15">
        <v>704530</v>
      </c>
      <c r="J25" s="15">
        <v>704408</v>
      </c>
      <c r="K25" s="15">
        <v>692388</v>
      </c>
      <c r="L25" s="15">
        <v>703676</v>
      </c>
      <c r="M25" s="41">
        <v>699231</v>
      </c>
      <c r="N25" s="16">
        <f t="shared" si="1"/>
        <v>700142.08333333337</v>
      </c>
    </row>
    <row r="26" spans="1:14" ht="12" customHeight="1" x14ac:dyDescent="0.25">
      <c r="A26" s="7" t="str">
        <f>'Pregnant Women Participating'!A26</f>
        <v>Alabama</v>
      </c>
      <c r="B26" s="13">
        <v>108535</v>
      </c>
      <c r="C26" s="4">
        <v>107924</v>
      </c>
      <c r="D26" s="4">
        <v>107445</v>
      </c>
      <c r="E26" s="4">
        <v>107537</v>
      </c>
      <c r="F26" s="4">
        <v>106669</v>
      </c>
      <c r="G26" s="4">
        <v>108416</v>
      </c>
      <c r="H26" s="4">
        <v>108191</v>
      </c>
      <c r="I26" s="4">
        <v>109030</v>
      </c>
      <c r="J26" s="4">
        <v>109152</v>
      </c>
      <c r="K26" s="4">
        <v>109254</v>
      </c>
      <c r="L26" s="4">
        <v>110892</v>
      </c>
      <c r="M26" s="42">
        <v>110881</v>
      </c>
      <c r="N26" s="13">
        <f t="shared" si="1"/>
        <v>108660.5</v>
      </c>
    </row>
    <row r="27" spans="1:14" ht="12" customHeight="1" x14ac:dyDescent="0.25">
      <c r="A27" s="7" t="str">
        <f>'Pregnant Women Participating'!A27</f>
        <v>Florida</v>
      </c>
      <c r="B27" s="13">
        <v>403630</v>
      </c>
      <c r="C27" s="4">
        <v>401685</v>
      </c>
      <c r="D27" s="4">
        <v>397305</v>
      </c>
      <c r="E27" s="4">
        <v>401125</v>
      </c>
      <c r="F27" s="4">
        <v>402879</v>
      </c>
      <c r="G27" s="4">
        <v>410157</v>
      </c>
      <c r="H27" s="4">
        <v>412470</v>
      </c>
      <c r="I27" s="4">
        <v>414391</v>
      </c>
      <c r="J27" s="4">
        <v>417944</v>
      </c>
      <c r="K27" s="4">
        <v>419777</v>
      </c>
      <c r="L27" s="4">
        <v>425377</v>
      </c>
      <c r="M27" s="42">
        <v>422131</v>
      </c>
      <c r="N27" s="13">
        <f t="shared" si="1"/>
        <v>410739.25</v>
      </c>
    </row>
    <row r="28" spans="1:14" ht="12" customHeight="1" x14ac:dyDescent="0.25">
      <c r="A28" s="7" t="str">
        <f>'Pregnant Women Participating'!A28</f>
        <v>Georgia</v>
      </c>
      <c r="B28" s="13">
        <v>210384</v>
      </c>
      <c r="C28" s="4">
        <v>209871</v>
      </c>
      <c r="D28" s="4">
        <v>206220</v>
      </c>
      <c r="E28" s="4">
        <v>186119</v>
      </c>
      <c r="F28" s="4">
        <v>189870</v>
      </c>
      <c r="G28" s="4">
        <v>192958</v>
      </c>
      <c r="H28" s="4">
        <v>185506</v>
      </c>
      <c r="I28" s="4">
        <v>186101</v>
      </c>
      <c r="J28" s="4">
        <v>184700</v>
      </c>
      <c r="K28" s="4">
        <v>180624</v>
      </c>
      <c r="L28" s="4">
        <v>184816</v>
      </c>
      <c r="M28" s="42">
        <v>183094</v>
      </c>
      <c r="N28" s="13">
        <f t="shared" si="1"/>
        <v>191688.58333333334</v>
      </c>
    </row>
    <row r="29" spans="1:14" ht="12" customHeight="1" x14ac:dyDescent="0.25">
      <c r="A29" s="7" t="str">
        <f>'Pregnant Women Participating'!A29</f>
        <v>Kentucky</v>
      </c>
      <c r="B29" s="13">
        <v>107473</v>
      </c>
      <c r="C29" s="4">
        <v>107259</v>
      </c>
      <c r="D29" s="4">
        <v>106647</v>
      </c>
      <c r="E29" s="4">
        <v>106790</v>
      </c>
      <c r="F29" s="4">
        <v>106609</v>
      </c>
      <c r="G29" s="4">
        <v>108118</v>
      </c>
      <c r="H29" s="4">
        <v>107794</v>
      </c>
      <c r="I29" s="4">
        <v>108218</v>
      </c>
      <c r="J29" s="4">
        <v>109277</v>
      </c>
      <c r="K29" s="4">
        <v>110167</v>
      </c>
      <c r="L29" s="4">
        <v>112356</v>
      </c>
      <c r="M29" s="42">
        <v>113301</v>
      </c>
      <c r="N29" s="13">
        <f t="shared" si="1"/>
        <v>108667.41666666667</v>
      </c>
    </row>
    <row r="30" spans="1:14" ht="12" customHeight="1" x14ac:dyDescent="0.25">
      <c r="A30" s="7" t="str">
        <f>'Pregnant Women Participating'!A30</f>
        <v>Mississippi</v>
      </c>
      <c r="B30" s="13">
        <v>66809</v>
      </c>
      <c r="C30" s="4">
        <v>66988</v>
      </c>
      <c r="D30" s="4">
        <v>66406</v>
      </c>
      <c r="E30" s="4">
        <v>64204</v>
      </c>
      <c r="F30" s="4">
        <v>67996</v>
      </c>
      <c r="G30" s="4">
        <v>67973</v>
      </c>
      <c r="H30" s="4">
        <v>63422</v>
      </c>
      <c r="I30" s="4">
        <v>67546</v>
      </c>
      <c r="J30" s="4">
        <v>67311</v>
      </c>
      <c r="K30" s="4">
        <v>64657</v>
      </c>
      <c r="L30" s="4">
        <v>67345</v>
      </c>
      <c r="M30" s="42">
        <v>66078</v>
      </c>
      <c r="N30" s="13">
        <f t="shared" si="1"/>
        <v>66394.583333333328</v>
      </c>
    </row>
    <row r="31" spans="1:14" ht="12" customHeight="1" x14ac:dyDescent="0.25">
      <c r="A31" s="7" t="str">
        <f>'Pregnant Women Participating'!A31</f>
        <v>North Carolina</v>
      </c>
      <c r="B31" s="13">
        <v>255710</v>
      </c>
      <c r="C31" s="4">
        <v>253833</v>
      </c>
      <c r="D31" s="4">
        <v>253530</v>
      </c>
      <c r="E31" s="4">
        <v>254356</v>
      </c>
      <c r="F31" s="4">
        <v>254813</v>
      </c>
      <c r="G31" s="4">
        <v>261110</v>
      </c>
      <c r="H31" s="4">
        <v>257892</v>
      </c>
      <c r="I31" s="4">
        <v>260767</v>
      </c>
      <c r="J31" s="4">
        <v>260024</v>
      </c>
      <c r="K31" s="4">
        <v>260234</v>
      </c>
      <c r="L31" s="4">
        <v>263277</v>
      </c>
      <c r="M31" s="42">
        <v>262269</v>
      </c>
      <c r="N31" s="13">
        <f t="shared" si="1"/>
        <v>258151.25</v>
      </c>
    </row>
    <row r="32" spans="1:14" ht="12" customHeight="1" x14ac:dyDescent="0.25">
      <c r="A32" s="7" t="str">
        <f>'Pregnant Women Participating'!A32</f>
        <v>South Carolina</v>
      </c>
      <c r="B32" s="13">
        <v>86608</v>
      </c>
      <c r="C32" s="4">
        <v>86258</v>
      </c>
      <c r="D32" s="4">
        <v>85694</v>
      </c>
      <c r="E32" s="4">
        <v>85256</v>
      </c>
      <c r="F32" s="4">
        <v>84304</v>
      </c>
      <c r="G32" s="4">
        <v>85374</v>
      </c>
      <c r="H32" s="4">
        <v>85810</v>
      </c>
      <c r="I32" s="4">
        <v>86568</v>
      </c>
      <c r="J32" s="4">
        <v>87508</v>
      </c>
      <c r="K32" s="4">
        <v>86622</v>
      </c>
      <c r="L32" s="4">
        <v>87771</v>
      </c>
      <c r="M32" s="42">
        <v>87027</v>
      </c>
      <c r="N32" s="13">
        <f t="shared" si="1"/>
        <v>86233.333333333328</v>
      </c>
    </row>
    <row r="33" spans="1:14" ht="12" customHeight="1" x14ac:dyDescent="0.25">
      <c r="A33" s="7" t="str">
        <f>'Pregnant Women Participating'!A33</f>
        <v>Tennessee</v>
      </c>
      <c r="B33" s="13">
        <v>111880</v>
      </c>
      <c r="C33" s="4">
        <v>111881</v>
      </c>
      <c r="D33" s="4">
        <v>111395</v>
      </c>
      <c r="E33" s="4">
        <v>113005</v>
      </c>
      <c r="F33" s="4">
        <v>113783</v>
      </c>
      <c r="G33" s="4">
        <v>116232</v>
      </c>
      <c r="H33" s="4">
        <v>114613</v>
      </c>
      <c r="I33" s="4">
        <v>115025</v>
      </c>
      <c r="J33" s="4">
        <v>115609</v>
      </c>
      <c r="K33" s="4">
        <v>116212</v>
      </c>
      <c r="L33" s="4">
        <v>119138</v>
      </c>
      <c r="M33" s="42">
        <v>118816</v>
      </c>
      <c r="N33" s="13">
        <f t="shared" si="1"/>
        <v>114799.08333333333</v>
      </c>
    </row>
    <row r="34" spans="1:14" ht="12" customHeight="1" x14ac:dyDescent="0.25">
      <c r="A34" s="7" t="str">
        <f>'Pregnant Women Participating'!A34</f>
        <v>Choctaw Indians, MS</v>
      </c>
      <c r="B34" s="13">
        <v>776</v>
      </c>
      <c r="C34" s="4">
        <v>769</v>
      </c>
      <c r="D34" s="4">
        <v>756</v>
      </c>
      <c r="E34" s="4">
        <v>764</v>
      </c>
      <c r="F34" s="4">
        <v>749</v>
      </c>
      <c r="G34" s="4">
        <v>754</v>
      </c>
      <c r="H34" s="4">
        <v>766</v>
      </c>
      <c r="I34" s="4">
        <v>777</v>
      </c>
      <c r="J34" s="4">
        <v>778</v>
      </c>
      <c r="K34" s="4">
        <v>761</v>
      </c>
      <c r="L34" s="4">
        <v>801</v>
      </c>
      <c r="M34" s="42">
        <v>801</v>
      </c>
      <c r="N34" s="13">
        <f t="shared" si="1"/>
        <v>771</v>
      </c>
    </row>
    <row r="35" spans="1:14" ht="12" customHeight="1" x14ac:dyDescent="0.25">
      <c r="A35" s="7" t="str">
        <f>'Pregnant Women Participating'!A35</f>
        <v>Eastern Cherokee, NC</v>
      </c>
      <c r="B35" s="13">
        <v>635</v>
      </c>
      <c r="C35" s="4">
        <v>642</v>
      </c>
      <c r="D35" s="4">
        <v>634</v>
      </c>
      <c r="E35" s="4">
        <v>665</v>
      </c>
      <c r="F35" s="4">
        <v>639</v>
      </c>
      <c r="G35" s="4">
        <v>633</v>
      </c>
      <c r="H35" s="4">
        <v>612</v>
      </c>
      <c r="I35" s="4">
        <v>596</v>
      </c>
      <c r="J35" s="4">
        <v>586</v>
      </c>
      <c r="K35" s="4">
        <v>559</v>
      </c>
      <c r="L35" s="4">
        <v>557</v>
      </c>
      <c r="M35" s="42">
        <v>543</v>
      </c>
      <c r="N35" s="13">
        <f t="shared" si="1"/>
        <v>608.41666666666663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1352440</v>
      </c>
      <c r="C36" s="15">
        <v>1347110</v>
      </c>
      <c r="D36" s="15">
        <v>1336032</v>
      </c>
      <c r="E36" s="15">
        <v>1319821</v>
      </c>
      <c r="F36" s="15">
        <v>1328311</v>
      </c>
      <c r="G36" s="15">
        <v>1351725</v>
      </c>
      <c r="H36" s="15">
        <v>1337076</v>
      </c>
      <c r="I36" s="15">
        <v>1349019</v>
      </c>
      <c r="J36" s="15">
        <v>1352889</v>
      </c>
      <c r="K36" s="15">
        <v>1348867</v>
      </c>
      <c r="L36" s="15">
        <v>1372330</v>
      </c>
      <c r="M36" s="41">
        <v>1364941</v>
      </c>
      <c r="N36" s="16">
        <f t="shared" si="1"/>
        <v>1346713.4166666667</v>
      </c>
    </row>
    <row r="37" spans="1:14" ht="12" customHeight="1" x14ac:dyDescent="0.25">
      <c r="A37" s="7" t="str">
        <f>'Pregnant Women Participating'!A37</f>
        <v>Illinois</v>
      </c>
      <c r="B37" s="13">
        <v>150680</v>
      </c>
      <c r="C37" s="4">
        <v>150262</v>
      </c>
      <c r="D37" s="4">
        <v>149467</v>
      </c>
      <c r="E37" s="4">
        <v>151596</v>
      </c>
      <c r="F37" s="4">
        <v>152291</v>
      </c>
      <c r="G37" s="4">
        <v>156462</v>
      </c>
      <c r="H37" s="4">
        <v>157637</v>
      </c>
      <c r="I37" s="4">
        <v>158983</v>
      </c>
      <c r="J37" s="4">
        <v>159008</v>
      </c>
      <c r="K37" s="4">
        <v>158534</v>
      </c>
      <c r="L37" s="4">
        <v>160490</v>
      </c>
      <c r="M37" s="42">
        <v>160893</v>
      </c>
      <c r="N37" s="13">
        <f t="shared" si="1"/>
        <v>155525.25</v>
      </c>
    </row>
    <row r="38" spans="1:14" ht="12" customHeight="1" x14ac:dyDescent="0.25">
      <c r="A38" s="7" t="str">
        <f>'Pregnant Women Participating'!A38</f>
        <v>Indiana</v>
      </c>
      <c r="B38" s="13">
        <v>154212</v>
      </c>
      <c r="C38" s="4">
        <v>154638</v>
      </c>
      <c r="D38" s="4">
        <v>154488</v>
      </c>
      <c r="E38" s="4">
        <v>156611</v>
      </c>
      <c r="F38" s="4">
        <v>156914</v>
      </c>
      <c r="G38" s="4">
        <v>158450</v>
      </c>
      <c r="H38" s="4">
        <v>152638</v>
      </c>
      <c r="I38" s="4">
        <v>148912</v>
      </c>
      <c r="J38" s="4">
        <v>146645</v>
      </c>
      <c r="K38" s="4">
        <v>145922</v>
      </c>
      <c r="L38" s="4">
        <v>145012</v>
      </c>
      <c r="M38" s="42">
        <v>143672</v>
      </c>
      <c r="N38" s="13">
        <f t="shared" si="1"/>
        <v>151509.5</v>
      </c>
    </row>
    <row r="39" spans="1:14" ht="12" customHeight="1" x14ac:dyDescent="0.25">
      <c r="A39" s="7" t="str">
        <f>'Pregnant Women Participating'!A39</f>
        <v>Iowa</v>
      </c>
      <c r="B39" s="13">
        <v>55372</v>
      </c>
      <c r="C39" s="4">
        <v>55118</v>
      </c>
      <c r="D39" s="4">
        <v>54749</v>
      </c>
      <c r="E39" s="4">
        <v>55321</v>
      </c>
      <c r="F39" s="4">
        <v>55988</v>
      </c>
      <c r="G39" s="4">
        <v>56266</v>
      </c>
      <c r="H39" s="4">
        <v>56413</v>
      </c>
      <c r="I39" s="4">
        <v>55680</v>
      </c>
      <c r="J39" s="4">
        <v>56246</v>
      </c>
      <c r="K39" s="4">
        <v>56127</v>
      </c>
      <c r="L39" s="4">
        <v>57056</v>
      </c>
      <c r="M39" s="42">
        <v>57503</v>
      </c>
      <c r="N39" s="13">
        <f t="shared" si="1"/>
        <v>55986.583333333336</v>
      </c>
    </row>
    <row r="40" spans="1:14" ht="12" customHeight="1" x14ac:dyDescent="0.25">
      <c r="A40" s="7" t="str">
        <f>'Pregnant Women Participating'!A40</f>
        <v>Michigan</v>
      </c>
      <c r="B40" s="13">
        <v>198821</v>
      </c>
      <c r="C40" s="4">
        <v>197275</v>
      </c>
      <c r="D40" s="4">
        <v>196401</v>
      </c>
      <c r="E40" s="4">
        <v>198465</v>
      </c>
      <c r="F40" s="4">
        <v>198284</v>
      </c>
      <c r="G40" s="4">
        <v>200963</v>
      </c>
      <c r="H40" s="4">
        <v>200611</v>
      </c>
      <c r="I40" s="4">
        <v>201077</v>
      </c>
      <c r="J40" s="4">
        <v>201839</v>
      </c>
      <c r="K40" s="4">
        <v>202196</v>
      </c>
      <c r="L40" s="4">
        <v>203454</v>
      </c>
      <c r="M40" s="42">
        <v>203289</v>
      </c>
      <c r="N40" s="13">
        <f t="shared" si="1"/>
        <v>200222.91666666666</v>
      </c>
    </row>
    <row r="41" spans="1:14" ht="12" customHeight="1" x14ac:dyDescent="0.25">
      <c r="A41" s="7" t="str">
        <f>'Pregnant Women Participating'!A41</f>
        <v>Minnesota</v>
      </c>
      <c r="B41" s="13">
        <v>96584</v>
      </c>
      <c r="C41" s="4">
        <v>97160</v>
      </c>
      <c r="D41" s="4">
        <v>97739</v>
      </c>
      <c r="E41" s="4">
        <v>98869</v>
      </c>
      <c r="F41" s="4">
        <v>99621</v>
      </c>
      <c r="G41" s="4">
        <v>100849</v>
      </c>
      <c r="H41" s="4">
        <v>99908</v>
      </c>
      <c r="I41" s="4">
        <v>100689</v>
      </c>
      <c r="J41" s="4">
        <v>100972</v>
      </c>
      <c r="K41" s="4">
        <v>100406</v>
      </c>
      <c r="L41" s="4">
        <v>101702</v>
      </c>
      <c r="M41" s="42">
        <v>102389</v>
      </c>
      <c r="N41" s="13">
        <f t="shared" si="1"/>
        <v>99740.666666666672</v>
      </c>
    </row>
    <row r="42" spans="1:14" ht="12" customHeight="1" x14ac:dyDescent="0.25">
      <c r="A42" s="7" t="str">
        <f>'Pregnant Women Participating'!A42</f>
        <v>Ohio</v>
      </c>
      <c r="B42" s="13">
        <v>158550</v>
      </c>
      <c r="C42" s="4">
        <v>158634</v>
      </c>
      <c r="D42" s="4">
        <v>157070</v>
      </c>
      <c r="E42" s="4">
        <v>157727</v>
      </c>
      <c r="F42" s="4">
        <v>157609</v>
      </c>
      <c r="G42" s="4">
        <v>160402</v>
      </c>
      <c r="H42" s="4">
        <v>161716</v>
      </c>
      <c r="I42" s="4">
        <v>162341</v>
      </c>
      <c r="J42" s="4">
        <v>162029</v>
      </c>
      <c r="K42" s="4">
        <v>159507</v>
      </c>
      <c r="L42" s="4">
        <v>162159</v>
      </c>
      <c r="M42" s="42">
        <v>163990</v>
      </c>
      <c r="N42" s="13">
        <f t="shared" si="1"/>
        <v>160144.5</v>
      </c>
    </row>
    <row r="43" spans="1:14" ht="12" customHeight="1" x14ac:dyDescent="0.25">
      <c r="A43" s="7" t="str">
        <f>'Pregnant Women Participating'!A43</f>
        <v>Wisconsin</v>
      </c>
      <c r="B43" s="13">
        <v>82632</v>
      </c>
      <c r="C43" s="4">
        <v>83648</v>
      </c>
      <c r="D43" s="4">
        <v>83759</v>
      </c>
      <c r="E43" s="4">
        <v>84470</v>
      </c>
      <c r="F43" s="4">
        <v>84428</v>
      </c>
      <c r="G43" s="4">
        <v>85023</v>
      </c>
      <c r="H43" s="4">
        <v>84238</v>
      </c>
      <c r="I43" s="4">
        <v>84293</v>
      </c>
      <c r="J43" s="4">
        <v>84580</v>
      </c>
      <c r="K43" s="4">
        <v>84554</v>
      </c>
      <c r="L43" s="4">
        <v>85463</v>
      </c>
      <c r="M43" s="42">
        <v>85115</v>
      </c>
      <c r="N43" s="13">
        <f t="shared" si="1"/>
        <v>84350.25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896851</v>
      </c>
      <c r="C44" s="15">
        <v>896735</v>
      </c>
      <c r="D44" s="15">
        <v>893673</v>
      </c>
      <c r="E44" s="15">
        <v>903059</v>
      </c>
      <c r="F44" s="15">
        <v>905135</v>
      </c>
      <c r="G44" s="15">
        <v>918415</v>
      </c>
      <c r="H44" s="15">
        <v>913161</v>
      </c>
      <c r="I44" s="15">
        <v>911975</v>
      </c>
      <c r="J44" s="15">
        <v>911319</v>
      </c>
      <c r="K44" s="15">
        <v>907246</v>
      </c>
      <c r="L44" s="15">
        <v>915336</v>
      </c>
      <c r="M44" s="41">
        <v>916851</v>
      </c>
      <c r="N44" s="16">
        <f t="shared" si="1"/>
        <v>907479.66666666663</v>
      </c>
    </row>
    <row r="45" spans="1:14" ht="12" customHeight="1" x14ac:dyDescent="0.25">
      <c r="A45" s="7" t="str">
        <f>'Pregnant Women Participating'!A45</f>
        <v>Arizona</v>
      </c>
      <c r="B45" s="13">
        <v>129388</v>
      </c>
      <c r="C45" s="4">
        <v>129291</v>
      </c>
      <c r="D45" s="4">
        <v>129160</v>
      </c>
      <c r="E45" s="4">
        <v>129527</v>
      </c>
      <c r="F45" s="4">
        <v>128421</v>
      </c>
      <c r="G45" s="4">
        <v>128529</v>
      </c>
      <c r="H45" s="4">
        <v>126715</v>
      </c>
      <c r="I45" s="4">
        <v>128146</v>
      </c>
      <c r="J45" s="4">
        <v>130214</v>
      </c>
      <c r="K45" s="4">
        <v>131829</v>
      </c>
      <c r="L45" s="4">
        <v>134927</v>
      </c>
      <c r="M45" s="42">
        <v>134723</v>
      </c>
      <c r="N45" s="13">
        <f t="shared" si="1"/>
        <v>130072.5</v>
      </c>
    </row>
    <row r="46" spans="1:14" ht="12" customHeight="1" x14ac:dyDescent="0.25">
      <c r="A46" s="7" t="str">
        <f>'Pregnant Women Participating'!A46</f>
        <v>Arkansas</v>
      </c>
      <c r="B46" s="13">
        <v>51331</v>
      </c>
      <c r="C46" s="4">
        <v>52600</v>
      </c>
      <c r="D46" s="4">
        <v>52399</v>
      </c>
      <c r="E46" s="4">
        <v>50675</v>
      </c>
      <c r="F46" s="4">
        <v>53752</v>
      </c>
      <c r="G46" s="4">
        <v>55560</v>
      </c>
      <c r="H46" s="4">
        <v>53773</v>
      </c>
      <c r="I46" s="4">
        <v>58344</v>
      </c>
      <c r="J46" s="4">
        <v>60355</v>
      </c>
      <c r="K46" s="4">
        <v>59585</v>
      </c>
      <c r="L46" s="4">
        <v>61950</v>
      </c>
      <c r="M46" s="42">
        <v>61770</v>
      </c>
      <c r="N46" s="13">
        <f t="shared" si="1"/>
        <v>56007.833333333336</v>
      </c>
    </row>
    <row r="47" spans="1:14" ht="12" customHeight="1" x14ac:dyDescent="0.25">
      <c r="A47" s="7" t="str">
        <f>'Pregnant Women Participating'!A47</f>
        <v>Louisiana</v>
      </c>
      <c r="B47" s="13">
        <v>85617</v>
      </c>
      <c r="C47" s="4">
        <v>85601</v>
      </c>
      <c r="D47" s="4">
        <v>82993</v>
      </c>
      <c r="E47" s="4">
        <v>82146</v>
      </c>
      <c r="F47" s="4">
        <v>83288</v>
      </c>
      <c r="G47" s="4">
        <v>83467</v>
      </c>
      <c r="H47" s="4">
        <v>83342</v>
      </c>
      <c r="I47" s="4">
        <v>82454</v>
      </c>
      <c r="J47" s="4">
        <v>83001</v>
      </c>
      <c r="K47" s="4">
        <v>83991</v>
      </c>
      <c r="L47" s="4">
        <v>87179</v>
      </c>
      <c r="M47" s="42">
        <v>89177</v>
      </c>
      <c r="N47" s="13">
        <f t="shared" si="1"/>
        <v>84354.666666666672</v>
      </c>
    </row>
    <row r="48" spans="1:14" ht="12" customHeight="1" x14ac:dyDescent="0.25">
      <c r="A48" s="7" t="str">
        <f>'Pregnant Women Participating'!A48</f>
        <v>New Mexico</v>
      </c>
      <c r="B48" s="13">
        <v>31424</v>
      </c>
      <c r="C48" s="4">
        <v>31169</v>
      </c>
      <c r="D48" s="4">
        <v>30696</v>
      </c>
      <c r="E48" s="4">
        <v>30723</v>
      </c>
      <c r="F48" s="4">
        <v>30515</v>
      </c>
      <c r="G48" s="4">
        <v>30944</v>
      </c>
      <c r="H48" s="4">
        <v>31477</v>
      </c>
      <c r="I48" s="4">
        <v>32180</v>
      </c>
      <c r="J48" s="4">
        <v>33295</v>
      </c>
      <c r="K48" s="4">
        <v>33694</v>
      </c>
      <c r="L48" s="4">
        <v>34597</v>
      </c>
      <c r="M48" s="42">
        <v>35314</v>
      </c>
      <c r="N48" s="13">
        <f t="shared" si="1"/>
        <v>32169</v>
      </c>
    </row>
    <row r="49" spans="1:14" ht="12" customHeight="1" x14ac:dyDescent="0.25">
      <c r="A49" s="7" t="str">
        <f>'Pregnant Women Participating'!A49</f>
        <v>Oklahoma</v>
      </c>
      <c r="B49" s="13">
        <v>64863</v>
      </c>
      <c r="C49" s="4">
        <v>64352</v>
      </c>
      <c r="D49" s="4">
        <v>63060</v>
      </c>
      <c r="E49" s="4">
        <v>63049</v>
      </c>
      <c r="F49" s="4">
        <v>61388</v>
      </c>
      <c r="G49" s="4">
        <v>62445</v>
      </c>
      <c r="H49" s="4">
        <v>62763</v>
      </c>
      <c r="I49" s="4">
        <v>63540</v>
      </c>
      <c r="J49" s="4">
        <v>64216</v>
      </c>
      <c r="K49" s="4">
        <v>64552</v>
      </c>
      <c r="L49" s="4">
        <v>65236</v>
      </c>
      <c r="M49" s="42">
        <v>65311</v>
      </c>
      <c r="N49" s="13">
        <f t="shared" si="1"/>
        <v>63731.25</v>
      </c>
    </row>
    <row r="50" spans="1:14" ht="12" customHeight="1" x14ac:dyDescent="0.25">
      <c r="A50" s="7" t="str">
        <f>'Pregnant Women Participating'!A50</f>
        <v>Texas</v>
      </c>
      <c r="B50" s="13">
        <v>680508</v>
      </c>
      <c r="C50" s="4">
        <v>683614</v>
      </c>
      <c r="D50" s="4">
        <v>678964</v>
      </c>
      <c r="E50" s="4">
        <v>683816</v>
      </c>
      <c r="F50" s="4">
        <v>685923</v>
      </c>
      <c r="G50" s="4">
        <v>695229</v>
      </c>
      <c r="H50" s="4">
        <v>696521</v>
      </c>
      <c r="I50" s="4">
        <v>701335</v>
      </c>
      <c r="J50" s="4">
        <v>710560</v>
      </c>
      <c r="K50" s="4">
        <v>712927</v>
      </c>
      <c r="L50" s="4">
        <v>726723</v>
      </c>
      <c r="M50" s="42">
        <v>731709</v>
      </c>
      <c r="N50" s="13">
        <f t="shared" si="1"/>
        <v>698985.75</v>
      </c>
    </row>
    <row r="51" spans="1:14" ht="12" customHeight="1" x14ac:dyDescent="0.25">
      <c r="A51" s="7" t="str">
        <f>'Pregnant Women Participating'!A51</f>
        <v>Utah</v>
      </c>
      <c r="B51" s="13">
        <v>36459</v>
      </c>
      <c r="C51" s="4">
        <v>36818</v>
      </c>
      <c r="D51" s="4">
        <v>36414</v>
      </c>
      <c r="E51" s="4">
        <v>36555</v>
      </c>
      <c r="F51" s="4">
        <v>36765</v>
      </c>
      <c r="G51" s="4">
        <v>37618</v>
      </c>
      <c r="H51" s="4">
        <v>37433</v>
      </c>
      <c r="I51" s="4">
        <v>37695</v>
      </c>
      <c r="J51" s="4">
        <v>37595</v>
      </c>
      <c r="K51" s="4">
        <v>37694</v>
      </c>
      <c r="L51" s="4">
        <v>39136</v>
      </c>
      <c r="M51" s="42">
        <v>39297</v>
      </c>
      <c r="N51" s="13">
        <f t="shared" si="1"/>
        <v>37456.583333333336</v>
      </c>
    </row>
    <row r="52" spans="1:14" ht="12" customHeight="1" x14ac:dyDescent="0.25">
      <c r="A52" s="7" t="str">
        <f>'Pregnant Women Participating'!A52</f>
        <v>Inter-Tribal Council, AZ</v>
      </c>
      <c r="B52" s="13">
        <v>6693</v>
      </c>
      <c r="C52" s="4">
        <v>6590</v>
      </c>
      <c r="D52" s="4">
        <v>6632</v>
      </c>
      <c r="E52" s="4">
        <v>6669</v>
      </c>
      <c r="F52" s="4">
        <v>6555</v>
      </c>
      <c r="G52" s="4">
        <v>6673</v>
      </c>
      <c r="H52" s="4">
        <v>6590</v>
      </c>
      <c r="I52" s="4">
        <v>6561</v>
      </c>
      <c r="J52" s="4">
        <v>6663</v>
      </c>
      <c r="K52" s="4">
        <v>6682</v>
      </c>
      <c r="L52" s="4">
        <v>6820</v>
      </c>
      <c r="M52" s="42">
        <v>6760</v>
      </c>
      <c r="N52" s="13">
        <f t="shared" si="1"/>
        <v>6657.333333333333</v>
      </c>
    </row>
    <row r="53" spans="1:14" ht="12" customHeight="1" x14ac:dyDescent="0.25">
      <c r="A53" s="7" t="str">
        <f>'Pregnant Women Participating'!A53</f>
        <v>Navajo Nation, AZ</v>
      </c>
      <c r="B53" s="13">
        <v>4161</v>
      </c>
      <c r="C53" s="4">
        <v>4159</v>
      </c>
      <c r="D53" s="4">
        <v>4193</v>
      </c>
      <c r="E53" s="4">
        <v>4308</v>
      </c>
      <c r="F53" s="4">
        <v>4212</v>
      </c>
      <c r="G53" s="4">
        <v>4186</v>
      </c>
      <c r="H53" s="4">
        <v>4022</v>
      </c>
      <c r="I53" s="4">
        <v>4107</v>
      </c>
      <c r="J53" s="4">
        <v>4314</v>
      </c>
      <c r="K53" s="4">
        <v>4458</v>
      </c>
      <c r="L53" s="4">
        <v>4617</v>
      </c>
      <c r="M53" s="42">
        <v>4544</v>
      </c>
      <c r="N53" s="13">
        <f t="shared" si="1"/>
        <v>4273.416666666667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283</v>
      </c>
      <c r="C54" s="4">
        <v>286</v>
      </c>
      <c r="D54" s="4">
        <v>283</v>
      </c>
      <c r="E54" s="4">
        <v>287</v>
      </c>
      <c r="F54" s="4">
        <v>305</v>
      </c>
      <c r="G54" s="4">
        <v>314</v>
      </c>
      <c r="H54" s="4">
        <v>311</v>
      </c>
      <c r="I54" s="4">
        <v>312</v>
      </c>
      <c r="J54" s="4">
        <v>325</v>
      </c>
      <c r="K54" s="4">
        <v>308</v>
      </c>
      <c r="L54" s="4">
        <v>304</v>
      </c>
      <c r="M54" s="42">
        <v>293</v>
      </c>
      <c r="N54" s="13">
        <f t="shared" si="1"/>
        <v>300.91666666666669</v>
      </c>
    </row>
    <row r="55" spans="1:14" ht="12" customHeight="1" x14ac:dyDescent="0.25">
      <c r="A55" s="7" t="str">
        <f>'Pregnant Women Participating'!A55</f>
        <v>Eight Northern Pueblos, NM</v>
      </c>
      <c r="B55" s="13">
        <v>179</v>
      </c>
      <c r="C55" s="4">
        <v>181</v>
      </c>
      <c r="D55" s="4">
        <v>180</v>
      </c>
      <c r="E55" s="4">
        <v>184</v>
      </c>
      <c r="F55" s="4">
        <v>177</v>
      </c>
      <c r="G55" s="4">
        <v>172</v>
      </c>
      <c r="H55" s="4">
        <v>184</v>
      </c>
      <c r="I55" s="4">
        <v>196</v>
      </c>
      <c r="J55" s="4">
        <v>196</v>
      </c>
      <c r="K55" s="4">
        <v>193</v>
      </c>
      <c r="L55" s="4">
        <v>209</v>
      </c>
      <c r="M55" s="42">
        <v>216</v>
      </c>
      <c r="N55" s="13">
        <f t="shared" si="1"/>
        <v>188.91666666666666</v>
      </c>
    </row>
    <row r="56" spans="1:14" ht="12" customHeight="1" x14ac:dyDescent="0.25">
      <c r="A56" s="7" t="str">
        <f>'Pregnant Women Participating'!A56</f>
        <v>Five Sandoval Pueblos, NM</v>
      </c>
      <c r="B56" s="13">
        <v>152</v>
      </c>
      <c r="C56" s="4">
        <v>155</v>
      </c>
      <c r="D56" s="4">
        <v>149</v>
      </c>
      <c r="E56" s="4">
        <v>140</v>
      </c>
      <c r="F56" s="4">
        <v>137</v>
      </c>
      <c r="G56" s="4">
        <v>135</v>
      </c>
      <c r="H56" s="4">
        <v>133</v>
      </c>
      <c r="I56" s="4">
        <v>141</v>
      </c>
      <c r="J56" s="4">
        <v>143</v>
      </c>
      <c r="K56" s="4">
        <v>148</v>
      </c>
      <c r="L56" s="4">
        <v>146</v>
      </c>
      <c r="M56" s="42">
        <v>139</v>
      </c>
      <c r="N56" s="13">
        <f t="shared" si="1"/>
        <v>143.16666666666666</v>
      </c>
    </row>
    <row r="57" spans="1:14" ht="12" customHeight="1" x14ac:dyDescent="0.25">
      <c r="A57" s="7" t="str">
        <f>'Pregnant Women Participating'!A57</f>
        <v>Isleta Pueblo, NM</v>
      </c>
      <c r="B57" s="13">
        <v>1031</v>
      </c>
      <c r="C57" s="4">
        <v>1022</v>
      </c>
      <c r="D57" s="4">
        <v>960</v>
      </c>
      <c r="E57" s="4">
        <v>914</v>
      </c>
      <c r="F57" s="4">
        <v>881</v>
      </c>
      <c r="G57" s="4">
        <v>921</v>
      </c>
      <c r="H57" s="4">
        <v>933</v>
      </c>
      <c r="I57" s="4">
        <v>916</v>
      </c>
      <c r="J57" s="4">
        <v>968</v>
      </c>
      <c r="K57" s="4">
        <v>920</v>
      </c>
      <c r="L57" s="4">
        <v>929</v>
      </c>
      <c r="M57" s="42">
        <v>946</v>
      </c>
      <c r="N57" s="13">
        <f t="shared" si="1"/>
        <v>945.08333333333337</v>
      </c>
    </row>
    <row r="58" spans="1:14" ht="12" customHeight="1" x14ac:dyDescent="0.25">
      <c r="A58" s="7" t="str">
        <f>'Pregnant Women Participating'!A58</f>
        <v>San Felipe Pueblo, NM</v>
      </c>
      <c r="B58" s="13">
        <v>152</v>
      </c>
      <c r="C58" s="4">
        <v>145</v>
      </c>
      <c r="D58" s="4">
        <v>147</v>
      </c>
      <c r="E58" s="4">
        <v>170</v>
      </c>
      <c r="F58" s="4">
        <v>136</v>
      </c>
      <c r="G58" s="4">
        <v>180</v>
      </c>
      <c r="H58" s="4">
        <v>164</v>
      </c>
      <c r="I58" s="4">
        <v>189</v>
      </c>
      <c r="J58" s="4">
        <v>190</v>
      </c>
      <c r="K58" s="4">
        <v>164</v>
      </c>
      <c r="L58" s="4">
        <v>206</v>
      </c>
      <c r="M58" s="42">
        <v>186</v>
      </c>
      <c r="N58" s="13">
        <f t="shared" si="1"/>
        <v>169.08333333333334</v>
      </c>
    </row>
    <row r="59" spans="1:14" ht="12" customHeight="1" x14ac:dyDescent="0.25">
      <c r="A59" s="7" t="str">
        <f>'Pregnant Women Participating'!A59</f>
        <v>Santo Domingo Tribe, NM</v>
      </c>
      <c r="B59" s="13">
        <v>132</v>
      </c>
      <c r="C59" s="4">
        <v>128</v>
      </c>
      <c r="D59" s="4">
        <v>127</v>
      </c>
      <c r="E59" s="4">
        <v>123</v>
      </c>
      <c r="F59" s="4">
        <v>125</v>
      </c>
      <c r="G59" s="4">
        <v>127</v>
      </c>
      <c r="H59" s="4">
        <v>123</v>
      </c>
      <c r="I59" s="4">
        <v>113</v>
      </c>
      <c r="J59" s="4">
        <v>112</v>
      </c>
      <c r="K59" s="4">
        <v>115</v>
      </c>
      <c r="L59" s="4">
        <v>124</v>
      </c>
      <c r="M59" s="42">
        <v>118</v>
      </c>
      <c r="N59" s="13">
        <f t="shared" si="1"/>
        <v>122.25</v>
      </c>
    </row>
    <row r="60" spans="1:14" ht="12" customHeight="1" x14ac:dyDescent="0.25">
      <c r="A60" s="7" t="str">
        <f>'Pregnant Women Participating'!A60</f>
        <v>Zuni Pueblo, NM</v>
      </c>
      <c r="B60" s="13">
        <v>448</v>
      </c>
      <c r="C60" s="4">
        <v>475</v>
      </c>
      <c r="D60" s="4">
        <v>455</v>
      </c>
      <c r="E60" s="4">
        <v>467</v>
      </c>
      <c r="F60" s="4">
        <v>456</v>
      </c>
      <c r="G60" s="4">
        <v>454</v>
      </c>
      <c r="H60" s="4">
        <v>446</v>
      </c>
      <c r="I60" s="4">
        <v>456</v>
      </c>
      <c r="J60" s="4">
        <v>457</v>
      </c>
      <c r="K60" s="4">
        <v>457</v>
      </c>
      <c r="L60" s="4">
        <v>465</v>
      </c>
      <c r="M60" s="42">
        <v>451</v>
      </c>
      <c r="N60" s="13">
        <f t="shared" si="1"/>
        <v>457.25</v>
      </c>
    </row>
    <row r="61" spans="1:14" ht="12" customHeight="1" x14ac:dyDescent="0.25">
      <c r="A61" s="7" t="str">
        <f>'Pregnant Women Participating'!A61</f>
        <v>Cherokee Nation, OK</v>
      </c>
      <c r="B61" s="13">
        <v>5102</v>
      </c>
      <c r="C61" s="4">
        <v>5109</v>
      </c>
      <c r="D61" s="4">
        <v>4996</v>
      </c>
      <c r="E61" s="4">
        <v>5039</v>
      </c>
      <c r="F61" s="4">
        <v>4932</v>
      </c>
      <c r="G61" s="4">
        <v>4916</v>
      </c>
      <c r="H61" s="4">
        <v>4925</v>
      </c>
      <c r="I61" s="4">
        <v>4914</v>
      </c>
      <c r="J61" s="4">
        <v>4867</v>
      </c>
      <c r="K61" s="4">
        <v>4819</v>
      </c>
      <c r="L61" s="4">
        <v>4802</v>
      </c>
      <c r="M61" s="42">
        <v>4836</v>
      </c>
      <c r="N61" s="13">
        <f t="shared" si="1"/>
        <v>4938.083333333333</v>
      </c>
    </row>
    <row r="62" spans="1:14" ht="12" customHeight="1" x14ac:dyDescent="0.25">
      <c r="A62" s="7" t="str">
        <f>'Pregnant Women Participating'!A62</f>
        <v>Chickasaw Nation, OK</v>
      </c>
      <c r="B62" s="13">
        <v>3559</v>
      </c>
      <c r="C62" s="4">
        <v>3590</v>
      </c>
      <c r="D62" s="4">
        <v>3523</v>
      </c>
      <c r="E62" s="4">
        <v>3471</v>
      </c>
      <c r="F62" s="4">
        <v>3543</v>
      </c>
      <c r="G62" s="4">
        <v>3613</v>
      </c>
      <c r="H62" s="4">
        <v>3567</v>
      </c>
      <c r="I62" s="4">
        <v>3699</v>
      </c>
      <c r="J62" s="4">
        <v>3695</v>
      </c>
      <c r="K62" s="4">
        <v>3651</v>
      </c>
      <c r="L62" s="4">
        <v>3661</v>
      </c>
      <c r="M62" s="42">
        <v>3584</v>
      </c>
      <c r="N62" s="13">
        <f t="shared" si="1"/>
        <v>3596.3333333333335</v>
      </c>
    </row>
    <row r="63" spans="1:14" ht="12" customHeight="1" x14ac:dyDescent="0.25">
      <c r="A63" s="7" t="str">
        <f>'Pregnant Women Participating'!A63</f>
        <v>Choctaw Nation, OK</v>
      </c>
      <c r="B63" s="13">
        <v>5495</v>
      </c>
      <c r="C63" s="4">
        <v>5497</v>
      </c>
      <c r="D63" s="4">
        <v>5499</v>
      </c>
      <c r="E63" s="4">
        <v>5598</v>
      </c>
      <c r="F63" s="4">
        <v>5499</v>
      </c>
      <c r="G63" s="4">
        <v>5462</v>
      </c>
      <c r="H63" s="4">
        <v>5323</v>
      </c>
      <c r="I63" s="4">
        <v>5407</v>
      </c>
      <c r="J63" s="4">
        <v>5427</v>
      </c>
      <c r="K63" s="4">
        <v>5336</v>
      </c>
      <c r="L63" s="4">
        <v>5389</v>
      </c>
      <c r="M63" s="42">
        <v>5349</v>
      </c>
      <c r="N63" s="13">
        <f t="shared" si="1"/>
        <v>5440.083333333333</v>
      </c>
    </row>
    <row r="64" spans="1:14" ht="12" customHeight="1" x14ac:dyDescent="0.25">
      <c r="A64" s="7" t="str">
        <f>'Pregnant Women Participating'!A64</f>
        <v>Citizen Potawatomi Nation, OK</v>
      </c>
      <c r="B64" s="13">
        <v>1443</v>
      </c>
      <c r="C64" s="4">
        <v>1464</v>
      </c>
      <c r="D64" s="4">
        <v>1439</v>
      </c>
      <c r="E64" s="4">
        <v>1402</v>
      </c>
      <c r="F64" s="4">
        <v>1381</v>
      </c>
      <c r="G64" s="4">
        <v>1417</v>
      </c>
      <c r="H64" s="4">
        <v>1436</v>
      </c>
      <c r="I64" s="4">
        <v>1452</v>
      </c>
      <c r="J64" s="4">
        <v>1425</v>
      </c>
      <c r="K64" s="4">
        <v>1411</v>
      </c>
      <c r="L64" s="4">
        <v>1322</v>
      </c>
      <c r="M64" s="42">
        <v>1343</v>
      </c>
      <c r="N64" s="13">
        <f t="shared" si="1"/>
        <v>1411.25</v>
      </c>
    </row>
    <row r="65" spans="1:14" ht="12" customHeight="1" x14ac:dyDescent="0.25">
      <c r="A65" s="7" t="str">
        <f>'Pregnant Women Participating'!A65</f>
        <v>Inter-Tribal Council, OK</v>
      </c>
      <c r="B65" s="13">
        <v>574</v>
      </c>
      <c r="C65" s="4">
        <v>600</v>
      </c>
      <c r="D65" s="4">
        <v>621</v>
      </c>
      <c r="E65" s="4">
        <v>591</v>
      </c>
      <c r="F65" s="4">
        <v>593</v>
      </c>
      <c r="G65" s="4">
        <v>541</v>
      </c>
      <c r="H65" s="4">
        <v>548</v>
      </c>
      <c r="I65" s="4">
        <v>542</v>
      </c>
      <c r="J65" s="4">
        <v>535</v>
      </c>
      <c r="K65" s="4">
        <v>552</v>
      </c>
      <c r="L65" s="4">
        <v>544</v>
      </c>
      <c r="M65" s="42">
        <v>551</v>
      </c>
      <c r="N65" s="13">
        <f t="shared" si="1"/>
        <v>566</v>
      </c>
    </row>
    <row r="66" spans="1:14" ht="12" customHeight="1" x14ac:dyDescent="0.25">
      <c r="A66" s="7" t="str">
        <f>'Pregnant Women Participating'!A66</f>
        <v>Muscogee Creek Nation, OK</v>
      </c>
      <c r="B66" s="13">
        <v>2274</v>
      </c>
      <c r="C66" s="4">
        <v>2303</v>
      </c>
      <c r="D66" s="4">
        <v>2307</v>
      </c>
      <c r="E66" s="4">
        <v>2247</v>
      </c>
      <c r="F66" s="4">
        <v>2250</v>
      </c>
      <c r="G66" s="4">
        <v>2263</v>
      </c>
      <c r="H66" s="4">
        <v>2212</v>
      </c>
      <c r="I66" s="4">
        <v>2314</v>
      </c>
      <c r="J66" s="4">
        <v>2281</v>
      </c>
      <c r="K66" s="4">
        <v>2265</v>
      </c>
      <c r="L66" s="4">
        <v>2262</v>
      </c>
      <c r="M66" s="42">
        <v>2299</v>
      </c>
      <c r="N66" s="13">
        <f t="shared" si="1"/>
        <v>2273.0833333333335</v>
      </c>
    </row>
    <row r="67" spans="1:14" ht="12" customHeight="1" x14ac:dyDescent="0.25">
      <c r="A67" s="7" t="str">
        <f>'Pregnant Women Participating'!A67</f>
        <v>Osage Tribal Council, OK</v>
      </c>
      <c r="B67" s="13">
        <v>3893</v>
      </c>
      <c r="C67" s="4">
        <v>3914</v>
      </c>
      <c r="D67" s="4">
        <v>3860</v>
      </c>
      <c r="E67" s="4">
        <v>3893</v>
      </c>
      <c r="F67" s="4">
        <v>3938</v>
      </c>
      <c r="G67" s="4">
        <v>3916</v>
      </c>
      <c r="H67" s="4">
        <v>3878</v>
      </c>
      <c r="I67" s="4">
        <v>4009</v>
      </c>
      <c r="J67" s="4">
        <v>4009</v>
      </c>
      <c r="K67" s="4">
        <v>3930</v>
      </c>
      <c r="L67" s="4">
        <v>3982</v>
      </c>
      <c r="M67" s="42">
        <v>3933</v>
      </c>
      <c r="N67" s="13">
        <f t="shared" si="1"/>
        <v>3929.5833333333335</v>
      </c>
    </row>
    <row r="68" spans="1:14" ht="12" customHeight="1" x14ac:dyDescent="0.25">
      <c r="A68" s="7" t="str">
        <f>'Pregnant Women Participating'!A68</f>
        <v>Otoe-Missouria Tribe, OK</v>
      </c>
      <c r="B68" s="13">
        <v>237</v>
      </c>
      <c r="C68" s="4">
        <v>253</v>
      </c>
      <c r="D68" s="4">
        <v>241</v>
      </c>
      <c r="E68" s="4">
        <v>229</v>
      </c>
      <c r="F68" s="4">
        <v>236</v>
      </c>
      <c r="G68" s="4">
        <v>233</v>
      </c>
      <c r="H68" s="4">
        <v>229</v>
      </c>
      <c r="I68" s="4">
        <v>222</v>
      </c>
      <c r="J68" s="4">
        <v>223</v>
      </c>
      <c r="K68" s="4">
        <v>230</v>
      </c>
      <c r="L68" s="4">
        <v>231</v>
      </c>
      <c r="M68" s="42">
        <v>235</v>
      </c>
      <c r="N68" s="13">
        <f t="shared" si="1"/>
        <v>233.25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3964</v>
      </c>
      <c r="C69" s="4">
        <v>3968</v>
      </c>
      <c r="D69" s="4">
        <v>3964</v>
      </c>
      <c r="E69" s="4">
        <v>3933</v>
      </c>
      <c r="F69" s="4">
        <v>3888</v>
      </c>
      <c r="G69" s="4">
        <v>3933</v>
      </c>
      <c r="H69" s="4">
        <v>3955</v>
      </c>
      <c r="I69" s="4">
        <v>4041</v>
      </c>
      <c r="J69" s="4">
        <v>4072</v>
      </c>
      <c r="K69" s="4">
        <v>4098</v>
      </c>
      <c r="L69" s="4">
        <v>4181</v>
      </c>
      <c r="M69" s="42">
        <v>4222</v>
      </c>
      <c r="N69" s="13">
        <f t="shared" si="1"/>
        <v>4018.25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1119362</v>
      </c>
      <c r="C70" s="15">
        <v>1123284</v>
      </c>
      <c r="D70" s="15">
        <v>1113262</v>
      </c>
      <c r="E70" s="15">
        <v>1116156</v>
      </c>
      <c r="F70" s="15">
        <v>1119296</v>
      </c>
      <c r="G70" s="15">
        <v>1133248</v>
      </c>
      <c r="H70" s="15">
        <v>1131003</v>
      </c>
      <c r="I70" s="15">
        <v>1143285</v>
      </c>
      <c r="J70" s="15">
        <v>1159138</v>
      </c>
      <c r="K70" s="15">
        <v>1164009</v>
      </c>
      <c r="L70" s="15">
        <v>1189942</v>
      </c>
      <c r="M70" s="41">
        <v>1197306</v>
      </c>
      <c r="N70" s="16">
        <f t="shared" si="1"/>
        <v>1142440.9166666667</v>
      </c>
    </row>
    <row r="71" spans="1:14" ht="12" customHeight="1" x14ac:dyDescent="0.25">
      <c r="A71" s="7" t="str">
        <f>'Pregnant Women Participating'!A71</f>
        <v>Colorado</v>
      </c>
      <c r="B71" s="13">
        <v>77073</v>
      </c>
      <c r="C71" s="4">
        <v>76567</v>
      </c>
      <c r="D71" s="4">
        <v>76111</v>
      </c>
      <c r="E71" s="4">
        <v>75900</v>
      </c>
      <c r="F71" s="4">
        <v>76491</v>
      </c>
      <c r="G71" s="4">
        <v>77995</v>
      </c>
      <c r="H71" s="4">
        <v>78452</v>
      </c>
      <c r="I71" s="4">
        <v>78589</v>
      </c>
      <c r="J71" s="4">
        <v>79373</v>
      </c>
      <c r="K71" s="4">
        <v>78622</v>
      </c>
      <c r="L71" s="4">
        <v>80075</v>
      </c>
      <c r="M71" s="42">
        <v>80721</v>
      </c>
      <c r="N71" s="13">
        <f t="shared" si="1"/>
        <v>77997.416666666672</v>
      </c>
    </row>
    <row r="72" spans="1:14" ht="12" customHeight="1" x14ac:dyDescent="0.25">
      <c r="A72" s="7" t="str">
        <f>'Pregnant Women Participating'!A72</f>
        <v>Kansas</v>
      </c>
      <c r="B72" s="13">
        <v>46102</v>
      </c>
      <c r="C72" s="4">
        <v>46666</v>
      </c>
      <c r="D72" s="4">
        <v>42248</v>
      </c>
      <c r="E72" s="4">
        <v>42529</v>
      </c>
      <c r="F72" s="4">
        <v>42943</v>
      </c>
      <c r="G72" s="4">
        <v>43965</v>
      </c>
      <c r="H72" s="4">
        <v>43328</v>
      </c>
      <c r="I72" s="4">
        <v>43524</v>
      </c>
      <c r="J72" s="4">
        <v>43851</v>
      </c>
      <c r="K72" s="4">
        <v>44219</v>
      </c>
      <c r="L72" s="4">
        <v>45578</v>
      </c>
      <c r="M72" s="42">
        <v>45557</v>
      </c>
      <c r="N72" s="13">
        <f t="shared" si="1"/>
        <v>44209.166666666664</v>
      </c>
    </row>
    <row r="73" spans="1:14" ht="12" customHeight="1" x14ac:dyDescent="0.25">
      <c r="A73" s="7" t="str">
        <f>'Pregnant Women Participating'!A73</f>
        <v>Missouri</v>
      </c>
      <c r="B73" s="13">
        <v>82253</v>
      </c>
      <c r="C73" s="4">
        <v>83095</v>
      </c>
      <c r="D73" s="4">
        <v>83372</v>
      </c>
      <c r="E73" s="4">
        <v>83156</v>
      </c>
      <c r="F73" s="4">
        <v>81725</v>
      </c>
      <c r="G73" s="4">
        <v>82803</v>
      </c>
      <c r="H73" s="4">
        <v>82181</v>
      </c>
      <c r="I73" s="4">
        <v>83339</v>
      </c>
      <c r="J73" s="4">
        <v>83885</v>
      </c>
      <c r="K73" s="4">
        <v>83787</v>
      </c>
      <c r="L73" s="4">
        <v>86627</v>
      </c>
      <c r="M73" s="42">
        <v>87771</v>
      </c>
      <c r="N73" s="13">
        <f t="shared" si="1"/>
        <v>83666.166666666672</v>
      </c>
    </row>
    <row r="74" spans="1:14" ht="12" customHeight="1" x14ac:dyDescent="0.25">
      <c r="A74" s="7" t="str">
        <f>'Pregnant Women Participating'!A74</f>
        <v>Montana</v>
      </c>
      <c r="B74" s="13">
        <v>13650</v>
      </c>
      <c r="C74" s="4">
        <v>13844</v>
      </c>
      <c r="D74" s="4">
        <v>13821</v>
      </c>
      <c r="E74" s="4">
        <v>13718</v>
      </c>
      <c r="F74" s="4">
        <v>13763</v>
      </c>
      <c r="G74" s="4">
        <v>13867</v>
      </c>
      <c r="H74" s="4">
        <v>13780</v>
      </c>
      <c r="I74" s="4">
        <v>13820</v>
      </c>
      <c r="J74" s="4">
        <v>14041</v>
      </c>
      <c r="K74" s="4">
        <v>13804</v>
      </c>
      <c r="L74" s="4">
        <v>13961</v>
      </c>
      <c r="M74" s="42">
        <v>13833</v>
      </c>
      <c r="N74" s="13">
        <f t="shared" si="1"/>
        <v>13825.166666666666</v>
      </c>
    </row>
    <row r="75" spans="1:14" ht="12" customHeight="1" x14ac:dyDescent="0.25">
      <c r="A75" s="7" t="str">
        <f>'Pregnant Women Participating'!A75</f>
        <v>Nebraska</v>
      </c>
      <c r="B75" s="13">
        <v>34345</v>
      </c>
      <c r="C75" s="4">
        <v>34707</v>
      </c>
      <c r="D75" s="4">
        <v>34891</v>
      </c>
      <c r="E75" s="4">
        <v>34946</v>
      </c>
      <c r="F75" s="4">
        <v>34896</v>
      </c>
      <c r="G75" s="4">
        <v>35601</v>
      </c>
      <c r="H75" s="4">
        <v>35884</v>
      </c>
      <c r="I75" s="4">
        <v>35989</v>
      </c>
      <c r="J75" s="4">
        <v>36047</v>
      </c>
      <c r="K75" s="4">
        <v>35259</v>
      </c>
      <c r="L75" s="4">
        <v>35345</v>
      </c>
      <c r="M75" s="42">
        <v>35010</v>
      </c>
      <c r="N75" s="13">
        <f t="shared" si="1"/>
        <v>35243.333333333336</v>
      </c>
    </row>
    <row r="76" spans="1:14" ht="12" customHeight="1" x14ac:dyDescent="0.25">
      <c r="A76" s="7" t="str">
        <f>'Pregnant Women Participating'!A76</f>
        <v>North Dakota</v>
      </c>
      <c r="B76" s="13">
        <v>9862</v>
      </c>
      <c r="C76" s="4">
        <v>9897</v>
      </c>
      <c r="D76" s="4">
        <v>9728</v>
      </c>
      <c r="E76" s="4">
        <v>9752</v>
      </c>
      <c r="F76" s="4">
        <v>9782</v>
      </c>
      <c r="G76" s="4">
        <v>9904</v>
      </c>
      <c r="H76" s="4">
        <v>9764</v>
      </c>
      <c r="I76" s="4">
        <v>9867</v>
      </c>
      <c r="J76" s="4">
        <v>9831</v>
      </c>
      <c r="K76" s="4">
        <v>9876</v>
      </c>
      <c r="L76" s="4">
        <v>9904</v>
      </c>
      <c r="M76" s="42">
        <v>10003</v>
      </c>
      <c r="N76" s="13">
        <f t="shared" si="1"/>
        <v>9847.5</v>
      </c>
    </row>
    <row r="77" spans="1:14" ht="12" customHeight="1" x14ac:dyDescent="0.25">
      <c r="A77" s="7" t="str">
        <f>'Pregnant Women Participating'!A77</f>
        <v>South Dakota</v>
      </c>
      <c r="B77" s="13">
        <v>14003</v>
      </c>
      <c r="C77" s="4">
        <v>13847</v>
      </c>
      <c r="D77" s="4">
        <v>13692</v>
      </c>
      <c r="E77" s="4">
        <v>13777</v>
      </c>
      <c r="F77" s="4">
        <v>13534</v>
      </c>
      <c r="G77" s="4">
        <v>13550</v>
      </c>
      <c r="H77" s="4">
        <v>13461</v>
      </c>
      <c r="I77" s="4">
        <v>13541</v>
      </c>
      <c r="J77" s="4">
        <v>13532</v>
      </c>
      <c r="K77" s="4">
        <v>13839</v>
      </c>
      <c r="L77" s="4">
        <v>14043</v>
      </c>
      <c r="M77" s="42">
        <v>13912</v>
      </c>
      <c r="N77" s="13">
        <f t="shared" si="1"/>
        <v>13727.583333333334</v>
      </c>
    </row>
    <row r="78" spans="1:14" ht="12" customHeight="1" x14ac:dyDescent="0.25">
      <c r="A78" s="7" t="str">
        <f>'Pregnant Women Participating'!A78</f>
        <v>Wyoming</v>
      </c>
      <c r="B78" s="13">
        <v>6622</v>
      </c>
      <c r="C78" s="4">
        <v>6647</v>
      </c>
      <c r="D78" s="4">
        <v>6718</v>
      </c>
      <c r="E78" s="4">
        <v>6685</v>
      </c>
      <c r="F78" s="4">
        <v>6575</v>
      </c>
      <c r="G78" s="4">
        <v>6662</v>
      </c>
      <c r="H78" s="4">
        <v>6650</v>
      </c>
      <c r="I78" s="4">
        <v>6683</v>
      </c>
      <c r="J78" s="4">
        <v>6730</v>
      </c>
      <c r="K78" s="4">
        <v>6794</v>
      </c>
      <c r="L78" s="4">
        <v>6939</v>
      </c>
      <c r="M78" s="42">
        <v>6973</v>
      </c>
      <c r="N78" s="13">
        <f t="shared" si="1"/>
        <v>6723.166666666667</v>
      </c>
    </row>
    <row r="79" spans="1:14" ht="12" customHeight="1" x14ac:dyDescent="0.25">
      <c r="A79" s="7" t="str">
        <f>'Pregnant Women Participating'!A79</f>
        <v>Ute Mountain Ute Tribe, CO</v>
      </c>
      <c r="B79" s="13">
        <v>144</v>
      </c>
      <c r="C79" s="4">
        <v>116</v>
      </c>
      <c r="D79" s="4">
        <v>128</v>
      </c>
      <c r="E79" s="4">
        <v>135</v>
      </c>
      <c r="F79" s="4">
        <v>129</v>
      </c>
      <c r="G79" s="4">
        <v>127</v>
      </c>
      <c r="H79" s="4">
        <v>129</v>
      </c>
      <c r="I79" s="4">
        <v>131</v>
      </c>
      <c r="J79" s="4">
        <v>135</v>
      </c>
      <c r="K79" s="4">
        <v>132</v>
      </c>
      <c r="L79" s="4">
        <v>137</v>
      </c>
      <c r="M79" s="42">
        <v>134</v>
      </c>
      <c r="N79" s="13">
        <f t="shared" si="1"/>
        <v>131.41666666666666</v>
      </c>
    </row>
    <row r="80" spans="1:14" ht="12" customHeight="1" x14ac:dyDescent="0.25">
      <c r="A80" s="7" t="str">
        <f>'Pregnant Women Participating'!A80</f>
        <v>Omaha Sioux, NE</v>
      </c>
      <c r="B80" s="13">
        <v>183</v>
      </c>
      <c r="C80" s="4">
        <v>174</v>
      </c>
      <c r="D80" s="4">
        <v>171</v>
      </c>
      <c r="E80" s="4">
        <v>173</v>
      </c>
      <c r="F80" s="4">
        <v>176</v>
      </c>
      <c r="G80" s="4">
        <v>184</v>
      </c>
      <c r="H80" s="4">
        <v>189</v>
      </c>
      <c r="I80" s="4">
        <v>198</v>
      </c>
      <c r="J80" s="4">
        <v>219</v>
      </c>
      <c r="K80" s="4">
        <v>228</v>
      </c>
      <c r="L80" s="4">
        <v>233</v>
      </c>
      <c r="M80" s="42">
        <v>231</v>
      </c>
      <c r="N80" s="13">
        <f t="shared" si="1"/>
        <v>196.58333333333334</v>
      </c>
    </row>
    <row r="81" spans="1:14" ht="12" customHeight="1" x14ac:dyDescent="0.25">
      <c r="A81" s="7" t="str">
        <f>'Pregnant Women Participating'!A81</f>
        <v>Santee Sioux, NE</v>
      </c>
      <c r="B81" s="13">
        <v>34</v>
      </c>
      <c r="C81" s="4">
        <v>41</v>
      </c>
      <c r="D81" s="4">
        <v>46</v>
      </c>
      <c r="E81" s="4">
        <v>41</v>
      </c>
      <c r="F81" s="4">
        <v>37</v>
      </c>
      <c r="G81" s="4">
        <v>34</v>
      </c>
      <c r="H81" s="4">
        <v>34</v>
      </c>
      <c r="I81" s="4">
        <v>36</v>
      </c>
      <c r="J81" s="4">
        <v>40</v>
      </c>
      <c r="K81" s="4">
        <v>39</v>
      </c>
      <c r="L81" s="4">
        <v>40</v>
      </c>
      <c r="M81" s="42">
        <v>35</v>
      </c>
      <c r="N81" s="13">
        <f t="shared" si="1"/>
        <v>38.083333333333336</v>
      </c>
    </row>
    <row r="82" spans="1:14" ht="12" customHeight="1" x14ac:dyDescent="0.25">
      <c r="A82" s="7" t="str">
        <f>'Pregnant Women Participating'!A82</f>
        <v>Winnebago Tribe, NE</v>
      </c>
      <c r="B82" s="13">
        <v>91</v>
      </c>
      <c r="C82" s="4">
        <v>94</v>
      </c>
      <c r="D82" s="4">
        <v>93</v>
      </c>
      <c r="E82" s="4">
        <v>95</v>
      </c>
      <c r="F82" s="4">
        <v>98</v>
      </c>
      <c r="G82" s="4">
        <v>95</v>
      </c>
      <c r="H82" s="4">
        <v>90</v>
      </c>
      <c r="I82" s="4">
        <v>92</v>
      </c>
      <c r="J82" s="4">
        <v>101</v>
      </c>
      <c r="K82" s="4">
        <v>99</v>
      </c>
      <c r="L82" s="4">
        <v>112</v>
      </c>
      <c r="M82" s="42">
        <v>122</v>
      </c>
      <c r="N82" s="13">
        <f t="shared" si="1"/>
        <v>98.5</v>
      </c>
    </row>
    <row r="83" spans="1:14" ht="12" customHeight="1" x14ac:dyDescent="0.25">
      <c r="A83" s="7" t="str">
        <f>'Pregnant Women Participating'!A83</f>
        <v>Standing Rock Sioux Tribe, ND</v>
      </c>
      <c r="B83" s="13">
        <v>258</v>
      </c>
      <c r="C83" s="4">
        <v>265</v>
      </c>
      <c r="D83" s="4">
        <v>278</v>
      </c>
      <c r="E83" s="4">
        <v>272</v>
      </c>
      <c r="F83" s="4">
        <v>263</v>
      </c>
      <c r="G83" s="4">
        <v>254</v>
      </c>
      <c r="H83" s="4">
        <v>247</v>
      </c>
      <c r="I83" s="4">
        <v>223</v>
      </c>
      <c r="J83" s="4">
        <v>238</v>
      </c>
      <c r="K83" s="4">
        <v>229</v>
      </c>
      <c r="L83" s="4">
        <v>238</v>
      </c>
      <c r="M83" s="42">
        <v>247</v>
      </c>
      <c r="N83" s="13">
        <f t="shared" si="1"/>
        <v>251</v>
      </c>
    </row>
    <row r="84" spans="1:14" ht="12" customHeight="1" x14ac:dyDescent="0.25">
      <c r="A84" s="7" t="str">
        <f>'Pregnant Women Participating'!A84</f>
        <v>Three Affiliated Tribes, ND</v>
      </c>
      <c r="B84" s="13">
        <v>159</v>
      </c>
      <c r="C84" s="4">
        <v>153</v>
      </c>
      <c r="D84" s="4">
        <v>150</v>
      </c>
      <c r="E84" s="4">
        <v>141</v>
      </c>
      <c r="F84" s="4">
        <v>128</v>
      </c>
      <c r="G84" s="4">
        <v>126</v>
      </c>
      <c r="H84" s="4">
        <v>119</v>
      </c>
      <c r="I84" s="4">
        <v>104</v>
      </c>
      <c r="J84" s="4">
        <v>95</v>
      </c>
      <c r="K84" s="4">
        <v>93</v>
      </c>
      <c r="L84" s="4">
        <v>85</v>
      </c>
      <c r="M84" s="42">
        <v>77</v>
      </c>
      <c r="N84" s="13">
        <f t="shared" si="1"/>
        <v>119.16666666666667</v>
      </c>
    </row>
    <row r="85" spans="1:14" ht="12" customHeight="1" x14ac:dyDescent="0.25">
      <c r="A85" s="7" t="str">
        <f>'Pregnant Women Participating'!A85</f>
        <v>Cheyenne River Sioux, SD</v>
      </c>
      <c r="B85" s="13">
        <v>479</v>
      </c>
      <c r="C85" s="4">
        <v>465</v>
      </c>
      <c r="D85" s="4">
        <v>478</v>
      </c>
      <c r="E85" s="4">
        <v>484</v>
      </c>
      <c r="F85" s="4">
        <v>478</v>
      </c>
      <c r="G85" s="4">
        <v>485</v>
      </c>
      <c r="H85" s="4">
        <v>454</v>
      </c>
      <c r="I85" s="4">
        <v>467</v>
      </c>
      <c r="J85" s="4">
        <v>466</v>
      </c>
      <c r="K85" s="4">
        <v>517</v>
      </c>
      <c r="L85" s="4">
        <v>521</v>
      </c>
      <c r="M85" s="42">
        <v>520</v>
      </c>
      <c r="N85" s="13">
        <f t="shared" si="1"/>
        <v>484.5</v>
      </c>
    </row>
    <row r="86" spans="1:14" ht="12" customHeight="1" x14ac:dyDescent="0.25">
      <c r="A86" s="7" t="str">
        <f>'Pregnant Women Participating'!A86</f>
        <v>Rosebud Sioux, SD</v>
      </c>
      <c r="B86" s="13">
        <v>867</v>
      </c>
      <c r="C86" s="4">
        <v>856</v>
      </c>
      <c r="D86" s="4">
        <v>802</v>
      </c>
      <c r="E86" s="4">
        <v>796</v>
      </c>
      <c r="F86" s="4">
        <v>825</v>
      </c>
      <c r="G86" s="4">
        <v>843</v>
      </c>
      <c r="H86" s="4">
        <v>866</v>
      </c>
      <c r="I86" s="4">
        <v>865</v>
      </c>
      <c r="J86" s="4">
        <v>888</v>
      </c>
      <c r="K86" s="4">
        <v>899</v>
      </c>
      <c r="L86" s="4">
        <v>869</v>
      </c>
      <c r="M86" s="42">
        <v>885</v>
      </c>
      <c r="N86" s="13">
        <f t="shared" si="1"/>
        <v>855.08333333333337</v>
      </c>
    </row>
    <row r="87" spans="1:14" ht="12" customHeight="1" x14ac:dyDescent="0.25">
      <c r="A87" s="7" t="str">
        <f>'Pregnant Women Participating'!A87</f>
        <v>Northern Arapahoe, WY</v>
      </c>
      <c r="B87" s="13">
        <v>149</v>
      </c>
      <c r="C87" s="4">
        <v>120</v>
      </c>
      <c r="D87" s="4">
        <v>123</v>
      </c>
      <c r="E87" s="4">
        <v>137</v>
      </c>
      <c r="F87" s="4">
        <v>150</v>
      </c>
      <c r="G87" s="4">
        <v>173</v>
      </c>
      <c r="H87" s="4">
        <v>176</v>
      </c>
      <c r="I87" s="4">
        <v>179</v>
      </c>
      <c r="J87" s="4">
        <v>177</v>
      </c>
      <c r="K87" s="4">
        <v>170</v>
      </c>
      <c r="L87" s="4">
        <v>177</v>
      </c>
      <c r="M87" s="42">
        <v>184</v>
      </c>
      <c r="N87" s="13">
        <f t="shared" si="1"/>
        <v>159.58333333333334</v>
      </c>
    </row>
    <row r="88" spans="1:14" ht="12" customHeight="1" x14ac:dyDescent="0.25">
      <c r="A88" s="7" t="str">
        <f>'Pregnant Women Participating'!A88</f>
        <v>Shoshone Tribe, WY</v>
      </c>
      <c r="B88" s="13">
        <v>88</v>
      </c>
      <c r="C88" s="4">
        <v>79</v>
      </c>
      <c r="D88" s="4">
        <v>95</v>
      </c>
      <c r="E88" s="4">
        <v>89</v>
      </c>
      <c r="F88" s="4">
        <v>95</v>
      </c>
      <c r="G88" s="4">
        <v>95</v>
      </c>
      <c r="H88" s="4">
        <v>86</v>
      </c>
      <c r="I88" s="4">
        <v>94</v>
      </c>
      <c r="J88" s="4">
        <v>103</v>
      </c>
      <c r="K88" s="4">
        <v>93</v>
      </c>
      <c r="L88" s="4">
        <v>99</v>
      </c>
      <c r="M88" s="42">
        <v>95</v>
      </c>
      <c r="N88" s="13">
        <f t="shared" si="1"/>
        <v>92.583333333333329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286362</v>
      </c>
      <c r="C89" s="15">
        <v>287633</v>
      </c>
      <c r="D89" s="15">
        <v>282945</v>
      </c>
      <c r="E89" s="15">
        <v>282826</v>
      </c>
      <c r="F89" s="15">
        <v>282088</v>
      </c>
      <c r="G89" s="15">
        <v>286763</v>
      </c>
      <c r="H89" s="15">
        <v>285890</v>
      </c>
      <c r="I89" s="15">
        <v>287741</v>
      </c>
      <c r="J89" s="15">
        <v>289752</v>
      </c>
      <c r="K89" s="15">
        <v>288699</v>
      </c>
      <c r="L89" s="15">
        <v>294983</v>
      </c>
      <c r="M89" s="41">
        <v>296310</v>
      </c>
      <c r="N89" s="16">
        <f t="shared" si="1"/>
        <v>287666</v>
      </c>
    </row>
    <row r="90" spans="1:14" ht="12" customHeight="1" x14ac:dyDescent="0.25">
      <c r="A90" s="8" t="str">
        <f>'Pregnant Women Participating'!A90</f>
        <v>Alaska</v>
      </c>
      <c r="B90" s="13">
        <v>14189</v>
      </c>
      <c r="C90" s="4">
        <v>14010</v>
      </c>
      <c r="D90" s="4">
        <v>13846</v>
      </c>
      <c r="E90" s="4">
        <v>13664</v>
      </c>
      <c r="F90" s="4">
        <v>13522</v>
      </c>
      <c r="G90" s="4">
        <v>13694</v>
      </c>
      <c r="H90" s="4">
        <v>13739</v>
      </c>
      <c r="I90" s="4">
        <v>13789</v>
      </c>
      <c r="J90" s="4">
        <v>13767</v>
      </c>
      <c r="K90" s="4">
        <v>13643</v>
      </c>
      <c r="L90" s="4">
        <v>13698</v>
      </c>
      <c r="M90" s="42">
        <v>13575</v>
      </c>
      <c r="N90" s="13">
        <f t="shared" si="1"/>
        <v>13761.333333333334</v>
      </c>
    </row>
    <row r="91" spans="1:14" ht="12" customHeight="1" x14ac:dyDescent="0.25">
      <c r="A91" s="8" t="str">
        <f>'Pregnant Women Participating'!A91</f>
        <v>American Samoa</v>
      </c>
      <c r="B91" s="13">
        <v>4144</v>
      </c>
      <c r="C91" s="4">
        <v>4126</v>
      </c>
      <c r="D91" s="4">
        <v>4047</v>
      </c>
      <c r="E91" s="4">
        <v>4062</v>
      </c>
      <c r="F91" s="4">
        <v>3834</v>
      </c>
      <c r="G91" s="4">
        <v>3838</v>
      </c>
      <c r="H91" s="4">
        <v>3866</v>
      </c>
      <c r="I91" s="4">
        <v>3849</v>
      </c>
      <c r="J91" s="4">
        <v>3832</v>
      </c>
      <c r="K91" s="4">
        <v>3716</v>
      </c>
      <c r="L91" s="4">
        <v>3814</v>
      </c>
      <c r="M91" s="42">
        <v>3846</v>
      </c>
      <c r="N91" s="13">
        <f t="shared" si="1"/>
        <v>3914.5</v>
      </c>
    </row>
    <row r="92" spans="1:14" ht="12" customHeight="1" x14ac:dyDescent="0.25">
      <c r="A92" s="8" t="str">
        <f>'Pregnant Women Participating'!A92</f>
        <v>California</v>
      </c>
      <c r="B92" s="13">
        <v>936911</v>
      </c>
      <c r="C92" s="4">
        <v>927943</v>
      </c>
      <c r="D92" s="4">
        <v>922276</v>
      </c>
      <c r="E92" s="4">
        <v>921468</v>
      </c>
      <c r="F92" s="4">
        <v>921441</v>
      </c>
      <c r="G92" s="4">
        <v>940544</v>
      </c>
      <c r="H92" s="4">
        <v>937156</v>
      </c>
      <c r="I92" s="4">
        <v>939273</v>
      </c>
      <c r="J92" s="4">
        <v>942242</v>
      </c>
      <c r="K92" s="4">
        <v>938789</v>
      </c>
      <c r="L92" s="4">
        <v>951552</v>
      </c>
      <c r="M92" s="42">
        <v>953920</v>
      </c>
      <c r="N92" s="13">
        <f t="shared" si="1"/>
        <v>936126.25</v>
      </c>
    </row>
    <row r="93" spans="1:14" ht="12" customHeight="1" x14ac:dyDescent="0.25">
      <c r="A93" s="8" t="str">
        <f>'Pregnant Women Participating'!A93</f>
        <v>Guam</v>
      </c>
      <c r="B93" s="13">
        <v>5085</v>
      </c>
      <c r="C93" s="4">
        <v>5052</v>
      </c>
      <c r="D93" s="4">
        <v>5020</v>
      </c>
      <c r="E93" s="4">
        <v>5160</v>
      </c>
      <c r="F93" s="4">
        <v>5359</v>
      </c>
      <c r="G93" s="4">
        <v>5531</v>
      </c>
      <c r="H93" s="4">
        <v>5576</v>
      </c>
      <c r="I93" s="4">
        <v>5505</v>
      </c>
      <c r="J93" s="4">
        <v>5528</v>
      </c>
      <c r="K93" s="4">
        <v>5371</v>
      </c>
      <c r="L93" s="4">
        <v>5392</v>
      </c>
      <c r="M93" s="42">
        <v>5434</v>
      </c>
      <c r="N93" s="13">
        <f t="shared" si="1"/>
        <v>5334.416666666667</v>
      </c>
    </row>
    <row r="94" spans="1:14" ht="12" customHeight="1" x14ac:dyDescent="0.25">
      <c r="A94" s="8" t="str">
        <f>'Pregnant Women Participating'!A94</f>
        <v>Hawaii</v>
      </c>
      <c r="B94" s="13">
        <v>24326</v>
      </c>
      <c r="C94" s="4">
        <v>24782</v>
      </c>
      <c r="D94" s="4">
        <v>24776</v>
      </c>
      <c r="E94" s="4">
        <v>25207</v>
      </c>
      <c r="F94" s="4">
        <v>25687</v>
      </c>
      <c r="G94" s="4">
        <v>26401</v>
      </c>
      <c r="H94" s="4">
        <v>26326</v>
      </c>
      <c r="I94" s="4">
        <v>25869</v>
      </c>
      <c r="J94" s="4">
        <v>26459</v>
      </c>
      <c r="K94" s="4">
        <v>26553</v>
      </c>
      <c r="L94" s="4">
        <v>27066</v>
      </c>
      <c r="M94" s="42">
        <v>26802</v>
      </c>
      <c r="N94" s="13">
        <f t="shared" si="1"/>
        <v>25854.5</v>
      </c>
    </row>
    <row r="95" spans="1:14" ht="12" customHeight="1" x14ac:dyDescent="0.25">
      <c r="A95" s="8" t="str">
        <f>'Pregnant Women Participating'!A95</f>
        <v>Idaho</v>
      </c>
      <c r="B95" s="13">
        <v>28926</v>
      </c>
      <c r="C95" s="4">
        <v>28909</v>
      </c>
      <c r="D95" s="4">
        <v>28878</v>
      </c>
      <c r="E95" s="4">
        <v>28930</v>
      </c>
      <c r="F95" s="4">
        <v>28798</v>
      </c>
      <c r="G95" s="4">
        <v>29164</v>
      </c>
      <c r="H95" s="4">
        <v>28780</v>
      </c>
      <c r="I95" s="4">
        <v>28590</v>
      </c>
      <c r="J95" s="4">
        <v>29090</v>
      </c>
      <c r="K95" s="4">
        <v>28983</v>
      </c>
      <c r="L95" s="4">
        <v>29490</v>
      </c>
      <c r="M95" s="42">
        <v>29821</v>
      </c>
      <c r="N95" s="13">
        <f t="shared" si="1"/>
        <v>29029.916666666668</v>
      </c>
    </row>
    <row r="96" spans="1:14" ht="12" customHeight="1" x14ac:dyDescent="0.25">
      <c r="A96" s="8" t="str">
        <f>'Pregnant Women Participating'!A96</f>
        <v>Nevada</v>
      </c>
      <c r="B96" s="13">
        <v>54189</v>
      </c>
      <c r="C96" s="4">
        <v>54015</v>
      </c>
      <c r="D96" s="4">
        <v>52977</v>
      </c>
      <c r="E96" s="4">
        <v>51812</v>
      </c>
      <c r="F96" s="4">
        <v>51322</v>
      </c>
      <c r="G96" s="4">
        <v>51631</v>
      </c>
      <c r="H96" s="4">
        <v>51078</v>
      </c>
      <c r="I96" s="4">
        <v>50932</v>
      </c>
      <c r="J96" s="4">
        <v>51027</v>
      </c>
      <c r="K96" s="4">
        <v>50758</v>
      </c>
      <c r="L96" s="4">
        <v>51935</v>
      </c>
      <c r="M96" s="42">
        <v>51998</v>
      </c>
      <c r="N96" s="13">
        <f t="shared" si="1"/>
        <v>51972.833333333336</v>
      </c>
    </row>
    <row r="97" spans="1:14" ht="12" customHeight="1" x14ac:dyDescent="0.25">
      <c r="A97" s="8" t="str">
        <f>'Pregnant Women Participating'!A97</f>
        <v>Oregon</v>
      </c>
      <c r="B97" s="13">
        <v>74487</v>
      </c>
      <c r="C97" s="4">
        <v>73437</v>
      </c>
      <c r="D97" s="4">
        <v>73043</v>
      </c>
      <c r="E97" s="4">
        <v>73170</v>
      </c>
      <c r="F97" s="4">
        <v>73225</v>
      </c>
      <c r="G97" s="4">
        <v>74356</v>
      </c>
      <c r="H97" s="4">
        <v>74104</v>
      </c>
      <c r="I97" s="4">
        <v>74468</v>
      </c>
      <c r="J97" s="4">
        <v>74734</v>
      </c>
      <c r="K97" s="4">
        <v>74482</v>
      </c>
      <c r="L97" s="4">
        <v>75347</v>
      </c>
      <c r="M97" s="42">
        <v>75353</v>
      </c>
      <c r="N97" s="13">
        <f t="shared" si="1"/>
        <v>74183.833333333328</v>
      </c>
    </row>
    <row r="98" spans="1:14" ht="12" customHeight="1" x14ac:dyDescent="0.25">
      <c r="A98" s="8" t="str">
        <f>'Pregnant Women Participating'!A98</f>
        <v>Washington</v>
      </c>
      <c r="B98" s="13">
        <v>119580</v>
      </c>
      <c r="C98" s="4">
        <v>119394</v>
      </c>
      <c r="D98" s="4">
        <v>119615</v>
      </c>
      <c r="E98" s="4">
        <v>120958</v>
      </c>
      <c r="F98" s="4">
        <v>120881</v>
      </c>
      <c r="G98" s="4">
        <v>122842</v>
      </c>
      <c r="H98" s="4">
        <v>122081</v>
      </c>
      <c r="I98" s="4">
        <v>121937</v>
      </c>
      <c r="J98" s="4">
        <v>122080</v>
      </c>
      <c r="K98" s="4">
        <v>122258</v>
      </c>
      <c r="L98" s="4">
        <v>123951</v>
      </c>
      <c r="M98" s="42">
        <v>124530</v>
      </c>
      <c r="N98" s="13">
        <f t="shared" si="1"/>
        <v>121675.58333333333</v>
      </c>
    </row>
    <row r="99" spans="1:14" ht="12" customHeight="1" x14ac:dyDescent="0.25">
      <c r="A99" s="8" t="str">
        <f>'Pregnant Women Participating'!A99</f>
        <v>Northern Marianas</v>
      </c>
      <c r="B99" s="13">
        <v>2949</v>
      </c>
      <c r="C99" s="4">
        <v>2865</v>
      </c>
      <c r="D99" s="4">
        <v>2858</v>
      </c>
      <c r="E99" s="4">
        <v>2802</v>
      </c>
      <c r="F99" s="4">
        <v>2767</v>
      </c>
      <c r="G99" s="4">
        <v>2809</v>
      </c>
      <c r="H99" s="4">
        <v>2803</v>
      </c>
      <c r="I99" s="4">
        <v>2764</v>
      </c>
      <c r="J99" s="4">
        <v>2744</v>
      </c>
      <c r="K99" s="4">
        <v>2745</v>
      </c>
      <c r="L99" s="4">
        <v>2753</v>
      </c>
      <c r="M99" s="42">
        <v>2689</v>
      </c>
      <c r="N99" s="13">
        <f t="shared" si="1"/>
        <v>2795.6666666666665</v>
      </c>
    </row>
    <row r="100" spans="1:14" ht="12" customHeight="1" x14ac:dyDescent="0.25">
      <c r="A100" s="8" t="str">
        <f>'Pregnant Women Participating'!A100</f>
        <v>Inter-Tribal Council, NV</v>
      </c>
      <c r="B100" s="13">
        <v>613</v>
      </c>
      <c r="C100" s="4">
        <v>606</v>
      </c>
      <c r="D100" s="4">
        <v>589</v>
      </c>
      <c r="E100" s="4">
        <v>564</v>
      </c>
      <c r="F100" s="4">
        <v>556</v>
      </c>
      <c r="G100" s="4">
        <v>581</v>
      </c>
      <c r="H100" s="4">
        <v>616</v>
      </c>
      <c r="I100" s="4">
        <v>625</v>
      </c>
      <c r="J100" s="4">
        <v>629</v>
      </c>
      <c r="K100" s="4">
        <v>630</v>
      </c>
      <c r="L100" s="4">
        <v>612</v>
      </c>
      <c r="M100" s="42">
        <v>593</v>
      </c>
      <c r="N100" s="13">
        <f t="shared" si="1"/>
        <v>601.16666666666663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1265399</v>
      </c>
      <c r="C101" s="15">
        <v>1255139</v>
      </c>
      <c r="D101" s="15">
        <v>1247925</v>
      </c>
      <c r="E101" s="15">
        <v>1247797</v>
      </c>
      <c r="F101" s="15">
        <v>1247392</v>
      </c>
      <c r="G101" s="15">
        <v>1271391</v>
      </c>
      <c r="H101" s="15">
        <v>1266125</v>
      </c>
      <c r="I101" s="15">
        <v>1267601</v>
      </c>
      <c r="J101" s="15">
        <v>1272132</v>
      </c>
      <c r="K101" s="15">
        <v>1267928</v>
      </c>
      <c r="L101" s="15">
        <v>1285610</v>
      </c>
      <c r="M101" s="41">
        <v>1288561</v>
      </c>
      <c r="N101" s="16">
        <f t="shared" si="1"/>
        <v>1265250</v>
      </c>
    </row>
    <row r="102" spans="1:14" s="25" customFormat="1" ht="16.5" customHeight="1" thickBot="1" x14ac:dyDescent="0.3">
      <c r="A102" s="22" t="str">
        <f>'Pregnant Women Participating'!A102</f>
        <v>TOTAL</v>
      </c>
      <c r="B102" s="23">
        <v>6208137</v>
      </c>
      <c r="C102" s="24">
        <v>6200120</v>
      </c>
      <c r="D102" s="24">
        <v>6164283</v>
      </c>
      <c r="E102" s="24">
        <v>6170066</v>
      </c>
      <c r="F102" s="24">
        <v>6186370</v>
      </c>
      <c r="G102" s="24">
        <v>6287006</v>
      </c>
      <c r="H102" s="24">
        <v>6251178</v>
      </c>
      <c r="I102" s="24">
        <v>6282733</v>
      </c>
      <c r="J102" s="24">
        <v>6308777</v>
      </c>
      <c r="K102" s="24">
        <v>6286611</v>
      </c>
      <c r="L102" s="24">
        <v>6384910</v>
      </c>
      <c r="M102" s="43">
        <v>6390389</v>
      </c>
      <c r="N102" s="23">
        <f t="shared" si="1"/>
        <v>6260048.333333333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127E-3CCA-451F-806D-87CEAE312517}">
  <sheetPr>
    <pageSetUpPr fitToPage="1"/>
  </sheetPr>
  <dimension ref="A1:O56"/>
  <sheetViews>
    <sheetView showGridLines="0" topLeftCell="C1" workbookViewId="0">
      <selection activeCell="B6" sqref="B6:M56"/>
    </sheetView>
  </sheetViews>
  <sheetFormatPr defaultColWidth="9.1796875" defaultRowHeight="11.5" x14ac:dyDescent="0.25"/>
  <cols>
    <col min="1" max="1" width="36.1796875" style="3" customWidth="1"/>
    <col min="2" max="13" width="11.7265625" style="3" customWidth="1"/>
    <col min="14" max="14" width="19.90625" style="3" customWidth="1"/>
    <col min="15" max="15" width="9.26953125" style="3" customWidth="1"/>
    <col min="16" max="16384" width="9.1796875" style="3"/>
  </cols>
  <sheetData>
    <row r="1" spans="1:15" ht="12" customHeight="1" x14ac:dyDescent="0.3">
      <c r="A1" s="10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 ht="12" customHeight="1" x14ac:dyDescent="0.3">
      <c r="A2" s="10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5" ht="12" customHeight="1" x14ac:dyDescent="0.25">
      <c r="A3" s="1" t="str">
        <f>'Pregnant Women Participating'!A3</f>
        <v>Data as of March 10,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5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5" ht="24" customHeight="1" x14ac:dyDescent="0.25">
      <c r="A5" s="6" t="s">
        <v>0</v>
      </c>
      <c r="B5" s="18" t="s">
        <v>144</v>
      </c>
      <c r="C5" s="19" t="s">
        <v>145</v>
      </c>
      <c r="D5" s="19" t="s">
        <v>146</v>
      </c>
      <c r="E5" s="19" t="s">
        <v>147</v>
      </c>
      <c r="F5" s="19" t="s">
        <v>148</v>
      </c>
      <c r="G5" s="19" t="s">
        <v>149</v>
      </c>
      <c r="H5" s="19" t="s">
        <v>150</v>
      </c>
      <c r="I5" s="19" t="s">
        <v>151</v>
      </c>
      <c r="J5" s="19" t="s">
        <v>152</v>
      </c>
      <c r="K5" s="19" t="s">
        <v>153</v>
      </c>
      <c r="L5" s="19" t="s">
        <v>154</v>
      </c>
      <c r="M5" s="19" t="s">
        <v>155</v>
      </c>
      <c r="N5" s="12" t="s">
        <v>12</v>
      </c>
      <c r="O5" s="3" t="s">
        <v>156</v>
      </c>
    </row>
    <row r="6" spans="1:15" ht="12" customHeight="1" x14ac:dyDescent="0.25">
      <c r="A6" s="7" t="str">
        <f>'Pregnant Women Participating'!A26</f>
        <v>Alabama</v>
      </c>
      <c r="B6" s="13">
        <v>108535</v>
      </c>
      <c r="C6" s="4">
        <v>107924</v>
      </c>
      <c r="D6" s="4">
        <v>107445</v>
      </c>
      <c r="E6" s="4">
        <v>107537</v>
      </c>
      <c r="F6" s="4">
        <v>106669</v>
      </c>
      <c r="G6" s="4">
        <v>108416</v>
      </c>
      <c r="H6" s="4">
        <v>108191</v>
      </c>
      <c r="I6" s="4">
        <v>109030</v>
      </c>
      <c r="J6" s="4">
        <v>109152</v>
      </c>
      <c r="K6" s="4">
        <v>109254</v>
      </c>
      <c r="L6" s="4">
        <v>110892</v>
      </c>
      <c r="M6" s="42">
        <v>110881</v>
      </c>
      <c r="N6" s="13">
        <f>IF(SUM(B6:M6)&gt;0,AVERAGE(B6:M6)," ")</f>
        <v>108660.5</v>
      </c>
    </row>
    <row r="7" spans="1:15" ht="12" customHeight="1" x14ac:dyDescent="0.25">
      <c r="A7" s="8" t="str">
        <f>'Pregnant Women Participating'!A90</f>
        <v>Alaska</v>
      </c>
      <c r="B7" s="13">
        <v>14189</v>
      </c>
      <c r="C7" s="4">
        <v>14010</v>
      </c>
      <c r="D7" s="4">
        <v>13846</v>
      </c>
      <c r="E7" s="4">
        <v>13664</v>
      </c>
      <c r="F7" s="4">
        <v>13522</v>
      </c>
      <c r="G7" s="4">
        <v>13694</v>
      </c>
      <c r="H7" s="4">
        <v>13739</v>
      </c>
      <c r="I7" s="4">
        <v>13789</v>
      </c>
      <c r="J7" s="4">
        <v>13767</v>
      </c>
      <c r="K7" s="4">
        <v>13643</v>
      </c>
      <c r="L7" s="4">
        <v>13698</v>
      </c>
      <c r="M7" s="42">
        <v>13575</v>
      </c>
      <c r="N7" s="13">
        <f>IF(SUM(B7:M7)&gt;0,AVERAGE(B7:M7)," ")</f>
        <v>13761.333333333334</v>
      </c>
    </row>
    <row r="8" spans="1:15" ht="12" customHeight="1" x14ac:dyDescent="0.25">
      <c r="A8" s="7" t="str">
        <f>'Pregnant Women Participating'!A45</f>
        <v>Arizona</v>
      </c>
      <c r="B8" s="13">
        <v>129388</v>
      </c>
      <c r="C8" s="4">
        <v>129291</v>
      </c>
      <c r="D8" s="4">
        <v>129160</v>
      </c>
      <c r="E8" s="4">
        <v>129527</v>
      </c>
      <c r="F8" s="4">
        <v>128421</v>
      </c>
      <c r="G8" s="4">
        <v>128529</v>
      </c>
      <c r="H8" s="4">
        <v>126715</v>
      </c>
      <c r="I8" s="4">
        <v>128146</v>
      </c>
      <c r="J8" s="4">
        <v>130214</v>
      </c>
      <c r="K8" s="4">
        <v>131829</v>
      </c>
      <c r="L8" s="4">
        <v>134927</v>
      </c>
      <c r="M8" s="42">
        <v>134723</v>
      </c>
      <c r="N8" s="13">
        <f>IF(SUM(B8:M8)&gt;0,AVERAGE(B8:M8)," ")</f>
        <v>130072.5</v>
      </c>
    </row>
    <row r="9" spans="1:15" ht="12" customHeight="1" x14ac:dyDescent="0.25">
      <c r="A9" s="7" t="str">
        <f>'Pregnant Women Participating'!A46</f>
        <v>Arkansas</v>
      </c>
      <c r="B9" s="13">
        <v>51331</v>
      </c>
      <c r="C9" s="4">
        <v>52600</v>
      </c>
      <c r="D9" s="4">
        <v>52399</v>
      </c>
      <c r="E9" s="4">
        <v>50675</v>
      </c>
      <c r="F9" s="4">
        <v>53752</v>
      </c>
      <c r="G9" s="4">
        <v>55560</v>
      </c>
      <c r="H9" s="4">
        <v>53773</v>
      </c>
      <c r="I9" s="4">
        <v>58344</v>
      </c>
      <c r="J9" s="4">
        <v>60355</v>
      </c>
      <c r="K9" s="4">
        <v>59585</v>
      </c>
      <c r="L9" s="4">
        <v>61950</v>
      </c>
      <c r="M9" s="42">
        <v>61770</v>
      </c>
      <c r="N9" s="13">
        <f>IF(SUM(B9:M9)&gt;0,AVERAGE(B9:M9)," ")</f>
        <v>56007.833333333336</v>
      </c>
    </row>
    <row r="10" spans="1:15" ht="12" customHeight="1" x14ac:dyDescent="0.25">
      <c r="A10" s="8" t="str">
        <f>'Pregnant Women Participating'!A92</f>
        <v>California</v>
      </c>
      <c r="B10" s="13">
        <v>936911</v>
      </c>
      <c r="C10" s="4">
        <v>927943</v>
      </c>
      <c r="D10" s="4">
        <v>922276</v>
      </c>
      <c r="E10" s="4">
        <v>921468</v>
      </c>
      <c r="F10" s="4">
        <v>921441</v>
      </c>
      <c r="G10" s="4">
        <v>940544</v>
      </c>
      <c r="H10" s="4">
        <v>937156</v>
      </c>
      <c r="I10" s="4">
        <v>939273</v>
      </c>
      <c r="J10" s="4">
        <v>942242</v>
      </c>
      <c r="K10" s="4">
        <v>938789</v>
      </c>
      <c r="L10" s="4">
        <v>951552</v>
      </c>
      <c r="M10" s="42">
        <v>953920</v>
      </c>
      <c r="N10" s="13">
        <f>IF(SUM(B10:M10)&gt;0,AVERAGE(B10:M10)," ")</f>
        <v>936126.25</v>
      </c>
    </row>
    <row r="11" spans="1:15" ht="12" customHeight="1" x14ac:dyDescent="0.25">
      <c r="A11" s="7" t="str">
        <f>'Pregnant Women Participating'!A71</f>
        <v>Colorado</v>
      </c>
      <c r="B11" s="13">
        <v>77073</v>
      </c>
      <c r="C11" s="4">
        <v>76567</v>
      </c>
      <c r="D11" s="4">
        <v>76111</v>
      </c>
      <c r="E11" s="4">
        <v>75900</v>
      </c>
      <c r="F11" s="4">
        <v>76491</v>
      </c>
      <c r="G11" s="4">
        <v>77995</v>
      </c>
      <c r="H11" s="4">
        <v>78452</v>
      </c>
      <c r="I11" s="4">
        <v>78589</v>
      </c>
      <c r="J11" s="4">
        <v>79373</v>
      </c>
      <c r="K11" s="4">
        <v>78622</v>
      </c>
      <c r="L11" s="4">
        <v>80075</v>
      </c>
      <c r="M11" s="42">
        <v>80721</v>
      </c>
      <c r="N11" s="13">
        <f>IF(SUM(B11:M11)&gt;0,AVERAGE(B11:M11)," ")</f>
        <v>77997.416666666672</v>
      </c>
    </row>
    <row r="12" spans="1:15" ht="12" customHeight="1" x14ac:dyDescent="0.25">
      <c r="A12" s="7" t="str">
        <f>'Pregnant Women Participating'!A6</f>
        <v>Connecticut</v>
      </c>
      <c r="B12" s="13">
        <v>45001</v>
      </c>
      <c r="C12" s="4">
        <v>45387</v>
      </c>
      <c r="D12" s="4">
        <v>45652</v>
      </c>
      <c r="E12" s="4">
        <v>46319</v>
      </c>
      <c r="F12" s="4">
        <v>46350</v>
      </c>
      <c r="G12" s="4">
        <v>47129</v>
      </c>
      <c r="H12" s="4">
        <v>47163</v>
      </c>
      <c r="I12" s="4">
        <v>47335</v>
      </c>
      <c r="J12" s="4">
        <v>47397</v>
      </c>
      <c r="K12" s="4">
        <v>47418</v>
      </c>
      <c r="L12" s="4">
        <v>47953</v>
      </c>
      <c r="M12" s="42">
        <v>48070</v>
      </c>
      <c r="N12" s="13">
        <f>IF(SUM(B12:M12)&gt;0,AVERAGE(B12:M12)," ")</f>
        <v>46764.5</v>
      </c>
    </row>
    <row r="13" spans="1:15" ht="12" customHeight="1" x14ac:dyDescent="0.25">
      <c r="A13" s="7" t="str">
        <f>'Pregnant Women Participating'!A17</f>
        <v>Delaware</v>
      </c>
      <c r="B13" s="13">
        <v>17547</v>
      </c>
      <c r="C13" s="4">
        <v>17697</v>
      </c>
      <c r="D13" s="4">
        <v>17848</v>
      </c>
      <c r="E13" s="4">
        <v>17712</v>
      </c>
      <c r="F13" s="4">
        <v>17588</v>
      </c>
      <c r="G13" s="4">
        <v>17648</v>
      </c>
      <c r="H13" s="4">
        <v>17558</v>
      </c>
      <c r="I13" s="4">
        <v>17540</v>
      </c>
      <c r="J13" s="4">
        <v>17705</v>
      </c>
      <c r="K13" s="4">
        <v>17896</v>
      </c>
      <c r="L13" s="4">
        <v>18182</v>
      </c>
      <c r="M13" s="42">
        <v>18177</v>
      </c>
      <c r="N13" s="13">
        <f>IF(SUM(B13:M13)&gt;0,AVERAGE(B13:M13)," ")</f>
        <v>17758.166666666668</v>
      </c>
    </row>
    <row r="14" spans="1:15" ht="12" customHeight="1" x14ac:dyDescent="0.25">
      <c r="A14" s="7" t="str">
        <f>'Pregnant Women Participating'!A18</f>
        <v>District of Columbia</v>
      </c>
      <c r="B14" s="13">
        <v>12586</v>
      </c>
      <c r="C14" s="4">
        <v>13714</v>
      </c>
      <c r="D14" s="4">
        <v>13656</v>
      </c>
      <c r="E14" s="4">
        <v>13569</v>
      </c>
      <c r="F14" s="4">
        <v>13728</v>
      </c>
      <c r="G14" s="4">
        <v>14035</v>
      </c>
      <c r="H14" s="4">
        <v>11682</v>
      </c>
      <c r="I14" s="4">
        <v>9798</v>
      </c>
      <c r="J14" s="4">
        <v>8843</v>
      </c>
      <c r="K14" s="4">
        <v>9113</v>
      </c>
      <c r="L14" s="4">
        <v>9313</v>
      </c>
      <c r="M14" s="42">
        <v>9643</v>
      </c>
      <c r="N14" s="13">
        <f>IF(SUM(B14:M14)&gt;0,AVERAGE(B14:M14)," ")</f>
        <v>11640</v>
      </c>
    </row>
    <row r="15" spans="1:15" ht="12" customHeight="1" x14ac:dyDescent="0.25">
      <c r="A15" s="7" t="str">
        <f>'Pregnant Women Participating'!A27</f>
        <v>Florida</v>
      </c>
      <c r="B15" s="13">
        <v>403630</v>
      </c>
      <c r="C15" s="4">
        <v>401685</v>
      </c>
      <c r="D15" s="4">
        <v>397305</v>
      </c>
      <c r="E15" s="4">
        <v>401125</v>
      </c>
      <c r="F15" s="4">
        <v>402879</v>
      </c>
      <c r="G15" s="4">
        <v>410157</v>
      </c>
      <c r="H15" s="4">
        <v>412470</v>
      </c>
      <c r="I15" s="4">
        <v>414391</v>
      </c>
      <c r="J15" s="4">
        <v>417944</v>
      </c>
      <c r="K15" s="4">
        <v>419777</v>
      </c>
      <c r="L15" s="4">
        <v>425377</v>
      </c>
      <c r="M15" s="42">
        <v>422131</v>
      </c>
      <c r="N15" s="13">
        <f>IF(SUM(B15:M15)&gt;0,AVERAGE(B15:M15)," ")</f>
        <v>410739.25</v>
      </c>
    </row>
    <row r="16" spans="1:15" ht="12" customHeight="1" x14ac:dyDescent="0.25">
      <c r="A16" s="7" t="str">
        <f>'Pregnant Women Participating'!A28</f>
        <v>Georgia</v>
      </c>
      <c r="B16" s="13">
        <v>210384</v>
      </c>
      <c r="C16" s="4">
        <v>209871</v>
      </c>
      <c r="D16" s="4">
        <v>206220</v>
      </c>
      <c r="E16" s="4">
        <v>186119</v>
      </c>
      <c r="F16" s="4">
        <v>189870</v>
      </c>
      <c r="G16" s="4">
        <v>192958</v>
      </c>
      <c r="H16" s="4">
        <v>185506</v>
      </c>
      <c r="I16" s="4">
        <v>186101</v>
      </c>
      <c r="J16" s="4">
        <v>184700</v>
      </c>
      <c r="K16" s="4">
        <v>180624</v>
      </c>
      <c r="L16" s="4">
        <v>184816</v>
      </c>
      <c r="M16" s="42">
        <v>183094</v>
      </c>
      <c r="N16" s="13">
        <f>IF(SUM(B16:M16)&gt;0,AVERAGE(B16:M16)," ")</f>
        <v>191688.58333333334</v>
      </c>
    </row>
    <row r="17" spans="1:14" ht="12" customHeight="1" x14ac:dyDescent="0.25">
      <c r="A17" s="8" t="str">
        <f>'Pregnant Women Participating'!A94</f>
        <v>Hawaii</v>
      </c>
      <c r="B17" s="13">
        <v>24326</v>
      </c>
      <c r="C17" s="4">
        <v>24782</v>
      </c>
      <c r="D17" s="4">
        <v>24776</v>
      </c>
      <c r="E17" s="4">
        <v>25207</v>
      </c>
      <c r="F17" s="4">
        <v>25687</v>
      </c>
      <c r="G17" s="4">
        <v>26401</v>
      </c>
      <c r="H17" s="4">
        <v>26326</v>
      </c>
      <c r="I17" s="4">
        <v>25869</v>
      </c>
      <c r="J17" s="4">
        <v>26459</v>
      </c>
      <c r="K17" s="4">
        <v>26553</v>
      </c>
      <c r="L17" s="4">
        <v>27066</v>
      </c>
      <c r="M17" s="42">
        <v>26802</v>
      </c>
      <c r="N17" s="13">
        <f>IF(SUM(B17:M17)&gt;0,AVERAGE(B17:M17)," ")</f>
        <v>25854.5</v>
      </c>
    </row>
    <row r="18" spans="1:14" ht="12" customHeight="1" x14ac:dyDescent="0.25">
      <c r="A18" s="8" t="str">
        <f>'Pregnant Women Participating'!A95</f>
        <v>Idaho</v>
      </c>
      <c r="B18" s="13">
        <v>28926</v>
      </c>
      <c r="C18" s="4">
        <v>28909</v>
      </c>
      <c r="D18" s="4">
        <v>28878</v>
      </c>
      <c r="E18" s="4">
        <v>28930</v>
      </c>
      <c r="F18" s="4">
        <v>28798</v>
      </c>
      <c r="G18" s="4">
        <v>29164</v>
      </c>
      <c r="H18" s="4">
        <v>28780</v>
      </c>
      <c r="I18" s="4">
        <v>28590</v>
      </c>
      <c r="J18" s="4">
        <v>29090</v>
      </c>
      <c r="K18" s="4">
        <v>28983</v>
      </c>
      <c r="L18" s="4">
        <v>29490</v>
      </c>
      <c r="M18" s="42">
        <v>29821</v>
      </c>
      <c r="N18" s="13">
        <f>IF(SUM(B18:M18)&gt;0,AVERAGE(B18:M18)," ")</f>
        <v>29029.916666666668</v>
      </c>
    </row>
    <row r="19" spans="1:14" ht="12" customHeight="1" x14ac:dyDescent="0.25">
      <c r="A19" s="7" t="str">
        <f>'Pregnant Women Participating'!A37</f>
        <v>Illinois</v>
      </c>
      <c r="B19" s="13">
        <v>150680</v>
      </c>
      <c r="C19" s="4">
        <v>150262</v>
      </c>
      <c r="D19" s="4">
        <v>149467</v>
      </c>
      <c r="E19" s="4">
        <v>151596</v>
      </c>
      <c r="F19" s="4">
        <v>152291</v>
      </c>
      <c r="G19" s="4">
        <v>156462</v>
      </c>
      <c r="H19" s="4">
        <v>157637</v>
      </c>
      <c r="I19" s="4">
        <v>158983</v>
      </c>
      <c r="J19" s="4">
        <v>159008</v>
      </c>
      <c r="K19" s="4">
        <v>158534</v>
      </c>
      <c r="L19" s="4">
        <v>160490</v>
      </c>
      <c r="M19" s="42">
        <v>160893</v>
      </c>
      <c r="N19" s="13">
        <f>IF(SUM(B19:M19)&gt;0,AVERAGE(B19:M19)," ")</f>
        <v>155525.25</v>
      </c>
    </row>
    <row r="20" spans="1:14" ht="12" customHeight="1" x14ac:dyDescent="0.25">
      <c r="A20" s="7" t="str">
        <f>'Pregnant Women Participating'!A38</f>
        <v>Indiana</v>
      </c>
      <c r="B20" s="13">
        <v>154212</v>
      </c>
      <c r="C20" s="4">
        <v>154638</v>
      </c>
      <c r="D20" s="4">
        <v>154488</v>
      </c>
      <c r="E20" s="4">
        <v>156611</v>
      </c>
      <c r="F20" s="4">
        <v>156914</v>
      </c>
      <c r="G20" s="4">
        <v>158450</v>
      </c>
      <c r="H20" s="4">
        <v>152638</v>
      </c>
      <c r="I20" s="4">
        <v>148912</v>
      </c>
      <c r="J20" s="4">
        <v>146645</v>
      </c>
      <c r="K20" s="4">
        <v>145922</v>
      </c>
      <c r="L20" s="4">
        <v>145012</v>
      </c>
      <c r="M20" s="42">
        <v>143672</v>
      </c>
      <c r="N20" s="13">
        <f>IF(SUM(B20:M20)&gt;0,AVERAGE(B20:M20)," ")</f>
        <v>151509.5</v>
      </c>
    </row>
    <row r="21" spans="1:14" ht="12" customHeight="1" x14ac:dyDescent="0.25">
      <c r="A21" s="7" t="str">
        <f>'Pregnant Women Participating'!A39</f>
        <v>Iowa</v>
      </c>
      <c r="B21" s="13">
        <v>55372</v>
      </c>
      <c r="C21" s="4">
        <v>55118</v>
      </c>
      <c r="D21" s="4">
        <v>54749</v>
      </c>
      <c r="E21" s="4">
        <v>55321</v>
      </c>
      <c r="F21" s="4">
        <v>55988</v>
      </c>
      <c r="G21" s="4">
        <v>56266</v>
      </c>
      <c r="H21" s="4">
        <v>56413</v>
      </c>
      <c r="I21" s="4">
        <v>55680</v>
      </c>
      <c r="J21" s="4">
        <v>56246</v>
      </c>
      <c r="K21" s="4">
        <v>56127</v>
      </c>
      <c r="L21" s="4">
        <v>57056</v>
      </c>
      <c r="M21" s="42">
        <v>57503</v>
      </c>
      <c r="N21" s="13">
        <f>IF(SUM(B21:M21)&gt;0,AVERAGE(B21:M21)," ")</f>
        <v>55986.583333333336</v>
      </c>
    </row>
    <row r="22" spans="1:14" ht="12" customHeight="1" x14ac:dyDescent="0.25">
      <c r="A22" s="7" t="str">
        <f>'Pregnant Women Participating'!A72</f>
        <v>Kansas</v>
      </c>
      <c r="B22" s="13">
        <v>46102</v>
      </c>
      <c r="C22" s="4">
        <v>46666</v>
      </c>
      <c r="D22" s="4">
        <v>42248</v>
      </c>
      <c r="E22" s="4">
        <v>42529</v>
      </c>
      <c r="F22" s="4">
        <v>42943</v>
      </c>
      <c r="G22" s="4">
        <v>43965</v>
      </c>
      <c r="H22" s="4">
        <v>43328</v>
      </c>
      <c r="I22" s="4">
        <v>43524</v>
      </c>
      <c r="J22" s="4">
        <v>43851</v>
      </c>
      <c r="K22" s="4">
        <v>44219</v>
      </c>
      <c r="L22" s="4">
        <v>45578</v>
      </c>
      <c r="M22" s="42">
        <v>45557</v>
      </c>
      <c r="N22" s="13">
        <f>IF(SUM(B22:M22)&gt;0,AVERAGE(B22:M22)," ")</f>
        <v>44209.166666666664</v>
      </c>
    </row>
    <row r="23" spans="1:14" ht="12" customHeight="1" x14ac:dyDescent="0.25">
      <c r="A23" s="7" t="str">
        <f>'Pregnant Women Participating'!A29</f>
        <v>Kentucky</v>
      </c>
      <c r="B23" s="13">
        <v>107473</v>
      </c>
      <c r="C23" s="4">
        <v>107259</v>
      </c>
      <c r="D23" s="4">
        <v>106647</v>
      </c>
      <c r="E23" s="4">
        <v>106790</v>
      </c>
      <c r="F23" s="4">
        <v>106609</v>
      </c>
      <c r="G23" s="4">
        <v>108118</v>
      </c>
      <c r="H23" s="4">
        <v>107794</v>
      </c>
      <c r="I23" s="4">
        <v>108218</v>
      </c>
      <c r="J23" s="4">
        <v>109277</v>
      </c>
      <c r="K23" s="4">
        <v>110167</v>
      </c>
      <c r="L23" s="4">
        <v>112356</v>
      </c>
      <c r="M23" s="42">
        <v>113301</v>
      </c>
      <c r="N23" s="13">
        <f>IF(SUM(B23:M23)&gt;0,AVERAGE(B23:M23)," ")</f>
        <v>108667.41666666667</v>
      </c>
    </row>
    <row r="24" spans="1:14" ht="12" customHeight="1" x14ac:dyDescent="0.25">
      <c r="A24" s="7" t="str">
        <f>'Pregnant Women Participating'!A47</f>
        <v>Louisiana</v>
      </c>
      <c r="B24" s="13">
        <v>85617</v>
      </c>
      <c r="C24" s="4">
        <v>85601</v>
      </c>
      <c r="D24" s="4">
        <v>82993</v>
      </c>
      <c r="E24" s="4">
        <v>82146</v>
      </c>
      <c r="F24" s="4">
        <v>83288</v>
      </c>
      <c r="G24" s="4">
        <v>83467</v>
      </c>
      <c r="H24" s="4">
        <v>83342</v>
      </c>
      <c r="I24" s="4">
        <v>82454</v>
      </c>
      <c r="J24" s="4">
        <v>83001</v>
      </c>
      <c r="K24" s="4">
        <v>83991</v>
      </c>
      <c r="L24" s="4">
        <v>87179</v>
      </c>
      <c r="M24" s="42">
        <v>89177</v>
      </c>
      <c r="N24" s="13">
        <f>IF(SUM(B24:M24)&gt;0,AVERAGE(B24:M24)," ")</f>
        <v>84354.666666666672</v>
      </c>
    </row>
    <row r="25" spans="1:14" ht="12" customHeight="1" x14ac:dyDescent="0.25">
      <c r="A25" s="7" t="str">
        <f>'Pregnant Women Participating'!A7</f>
        <v>Maine</v>
      </c>
      <c r="B25" s="13">
        <v>16645</v>
      </c>
      <c r="C25" s="4">
        <v>16600</v>
      </c>
      <c r="D25" s="4">
        <v>16588</v>
      </c>
      <c r="E25" s="4">
        <v>16713</v>
      </c>
      <c r="F25" s="4">
        <v>16791</v>
      </c>
      <c r="G25" s="4">
        <v>17139</v>
      </c>
      <c r="H25" s="4">
        <v>16995</v>
      </c>
      <c r="I25" s="4">
        <v>16982</v>
      </c>
      <c r="J25" s="4">
        <v>16873</v>
      </c>
      <c r="K25" s="4">
        <v>16840</v>
      </c>
      <c r="L25" s="4">
        <v>16991</v>
      </c>
      <c r="M25" s="42">
        <v>17000</v>
      </c>
      <c r="N25" s="13">
        <f>IF(SUM(B25:M25)&gt;0,AVERAGE(B25:M25)," ")</f>
        <v>16846.416666666668</v>
      </c>
    </row>
    <row r="26" spans="1:14" ht="12" customHeight="1" x14ac:dyDescent="0.25">
      <c r="A26" s="7" t="str">
        <f>'Pregnant Women Participating'!A19</f>
        <v>Maryland</v>
      </c>
      <c r="B26" s="13">
        <v>116907</v>
      </c>
      <c r="C26" s="4">
        <v>116508</v>
      </c>
      <c r="D26" s="4">
        <v>116291</v>
      </c>
      <c r="E26" s="4">
        <v>117424</v>
      </c>
      <c r="F26" s="4">
        <v>117676</v>
      </c>
      <c r="G26" s="4">
        <v>119413</v>
      </c>
      <c r="H26" s="4">
        <v>118873</v>
      </c>
      <c r="I26" s="4">
        <v>118847</v>
      </c>
      <c r="J26" s="4">
        <v>119324</v>
      </c>
      <c r="K26" s="4">
        <v>119712</v>
      </c>
      <c r="L26" s="4">
        <v>121688</v>
      </c>
      <c r="M26" s="42">
        <v>122732</v>
      </c>
      <c r="N26" s="13">
        <f>IF(SUM(B26:M26)&gt;0,AVERAGE(B26:M26)," ")</f>
        <v>118782.91666666667</v>
      </c>
    </row>
    <row r="27" spans="1:14" ht="12" customHeight="1" x14ac:dyDescent="0.25">
      <c r="A27" s="7" t="str">
        <f>'Pregnant Women Participating'!A8</f>
        <v>Massachusetts</v>
      </c>
      <c r="B27" s="13">
        <v>111590</v>
      </c>
      <c r="C27" s="4">
        <v>112678</v>
      </c>
      <c r="D27" s="4">
        <v>113269</v>
      </c>
      <c r="E27" s="4">
        <v>114507</v>
      </c>
      <c r="F27" s="4">
        <v>114757</v>
      </c>
      <c r="G27" s="4">
        <v>116697</v>
      </c>
      <c r="H27" s="4">
        <v>116519</v>
      </c>
      <c r="I27" s="4">
        <v>117001</v>
      </c>
      <c r="J27" s="4">
        <v>117058</v>
      </c>
      <c r="K27" s="4">
        <v>116705</v>
      </c>
      <c r="L27" s="4">
        <v>117688</v>
      </c>
      <c r="M27" s="42">
        <v>118596</v>
      </c>
      <c r="N27" s="13">
        <f>IF(SUM(B27:M27)&gt;0,AVERAGE(B27:M27)," ")</f>
        <v>115588.75</v>
      </c>
    </row>
    <row r="28" spans="1:14" ht="12" customHeight="1" x14ac:dyDescent="0.25">
      <c r="A28" s="7" t="str">
        <f>'Pregnant Women Participating'!A40</f>
        <v>Michigan</v>
      </c>
      <c r="B28" s="13">
        <v>198821</v>
      </c>
      <c r="C28" s="4">
        <v>197275</v>
      </c>
      <c r="D28" s="4">
        <v>196401</v>
      </c>
      <c r="E28" s="4">
        <v>198465</v>
      </c>
      <c r="F28" s="4">
        <v>198284</v>
      </c>
      <c r="G28" s="4">
        <v>200963</v>
      </c>
      <c r="H28" s="4">
        <v>200611</v>
      </c>
      <c r="I28" s="4">
        <v>201077</v>
      </c>
      <c r="J28" s="4">
        <v>201839</v>
      </c>
      <c r="K28" s="4">
        <v>202196</v>
      </c>
      <c r="L28" s="4">
        <v>203454</v>
      </c>
      <c r="M28" s="42">
        <v>203289</v>
      </c>
      <c r="N28" s="13">
        <f>IF(SUM(B28:M28)&gt;0,AVERAGE(B28:M28)," ")</f>
        <v>200222.91666666666</v>
      </c>
    </row>
    <row r="29" spans="1:14" ht="12" customHeight="1" x14ac:dyDescent="0.25">
      <c r="A29" s="7" t="str">
        <f>'Pregnant Women Participating'!A41</f>
        <v>Minnesota</v>
      </c>
      <c r="B29" s="13">
        <v>96584</v>
      </c>
      <c r="C29" s="4">
        <v>97160</v>
      </c>
      <c r="D29" s="4">
        <v>97739</v>
      </c>
      <c r="E29" s="4">
        <v>98869</v>
      </c>
      <c r="F29" s="4">
        <v>99621</v>
      </c>
      <c r="G29" s="4">
        <v>100849</v>
      </c>
      <c r="H29" s="4">
        <v>99908</v>
      </c>
      <c r="I29" s="4">
        <v>100689</v>
      </c>
      <c r="J29" s="4">
        <v>100972</v>
      </c>
      <c r="K29" s="4">
        <v>100406</v>
      </c>
      <c r="L29" s="4">
        <v>101702</v>
      </c>
      <c r="M29" s="42">
        <v>102389</v>
      </c>
      <c r="N29" s="13">
        <f>IF(SUM(B29:M29)&gt;0,AVERAGE(B29:M29)," ")</f>
        <v>99740.666666666672</v>
      </c>
    </row>
    <row r="30" spans="1:14" ht="12" customHeight="1" x14ac:dyDescent="0.25">
      <c r="A30" s="7" t="str">
        <f>'Pregnant Women Participating'!A30</f>
        <v>Mississippi</v>
      </c>
      <c r="B30" s="13">
        <v>66809</v>
      </c>
      <c r="C30" s="4">
        <v>66988</v>
      </c>
      <c r="D30" s="4">
        <v>66406</v>
      </c>
      <c r="E30" s="4">
        <v>64204</v>
      </c>
      <c r="F30" s="4">
        <v>67996</v>
      </c>
      <c r="G30" s="4">
        <v>67973</v>
      </c>
      <c r="H30" s="4">
        <v>63422</v>
      </c>
      <c r="I30" s="4">
        <v>67546</v>
      </c>
      <c r="J30" s="4">
        <v>67311</v>
      </c>
      <c r="K30" s="4">
        <v>64657</v>
      </c>
      <c r="L30" s="4">
        <v>67345</v>
      </c>
      <c r="M30" s="42">
        <v>66078</v>
      </c>
      <c r="N30" s="13">
        <f>IF(SUM(B30:M30)&gt;0,AVERAGE(B30:M30)," ")</f>
        <v>66394.583333333328</v>
      </c>
    </row>
    <row r="31" spans="1:14" ht="12" customHeight="1" x14ac:dyDescent="0.25">
      <c r="A31" s="7" t="str">
        <f>'Pregnant Women Participating'!A73</f>
        <v>Missouri</v>
      </c>
      <c r="B31" s="13">
        <v>82253</v>
      </c>
      <c r="C31" s="4">
        <v>83095</v>
      </c>
      <c r="D31" s="4">
        <v>83372</v>
      </c>
      <c r="E31" s="4">
        <v>83156</v>
      </c>
      <c r="F31" s="4">
        <v>81725</v>
      </c>
      <c r="G31" s="4">
        <v>82803</v>
      </c>
      <c r="H31" s="4">
        <v>82181</v>
      </c>
      <c r="I31" s="4">
        <v>83339</v>
      </c>
      <c r="J31" s="4">
        <v>83885</v>
      </c>
      <c r="K31" s="4">
        <v>83787</v>
      </c>
      <c r="L31" s="4">
        <v>86627</v>
      </c>
      <c r="M31" s="42">
        <v>87771</v>
      </c>
      <c r="N31" s="13">
        <f>IF(SUM(B31:M31)&gt;0,AVERAGE(B31:M31)," ")</f>
        <v>83666.166666666672</v>
      </c>
    </row>
    <row r="32" spans="1:14" ht="12" customHeight="1" x14ac:dyDescent="0.25">
      <c r="A32" s="7" t="str">
        <f>'Pregnant Women Participating'!A74</f>
        <v>Montana</v>
      </c>
      <c r="B32" s="13">
        <v>13650</v>
      </c>
      <c r="C32" s="4">
        <v>13844</v>
      </c>
      <c r="D32" s="4">
        <v>13821</v>
      </c>
      <c r="E32" s="4">
        <v>13718</v>
      </c>
      <c r="F32" s="4">
        <v>13763</v>
      </c>
      <c r="G32" s="4">
        <v>13867</v>
      </c>
      <c r="H32" s="4">
        <v>13780</v>
      </c>
      <c r="I32" s="4">
        <v>13820</v>
      </c>
      <c r="J32" s="4">
        <v>14041</v>
      </c>
      <c r="K32" s="4">
        <v>13804</v>
      </c>
      <c r="L32" s="4">
        <v>13961</v>
      </c>
      <c r="M32" s="42">
        <v>13833</v>
      </c>
      <c r="N32" s="13">
        <f>IF(SUM(B32:M32)&gt;0,AVERAGE(B32:M32)," ")</f>
        <v>13825.166666666666</v>
      </c>
    </row>
    <row r="33" spans="1:14" ht="12" customHeight="1" x14ac:dyDescent="0.25">
      <c r="A33" s="7" t="str">
        <f>'Pregnant Women Participating'!A75</f>
        <v>Nebraska</v>
      </c>
      <c r="B33" s="13">
        <v>34345</v>
      </c>
      <c r="C33" s="4">
        <v>34707</v>
      </c>
      <c r="D33" s="4">
        <v>34891</v>
      </c>
      <c r="E33" s="4">
        <v>34946</v>
      </c>
      <c r="F33" s="4">
        <v>34896</v>
      </c>
      <c r="G33" s="4">
        <v>35601</v>
      </c>
      <c r="H33" s="4">
        <v>35884</v>
      </c>
      <c r="I33" s="4">
        <v>35989</v>
      </c>
      <c r="J33" s="4">
        <v>36047</v>
      </c>
      <c r="K33" s="4">
        <v>35259</v>
      </c>
      <c r="L33" s="4">
        <v>35345</v>
      </c>
      <c r="M33" s="42">
        <v>35010</v>
      </c>
      <c r="N33" s="13">
        <f>IF(SUM(B33:M33)&gt;0,AVERAGE(B33:M33)," ")</f>
        <v>35243.333333333336</v>
      </c>
    </row>
    <row r="34" spans="1:14" ht="12" customHeight="1" x14ac:dyDescent="0.25">
      <c r="A34" s="8" t="str">
        <f>'Pregnant Women Participating'!A96</f>
        <v>Nevada</v>
      </c>
      <c r="B34" s="13">
        <v>54189</v>
      </c>
      <c r="C34" s="4">
        <v>54015</v>
      </c>
      <c r="D34" s="4">
        <v>52977</v>
      </c>
      <c r="E34" s="4">
        <v>51812</v>
      </c>
      <c r="F34" s="4">
        <v>51322</v>
      </c>
      <c r="G34" s="4">
        <v>51631</v>
      </c>
      <c r="H34" s="4">
        <v>51078</v>
      </c>
      <c r="I34" s="4">
        <v>50932</v>
      </c>
      <c r="J34" s="4">
        <v>51027</v>
      </c>
      <c r="K34" s="4">
        <v>50758</v>
      </c>
      <c r="L34" s="4">
        <v>51935</v>
      </c>
      <c r="M34" s="42">
        <v>51998</v>
      </c>
      <c r="N34" s="13">
        <f>IF(SUM(B34:M34)&gt;0,AVERAGE(B34:M34)," ")</f>
        <v>51972.833333333336</v>
      </c>
    </row>
    <row r="35" spans="1:14" ht="12" customHeight="1" x14ac:dyDescent="0.25">
      <c r="A35" s="7" t="str">
        <f>'Pregnant Women Participating'!A9</f>
        <v>New Hampshire</v>
      </c>
      <c r="B35" s="13">
        <v>13861</v>
      </c>
      <c r="C35" s="4">
        <v>13941</v>
      </c>
      <c r="D35" s="4">
        <v>14048</v>
      </c>
      <c r="E35" s="4">
        <v>13960</v>
      </c>
      <c r="F35" s="4">
        <v>13859</v>
      </c>
      <c r="G35" s="4">
        <v>13744</v>
      </c>
      <c r="H35" s="4">
        <v>12955</v>
      </c>
      <c r="I35" s="4">
        <v>13528</v>
      </c>
      <c r="J35" s="4">
        <v>13475</v>
      </c>
      <c r="K35" s="4">
        <v>13349</v>
      </c>
      <c r="L35" s="4">
        <v>13546</v>
      </c>
      <c r="M35" s="42">
        <v>13428</v>
      </c>
      <c r="N35" s="13">
        <f>IF(SUM(B35:M35)&gt;0,AVERAGE(B35:M35)," ")</f>
        <v>13641.166666666666</v>
      </c>
    </row>
    <row r="36" spans="1:14" ht="12" customHeight="1" x14ac:dyDescent="0.25">
      <c r="A36" s="7" t="str">
        <f>'Pregnant Women Participating'!A20</f>
        <v>New Jersey</v>
      </c>
      <c r="B36" s="13">
        <v>142905</v>
      </c>
      <c r="C36" s="4">
        <v>142537</v>
      </c>
      <c r="D36" s="4">
        <v>141013</v>
      </c>
      <c r="E36" s="4">
        <v>141991</v>
      </c>
      <c r="F36" s="4">
        <v>143672</v>
      </c>
      <c r="G36" s="4">
        <v>146175</v>
      </c>
      <c r="H36" s="4">
        <v>146042</v>
      </c>
      <c r="I36" s="4">
        <v>148312</v>
      </c>
      <c r="J36" s="4">
        <v>149771</v>
      </c>
      <c r="K36" s="4">
        <v>150914</v>
      </c>
      <c r="L36" s="4">
        <v>152837</v>
      </c>
      <c r="M36" s="42">
        <v>153846</v>
      </c>
      <c r="N36" s="13">
        <f>IF(SUM(B36:M36)&gt;0,AVERAGE(B36:M36)," ")</f>
        <v>146667.91666666666</v>
      </c>
    </row>
    <row r="37" spans="1:14" ht="12" customHeight="1" x14ac:dyDescent="0.25">
      <c r="A37" s="7" t="str">
        <f>'Pregnant Women Participating'!A48</f>
        <v>New Mexico</v>
      </c>
      <c r="B37" s="13">
        <v>31424</v>
      </c>
      <c r="C37" s="4">
        <v>31169</v>
      </c>
      <c r="D37" s="4">
        <v>30696</v>
      </c>
      <c r="E37" s="4">
        <v>30723</v>
      </c>
      <c r="F37" s="4">
        <v>30515</v>
      </c>
      <c r="G37" s="4">
        <v>30944</v>
      </c>
      <c r="H37" s="4">
        <v>31477</v>
      </c>
      <c r="I37" s="4">
        <v>32180</v>
      </c>
      <c r="J37" s="4">
        <v>33295</v>
      </c>
      <c r="K37" s="4">
        <v>33694</v>
      </c>
      <c r="L37" s="4">
        <v>34597</v>
      </c>
      <c r="M37" s="42">
        <v>35314</v>
      </c>
      <c r="N37" s="13">
        <f>IF(SUM(B37:M37)&gt;0,AVERAGE(B37:M37)," ")</f>
        <v>32169</v>
      </c>
    </row>
    <row r="38" spans="1:14" ht="12" customHeight="1" x14ac:dyDescent="0.25">
      <c r="A38" s="7" t="str">
        <f>'Pregnant Women Participating'!A10</f>
        <v>New York</v>
      </c>
      <c r="B38" s="13">
        <v>373236</v>
      </c>
      <c r="C38" s="4">
        <v>374991</v>
      </c>
      <c r="D38" s="4">
        <v>376895</v>
      </c>
      <c r="E38" s="4">
        <v>381372</v>
      </c>
      <c r="F38" s="4">
        <v>382939</v>
      </c>
      <c r="G38" s="4">
        <v>390891</v>
      </c>
      <c r="H38" s="4">
        <v>390900</v>
      </c>
      <c r="I38" s="4">
        <v>393516</v>
      </c>
      <c r="J38" s="4">
        <v>394128</v>
      </c>
      <c r="K38" s="4">
        <v>393191</v>
      </c>
      <c r="L38" s="4">
        <v>396867</v>
      </c>
      <c r="M38" s="42">
        <v>400052</v>
      </c>
      <c r="N38" s="13">
        <f>IF(SUM(B38:M38)&gt;0,AVERAGE(B38:M38)," ")</f>
        <v>387414.83333333331</v>
      </c>
    </row>
    <row r="39" spans="1:14" ht="12" customHeight="1" x14ac:dyDescent="0.25">
      <c r="A39" s="7" t="str">
        <f>'Pregnant Women Participating'!A31</f>
        <v>North Carolina</v>
      </c>
      <c r="B39" s="13">
        <v>255710</v>
      </c>
      <c r="C39" s="4">
        <v>253833</v>
      </c>
      <c r="D39" s="4">
        <v>253530</v>
      </c>
      <c r="E39" s="4">
        <v>254356</v>
      </c>
      <c r="F39" s="4">
        <v>254813</v>
      </c>
      <c r="G39" s="4">
        <v>261110</v>
      </c>
      <c r="H39" s="4">
        <v>257892</v>
      </c>
      <c r="I39" s="4">
        <v>260767</v>
      </c>
      <c r="J39" s="4">
        <v>260024</v>
      </c>
      <c r="K39" s="4">
        <v>260234</v>
      </c>
      <c r="L39" s="4">
        <v>263277</v>
      </c>
      <c r="M39" s="42">
        <v>262269</v>
      </c>
      <c r="N39" s="13">
        <f>IF(SUM(B39:M39)&gt;0,AVERAGE(B39:M39)," ")</f>
        <v>258151.25</v>
      </c>
    </row>
    <row r="40" spans="1:14" ht="12" customHeight="1" x14ac:dyDescent="0.25">
      <c r="A40" s="7" t="str">
        <f>'Pregnant Women Participating'!A76</f>
        <v>North Dakota</v>
      </c>
      <c r="B40" s="13">
        <v>9862</v>
      </c>
      <c r="C40" s="4">
        <v>9897</v>
      </c>
      <c r="D40" s="4">
        <v>9728</v>
      </c>
      <c r="E40" s="4">
        <v>9752</v>
      </c>
      <c r="F40" s="4">
        <v>9782</v>
      </c>
      <c r="G40" s="4">
        <v>9904</v>
      </c>
      <c r="H40" s="4">
        <v>9764</v>
      </c>
      <c r="I40" s="4">
        <v>9867</v>
      </c>
      <c r="J40" s="4">
        <v>9831</v>
      </c>
      <c r="K40" s="4">
        <v>9876</v>
      </c>
      <c r="L40" s="4">
        <v>9904</v>
      </c>
      <c r="M40" s="42">
        <v>10003</v>
      </c>
      <c r="N40" s="13">
        <f>IF(SUM(B40:M40)&gt;0,AVERAGE(B40:M40)," ")</f>
        <v>9847.5</v>
      </c>
    </row>
    <row r="41" spans="1:14" ht="12" customHeight="1" x14ac:dyDescent="0.25">
      <c r="A41" s="7" t="str">
        <f>'Pregnant Women Participating'!A42</f>
        <v>Ohio</v>
      </c>
      <c r="B41" s="13">
        <v>158550</v>
      </c>
      <c r="C41" s="4">
        <v>158634</v>
      </c>
      <c r="D41" s="4">
        <v>157070</v>
      </c>
      <c r="E41" s="4">
        <v>157727</v>
      </c>
      <c r="F41" s="4">
        <v>157609</v>
      </c>
      <c r="G41" s="4">
        <v>160402</v>
      </c>
      <c r="H41" s="4">
        <v>161716</v>
      </c>
      <c r="I41" s="4">
        <v>162341</v>
      </c>
      <c r="J41" s="4">
        <v>162029</v>
      </c>
      <c r="K41" s="4">
        <v>159507</v>
      </c>
      <c r="L41" s="4">
        <v>162159</v>
      </c>
      <c r="M41" s="42">
        <v>163990</v>
      </c>
      <c r="N41" s="13">
        <f>IF(SUM(B41:M41)&gt;0,AVERAGE(B41:M41)," ")</f>
        <v>160144.5</v>
      </c>
    </row>
    <row r="42" spans="1:14" ht="12" customHeight="1" x14ac:dyDescent="0.25">
      <c r="A42" s="7" t="str">
        <f>'Pregnant Women Participating'!A49</f>
        <v>Oklahoma</v>
      </c>
      <c r="B42" s="13">
        <v>64863</v>
      </c>
      <c r="C42" s="4">
        <v>64352</v>
      </c>
      <c r="D42" s="4">
        <v>63060</v>
      </c>
      <c r="E42" s="4">
        <v>63049</v>
      </c>
      <c r="F42" s="4">
        <v>61388</v>
      </c>
      <c r="G42" s="4">
        <v>62445</v>
      </c>
      <c r="H42" s="4">
        <v>62763</v>
      </c>
      <c r="I42" s="4">
        <v>63540</v>
      </c>
      <c r="J42" s="4">
        <v>64216</v>
      </c>
      <c r="K42" s="4">
        <v>64552</v>
      </c>
      <c r="L42" s="4">
        <v>65236</v>
      </c>
      <c r="M42" s="42">
        <v>65311</v>
      </c>
      <c r="N42" s="13">
        <f>IF(SUM(B42:M42)&gt;0,AVERAGE(B42:M42)," ")</f>
        <v>63731.25</v>
      </c>
    </row>
    <row r="43" spans="1:14" ht="12" customHeight="1" x14ac:dyDescent="0.25">
      <c r="A43" s="8" t="str">
        <f>'Pregnant Women Participating'!A97</f>
        <v>Oregon</v>
      </c>
      <c r="B43" s="13">
        <v>74487</v>
      </c>
      <c r="C43" s="4">
        <v>73437</v>
      </c>
      <c r="D43" s="4">
        <v>73043</v>
      </c>
      <c r="E43" s="4">
        <v>73170</v>
      </c>
      <c r="F43" s="4">
        <v>73225</v>
      </c>
      <c r="G43" s="4">
        <v>74356</v>
      </c>
      <c r="H43" s="4">
        <v>74104</v>
      </c>
      <c r="I43" s="4">
        <v>74468</v>
      </c>
      <c r="J43" s="4">
        <v>74734</v>
      </c>
      <c r="K43" s="4">
        <v>74482</v>
      </c>
      <c r="L43" s="4">
        <v>75347</v>
      </c>
      <c r="M43" s="42">
        <v>75353</v>
      </c>
      <c r="N43" s="13">
        <f>IF(SUM(B43:M43)&gt;0,AVERAGE(B43:M43)," ")</f>
        <v>74183.833333333328</v>
      </c>
    </row>
    <row r="44" spans="1:14" ht="12" customHeight="1" x14ac:dyDescent="0.25">
      <c r="A44" s="7" t="str">
        <f>'Pregnant Women Participating'!A21</f>
        <v>Pennsylvania</v>
      </c>
      <c r="B44" s="13">
        <v>154978</v>
      </c>
      <c r="C44" s="4">
        <v>154670</v>
      </c>
      <c r="D44" s="4">
        <v>154358</v>
      </c>
      <c r="E44" s="4">
        <v>155196</v>
      </c>
      <c r="F44" s="4">
        <v>156838</v>
      </c>
      <c r="G44" s="4">
        <v>159528</v>
      </c>
      <c r="H44" s="4">
        <v>158752</v>
      </c>
      <c r="I44" s="4">
        <v>158772</v>
      </c>
      <c r="J44" s="4">
        <v>158928</v>
      </c>
      <c r="K44" s="4">
        <v>159210</v>
      </c>
      <c r="L44" s="4">
        <v>162803</v>
      </c>
      <c r="M44" s="42">
        <v>164697</v>
      </c>
      <c r="N44" s="13">
        <f>IF(SUM(B44:M44)&gt;0,AVERAGE(B44:M44)," ")</f>
        <v>158227.5</v>
      </c>
    </row>
    <row r="45" spans="1:14" ht="12" customHeight="1" x14ac:dyDescent="0.25">
      <c r="A45" s="7" t="str">
        <f>'Pregnant Women Participating'!A11</f>
        <v>Rhode Island</v>
      </c>
      <c r="B45" s="13">
        <v>16050</v>
      </c>
      <c r="C45" s="4">
        <v>15885</v>
      </c>
      <c r="D45" s="4">
        <v>16017</v>
      </c>
      <c r="E45" s="4">
        <v>16155</v>
      </c>
      <c r="F45" s="4">
        <v>16432</v>
      </c>
      <c r="G45" s="4">
        <v>16570</v>
      </c>
      <c r="H45" s="4">
        <v>16354</v>
      </c>
      <c r="I45" s="4">
        <v>16395</v>
      </c>
      <c r="J45" s="4">
        <v>16307</v>
      </c>
      <c r="K45" s="4">
        <v>16044</v>
      </c>
      <c r="L45" s="4">
        <v>16032</v>
      </c>
      <c r="M45" s="42">
        <v>16022</v>
      </c>
      <c r="N45" s="13">
        <f>IF(SUM(B45:M45)&gt;0,AVERAGE(B45:M45)," ")</f>
        <v>16188.583333333334</v>
      </c>
    </row>
    <row r="46" spans="1:14" ht="12" customHeight="1" x14ac:dyDescent="0.25">
      <c r="A46" s="7" t="str">
        <f>'Pregnant Women Participating'!A32</f>
        <v>South Carolina</v>
      </c>
      <c r="B46" s="13">
        <v>86608</v>
      </c>
      <c r="C46" s="4">
        <v>86258</v>
      </c>
      <c r="D46" s="4">
        <v>85694</v>
      </c>
      <c r="E46" s="4">
        <v>85256</v>
      </c>
      <c r="F46" s="4">
        <v>84304</v>
      </c>
      <c r="G46" s="4">
        <v>85374</v>
      </c>
      <c r="H46" s="4">
        <v>85810</v>
      </c>
      <c r="I46" s="4">
        <v>86568</v>
      </c>
      <c r="J46" s="4">
        <v>87508</v>
      </c>
      <c r="K46" s="4">
        <v>86622</v>
      </c>
      <c r="L46" s="4">
        <v>87771</v>
      </c>
      <c r="M46" s="42">
        <v>87027</v>
      </c>
      <c r="N46" s="13">
        <f>IF(SUM(B46:M46)&gt;0,AVERAGE(B46:M46)," ")</f>
        <v>86233.333333333328</v>
      </c>
    </row>
    <row r="47" spans="1:14" ht="12" customHeight="1" x14ac:dyDescent="0.25">
      <c r="A47" s="7" t="str">
        <f>'Pregnant Women Participating'!A77</f>
        <v>South Dakota</v>
      </c>
      <c r="B47" s="13">
        <v>14003</v>
      </c>
      <c r="C47" s="4">
        <v>13847</v>
      </c>
      <c r="D47" s="4">
        <v>13692</v>
      </c>
      <c r="E47" s="4">
        <v>13777</v>
      </c>
      <c r="F47" s="4">
        <v>13534</v>
      </c>
      <c r="G47" s="4">
        <v>13550</v>
      </c>
      <c r="H47" s="4">
        <v>13461</v>
      </c>
      <c r="I47" s="4">
        <v>13541</v>
      </c>
      <c r="J47" s="4">
        <v>13532</v>
      </c>
      <c r="K47" s="4">
        <v>13839</v>
      </c>
      <c r="L47" s="4">
        <v>14043</v>
      </c>
      <c r="M47" s="42">
        <v>13912</v>
      </c>
      <c r="N47" s="13">
        <f>IF(SUM(B47:M47)&gt;0,AVERAGE(B47:M47)," ")</f>
        <v>13727.583333333334</v>
      </c>
    </row>
    <row r="48" spans="1:14" ht="12" customHeight="1" x14ac:dyDescent="0.25">
      <c r="A48" s="7" t="str">
        <f>'Pregnant Women Participating'!A33</f>
        <v>Tennessee</v>
      </c>
      <c r="B48" s="13">
        <v>111880</v>
      </c>
      <c r="C48" s="4">
        <v>111881</v>
      </c>
      <c r="D48" s="4">
        <v>111395</v>
      </c>
      <c r="E48" s="4">
        <v>113005</v>
      </c>
      <c r="F48" s="4">
        <v>113783</v>
      </c>
      <c r="G48" s="4">
        <v>116232</v>
      </c>
      <c r="H48" s="4">
        <v>114613</v>
      </c>
      <c r="I48" s="4">
        <v>115025</v>
      </c>
      <c r="J48" s="4">
        <v>115609</v>
      </c>
      <c r="K48" s="4">
        <v>116212</v>
      </c>
      <c r="L48" s="4">
        <v>119138</v>
      </c>
      <c r="M48" s="42">
        <v>118816</v>
      </c>
      <c r="N48" s="13">
        <f>IF(SUM(B48:M48)&gt;0,AVERAGE(B48:M48)," ")</f>
        <v>114799.08333333333</v>
      </c>
    </row>
    <row r="49" spans="1:14" ht="12" customHeight="1" x14ac:dyDescent="0.25">
      <c r="A49" s="7" t="str">
        <f>'Pregnant Women Participating'!A50</f>
        <v>Texas</v>
      </c>
      <c r="B49" s="13">
        <v>680508</v>
      </c>
      <c r="C49" s="4">
        <v>683614</v>
      </c>
      <c r="D49" s="4">
        <v>678964</v>
      </c>
      <c r="E49" s="4">
        <v>683816</v>
      </c>
      <c r="F49" s="4">
        <v>685923</v>
      </c>
      <c r="G49" s="4">
        <v>695229</v>
      </c>
      <c r="H49" s="4">
        <v>696521</v>
      </c>
      <c r="I49" s="4">
        <v>701335</v>
      </c>
      <c r="J49" s="4">
        <v>710560</v>
      </c>
      <c r="K49" s="4">
        <v>712927</v>
      </c>
      <c r="L49" s="4">
        <v>726723</v>
      </c>
      <c r="M49" s="42">
        <v>731709</v>
      </c>
      <c r="N49" s="13">
        <f>IF(SUM(B49:M49)&gt;0,AVERAGE(B49:M49)," ")</f>
        <v>698985.75</v>
      </c>
    </row>
    <row r="50" spans="1:14" ht="12" customHeight="1" x14ac:dyDescent="0.25">
      <c r="A50" s="7" t="str">
        <f>'Pregnant Women Participating'!A51</f>
        <v>Utah</v>
      </c>
      <c r="B50" s="13">
        <v>36459</v>
      </c>
      <c r="C50" s="4">
        <v>36818</v>
      </c>
      <c r="D50" s="4">
        <v>36414</v>
      </c>
      <c r="E50" s="4">
        <v>36555</v>
      </c>
      <c r="F50" s="4">
        <v>36765</v>
      </c>
      <c r="G50" s="4">
        <v>37618</v>
      </c>
      <c r="H50" s="4">
        <v>37433</v>
      </c>
      <c r="I50" s="4">
        <v>37695</v>
      </c>
      <c r="J50" s="4">
        <v>37595</v>
      </c>
      <c r="K50" s="4">
        <v>37694</v>
      </c>
      <c r="L50" s="4">
        <v>39136</v>
      </c>
      <c r="M50" s="42">
        <v>39297</v>
      </c>
      <c r="N50" s="13">
        <f>IF(SUM(B50:M50)&gt;0,AVERAGE(B50:M50)," ")</f>
        <v>37456.583333333336</v>
      </c>
    </row>
    <row r="51" spans="1:14" ht="12" customHeight="1" x14ac:dyDescent="0.25">
      <c r="A51" s="7" t="str">
        <f>'Pregnant Women Participating'!A12</f>
        <v>Vermont</v>
      </c>
      <c r="B51" s="13">
        <v>11139</v>
      </c>
      <c r="C51" s="4">
        <v>11143</v>
      </c>
      <c r="D51" s="4">
        <v>11148</v>
      </c>
      <c r="E51" s="4">
        <v>11223</v>
      </c>
      <c r="F51" s="4">
        <v>11161</v>
      </c>
      <c r="G51" s="4">
        <v>11182</v>
      </c>
      <c r="H51" s="4">
        <v>11200</v>
      </c>
      <c r="I51" s="4">
        <v>11133</v>
      </c>
      <c r="J51" s="4">
        <v>11185</v>
      </c>
      <c r="K51" s="4">
        <v>11226</v>
      </c>
      <c r="L51" s="4">
        <v>11286</v>
      </c>
      <c r="M51" s="42">
        <v>11357</v>
      </c>
      <c r="N51" s="13">
        <f>IF(SUM(B51:M51)&gt;0,AVERAGE(B51:M51)," ")</f>
        <v>11198.583333333334</v>
      </c>
    </row>
    <row r="52" spans="1:14" ht="12" customHeight="1" x14ac:dyDescent="0.25">
      <c r="A52" s="7" t="str">
        <f>'Pregnant Women Participating'!A23</f>
        <v>Virginia</v>
      </c>
      <c r="B52" s="13">
        <v>120232</v>
      </c>
      <c r="C52" s="4">
        <v>120289</v>
      </c>
      <c r="D52" s="4">
        <v>120608</v>
      </c>
      <c r="E52" s="4">
        <v>121277</v>
      </c>
      <c r="F52" s="4">
        <v>121336</v>
      </c>
      <c r="G52" s="4">
        <v>122233</v>
      </c>
      <c r="H52" s="4">
        <v>121636</v>
      </c>
      <c r="I52" s="4">
        <v>121278</v>
      </c>
      <c r="J52" s="4">
        <v>120423</v>
      </c>
      <c r="K52" s="4">
        <v>120309</v>
      </c>
      <c r="L52" s="4">
        <v>122106</v>
      </c>
      <c r="M52" s="42">
        <v>121860</v>
      </c>
      <c r="N52" s="13">
        <f>IF(SUM(B52:M52)&gt;0,AVERAGE(B52:M52)," ")</f>
        <v>121132.25</v>
      </c>
    </row>
    <row r="53" spans="1:14" ht="12" customHeight="1" x14ac:dyDescent="0.25">
      <c r="A53" s="8" t="str">
        <f>'Pregnant Women Participating'!A98</f>
        <v>Washington</v>
      </c>
      <c r="B53" s="13">
        <v>119580</v>
      </c>
      <c r="C53" s="4">
        <v>119394</v>
      </c>
      <c r="D53" s="4">
        <v>119615</v>
      </c>
      <c r="E53" s="4">
        <v>120958</v>
      </c>
      <c r="F53" s="4">
        <v>120881</v>
      </c>
      <c r="G53" s="4">
        <v>122842</v>
      </c>
      <c r="H53" s="4">
        <v>122081</v>
      </c>
      <c r="I53" s="4">
        <v>121937</v>
      </c>
      <c r="J53" s="4">
        <v>122080</v>
      </c>
      <c r="K53" s="4">
        <v>122258</v>
      </c>
      <c r="L53" s="4">
        <v>123951</v>
      </c>
      <c r="M53" s="42">
        <v>124530</v>
      </c>
      <c r="N53" s="13">
        <f>IF(SUM(B53:M53)&gt;0,AVERAGE(B53:M53)," ")</f>
        <v>121675.58333333333</v>
      </c>
    </row>
    <row r="54" spans="1:14" ht="12" customHeight="1" x14ac:dyDescent="0.25">
      <c r="A54" s="7" t="str">
        <f>'Pregnant Women Participating'!A24</f>
        <v>West Virginia</v>
      </c>
      <c r="B54" s="13">
        <v>32033</v>
      </c>
      <c r="C54" s="4">
        <v>32000</v>
      </c>
      <c r="D54" s="4">
        <v>32082</v>
      </c>
      <c r="E54" s="4">
        <v>32599</v>
      </c>
      <c r="F54" s="4">
        <v>32667</v>
      </c>
      <c r="G54" s="4">
        <v>33721</v>
      </c>
      <c r="H54" s="4">
        <v>34262</v>
      </c>
      <c r="I54" s="4">
        <v>34881</v>
      </c>
      <c r="J54" s="4">
        <v>35113</v>
      </c>
      <c r="K54" s="4">
        <v>35485</v>
      </c>
      <c r="L54" s="4">
        <v>36201</v>
      </c>
      <c r="M54" s="42">
        <v>36621</v>
      </c>
      <c r="N54" s="13">
        <f>IF(SUM(B54:M54)&gt;0,AVERAGE(B54:M54)," ")</f>
        <v>33972.083333333336</v>
      </c>
    </row>
    <row r="55" spans="1:14" ht="12" customHeight="1" x14ac:dyDescent="0.25">
      <c r="A55" s="7" t="str">
        <f>'Pregnant Women Participating'!A43</f>
        <v>Wisconsin</v>
      </c>
      <c r="B55" s="13">
        <v>82632</v>
      </c>
      <c r="C55" s="4">
        <v>83648</v>
      </c>
      <c r="D55" s="4">
        <v>83759</v>
      </c>
      <c r="E55" s="4">
        <v>84470</v>
      </c>
      <c r="F55" s="4">
        <v>84428</v>
      </c>
      <c r="G55" s="4">
        <v>85023</v>
      </c>
      <c r="H55" s="4">
        <v>84238</v>
      </c>
      <c r="I55" s="4">
        <v>84293</v>
      </c>
      <c r="J55" s="4">
        <v>84580</v>
      </c>
      <c r="K55" s="4">
        <v>84554</v>
      </c>
      <c r="L55" s="4">
        <v>85463</v>
      </c>
      <c r="M55" s="42">
        <v>85115</v>
      </c>
      <c r="N55" s="13">
        <f>IF(SUM(B55:M55)&gt;0,AVERAGE(B55:M55)," ")</f>
        <v>84350.25</v>
      </c>
    </row>
    <row r="56" spans="1:14" ht="12" customHeight="1" x14ac:dyDescent="0.25">
      <c r="A56" s="7" t="str">
        <f>'Pregnant Women Participating'!A78</f>
        <v>Wyoming</v>
      </c>
      <c r="B56" s="13">
        <v>6622</v>
      </c>
      <c r="C56" s="4">
        <v>6647</v>
      </c>
      <c r="D56" s="4">
        <v>6718</v>
      </c>
      <c r="E56" s="4">
        <v>6685</v>
      </c>
      <c r="F56" s="4">
        <v>6575</v>
      </c>
      <c r="G56" s="4">
        <v>6662</v>
      </c>
      <c r="H56" s="4">
        <v>6650</v>
      </c>
      <c r="I56" s="4">
        <v>6683</v>
      </c>
      <c r="J56" s="4">
        <v>6730</v>
      </c>
      <c r="K56" s="4">
        <v>6794</v>
      </c>
      <c r="L56" s="4">
        <v>6939</v>
      </c>
      <c r="M56" s="42">
        <v>6973</v>
      </c>
      <c r="N56" s="13">
        <f>IF(SUM(B56:M56)&gt;0,AVERAGE(B56:M56)," ")</f>
        <v>6723.166666666667</v>
      </c>
    </row>
  </sheetData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7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5" customWidth="1"/>
    <col min="14" max="14" width="13.7265625" style="5" customWidth="1"/>
    <col min="15" max="16384" width="9.1796875" style="3"/>
  </cols>
  <sheetData>
    <row r="1" spans="1:15" ht="12" customHeight="1" x14ac:dyDescent="0.3">
      <c r="A1" s="10" t="s">
        <v>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5" ht="12" customHeight="1" x14ac:dyDescent="0.3">
      <c r="A2" s="10" t="str">
        <f>'Pregnant Women Participating'!A2</f>
        <v>FISCAL YEAR 2022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5" ht="12" customHeight="1" x14ac:dyDescent="0.25">
      <c r="A3" s="1" t="str">
        <f>'Pregnant Women Participating'!A3</f>
        <v>Data as of March 10, 2023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5" ht="12" customHeight="1" x14ac:dyDescent="0.25">
      <c r="A4" s="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5" ht="24" customHeight="1" x14ac:dyDescent="0.25">
      <c r="A5" s="6" t="s">
        <v>0</v>
      </c>
      <c r="B5" s="18">
        <f>DATE(RIGHT(A2,4)-1,10,1)</f>
        <v>44470</v>
      </c>
      <c r="C5" s="19">
        <f>DATE(RIGHT(A2,4)-1,11,1)</f>
        <v>44501</v>
      </c>
      <c r="D5" s="19">
        <f>DATE(RIGHT(A2,4)-1,12,1)</f>
        <v>44531</v>
      </c>
      <c r="E5" s="19">
        <f>DATE(RIGHT(A2,4),1,1)</f>
        <v>44562</v>
      </c>
      <c r="F5" s="19">
        <f>DATE(RIGHT(A2,4),2,1)</f>
        <v>44593</v>
      </c>
      <c r="G5" s="19">
        <f>DATE(RIGHT(A2,4),3,1)</f>
        <v>44621</v>
      </c>
      <c r="H5" s="19">
        <f>DATE(RIGHT(A2,4),4,1)</f>
        <v>44652</v>
      </c>
      <c r="I5" s="19">
        <f>DATE(RIGHT(A2,4),5,1)</f>
        <v>44682</v>
      </c>
      <c r="J5" s="19">
        <f>DATE(RIGHT(A2,4),6,1)</f>
        <v>44713</v>
      </c>
      <c r="K5" s="19">
        <f>DATE(RIGHT(A2,4),7,1)</f>
        <v>44743</v>
      </c>
      <c r="L5" s="19">
        <f>DATE(RIGHT(A2,4),8,1)</f>
        <v>44774</v>
      </c>
      <c r="M5" s="19">
        <f>DATE(RIGHT(A2,4),9,1)</f>
        <v>44805</v>
      </c>
      <c r="N5" s="33" t="s">
        <v>23</v>
      </c>
    </row>
    <row r="6" spans="1:15" ht="12" customHeight="1" x14ac:dyDescent="0.25">
      <c r="A6" s="7" t="str">
        <f>'Pregnant Women Participating'!A6</f>
        <v>Connecticut</v>
      </c>
      <c r="B6" s="34">
        <v>54.872300000000003</v>
      </c>
      <c r="C6" s="35">
        <v>52.721499999999999</v>
      </c>
      <c r="D6" s="35">
        <v>54.082099999999997</v>
      </c>
      <c r="E6" s="35">
        <v>79.163799999999995</v>
      </c>
      <c r="F6" s="35">
        <v>18.698399999999999</v>
      </c>
      <c r="G6" s="35">
        <v>47.597499999999997</v>
      </c>
      <c r="H6" s="35">
        <v>71.982100000000003</v>
      </c>
      <c r="I6" s="35">
        <v>56.295400000000001</v>
      </c>
      <c r="J6" s="35">
        <v>31.298200000000001</v>
      </c>
      <c r="K6" s="35">
        <v>77.996399999999994</v>
      </c>
      <c r="L6" s="35">
        <v>57.338500000000003</v>
      </c>
      <c r="M6" s="46">
        <v>29.5001</v>
      </c>
      <c r="N6" s="51">
        <f>IF(SUM('Total Number of Participants'!B6:M6)&gt;0,'Food Costs'!N6/SUM('Total Number of Participants'!B6:M6)," ")</f>
        <v>52.59857192243404</v>
      </c>
      <c r="O6" s="5"/>
    </row>
    <row r="7" spans="1:15" ht="12" customHeight="1" x14ac:dyDescent="0.25">
      <c r="A7" s="7" t="str">
        <f>'Pregnant Women Participating'!A7</f>
        <v>Maine</v>
      </c>
      <c r="B7" s="34">
        <v>28.4862</v>
      </c>
      <c r="C7" s="35">
        <v>40.802</v>
      </c>
      <c r="D7" s="35">
        <v>42.834000000000003</v>
      </c>
      <c r="E7" s="35">
        <v>43.831200000000003</v>
      </c>
      <c r="F7" s="35">
        <v>31.547000000000001</v>
      </c>
      <c r="G7" s="35">
        <v>50.964199999999998</v>
      </c>
      <c r="H7" s="35">
        <v>38.197099999999999</v>
      </c>
      <c r="I7" s="35">
        <v>47.8705</v>
      </c>
      <c r="J7" s="35">
        <v>52.359699999999997</v>
      </c>
      <c r="K7" s="35">
        <v>66.665599999999998</v>
      </c>
      <c r="L7" s="35">
        <v>32.173000000000002</v>
      </c>
      <c r="M7" s="46">
        <v>50.3551</v>
      </c>
      <c r="N7" s="51">
        <f>IF(SUM('Total Number of Participants'!B7:M7)&gt;0,'Food Costs'!N7/SUM('Total Number of Participants'!B7:M7)," ")</f>
        <v>43.870006974777027</v>
      </c>
      <c r="O7" s="5"/>
    </row>
    <row r="8" spans="1:15" ht="12" customHeight="1" x14ac:dyDescent="0.25">
      <c r="A8" s="7" t="str">
        <f>'Pregnant Women Participating'!A8</f>
        <v>Massachusetts</v>
      </c>
      <c r="B8" s="34">
        <v>46.063800000000001</v>
      </c>
      <c r="C8" s="35">
        <v>46.429400000000001</v>
      </c>
      <c r="D8" s="35">
        <v>45.219200000000001</v>
      </c>
      <c r="E8" s="35">
        <v>46.140300000000003</v>
      </c>
      <c r="F8" s="35">
        <v>41.767699999999998</v>
      </c>
      <c r="G8" s="35">
        <v>42.991199999999999</v>
      </c>
      <c r="H8" s="35">
        <v>48.693199999999997</v>
      </c>
      <c r="I8" s="35">
        <v>47.0229</v>
      </c>
      <c r="J8" s="35">
        <v>47.7517</v>
      </c>
      <c r="K8" s="35">
        <v>51.809600000000003</v>
      </c>
      <c r="L8" s="35">
        <v>52.015799999999999</v>
      </c>
      <c r="M8" s="46">
        <v>51.406300000000002</v>
      </c>
      <c r="N8" s="51">
        <f>IF(SUM('Total Number of Participants'!B8:M8)&gt;0,'Food Costs'!N8/SUM('Total Number of Participants'!B8:M8)," ")</f>
        <v>47.30637569255947</v>
      </c>
      <c r="O8" s="5"/>
    </row>
    <row r="9" spans="1:15" ht="12" customHeight="1" x14ac:dyDescent="0.25">
      <c r="A9" s="7" t="str">
        <f>'Pregnant Women Participating'!A9</f>
        <v>New Hampshire</v>
      </c>
      <c r="B9" s="34">
        <v>29.511700000000001</v>
      </c>
      <c r="C9" s="35">
        <v>32.946800000000003</v>
      </c>
      <c r="D9" s="35">
        <v>33.370899999999999</v>
      </c>
      <c r="E9" s="35">
        <v>33.872900000000001</v>
      </c>
      <c r="F9" s="35">
        <v>28.266999999999999</v>
      </c>
      <c r="G9" s="35">
        <v>32.129600000000003</v>
      </c>
      <c r="H9" s="35">
        <v>39.083799999999997</v>
      </c>
      <c r="I9" s="35">
        <v>35.022199999999998</v>
      </c>
      <c r="J9" s="35">
        <v>39.424399999999999</v>
      </c>
      <c r="K9" s="35">
        <v>42.323099999999997</v>
      </c>
      <c r="L9" s="35">
        <v>44.027900000000002</v>
      </c>
      <c r="M9" s="46">
        <v>42.229300000000002</v>
      </c>
      <c r="N9" s="51">
        <f>IF(SUM('Total Number of Participants'!B9:M9)&gt;0,'Food Costs'!N9/SUM('Total Number of Participants'!B9:M9)," ")</f>
        <v>35.93995503805882</v>
      </c>
      <c r="O9" s="5"/>
    </row>
    <row r="10" spans="1:15" ht="12" customHeight="1" x14ac:dyDescent="0.25">
      <c r="A10" s="7" t="str">
        <f>'Pregnant Women Participating'!A10</f>
        <v>New York</v>
      </c>
      <c r="B10" s="34">
        <v>61.407499999999999</v>
      </c>
      <c r="C10" s="35">
        <v>63.331899999999997</v>
      </c>
      <c r="D10" s="35">
        <v>62.8536</v>
      </c>
      <c r="E10" s="35">
        <v>65.010099999999994</v>
      </c>
      <c r="F10" s="35">
        <v>62.895099999999999</v>
      </c>
      <c r="G10" s="35">
        <v>63.574599999999997</v>
      </c>
      <c r="H10" s="35">
        <v>66.677300000000002</v>
      </c>
      <c r="I10" s="35">
        <v>63.283499999999997</v>
      </c>
      <c r="J10" s="35">
        <v>64.930499999999995</v>
      </c>
      <c r="K10" s="35">
        <v>67.107900000000001</v>
      </c>
      <c r="L10" s="35">
        <v>69.431899999999999</v>
      </c>
      <c r="M10" s="46">
        <v>69.814999999999998</v>
      </c>
      <c r="N10" s="51">
        <f>IF(SUM('Total Number of Participants'!B10:M10)&gt;0,'Food Costs'!N10/SUM('Total Number of Participants'!B10:M10)," ")</f>
        <v>65.071425160540656</v>
      </c>
      <c r="O10" s="5"/>
    </row>
    <row r="11" spans="1:15" ht="12" customHeight="1" x14ac:dyDescent="0.25">
      <c r="A11" s="7" t="str">
        <f>'Pregnant Women Participating'!A11</f>
        <v>Rhode Island</v>
      </c>
      <c r="B11" s="34">
        <v>41.587899999999998</v>
      </c>
      <c r="C11" s="35">
        <v>23.056899999999999</v>
      </c>
      <c r="D11" s="35">
        <v>22.9999</v>
      </c>
      <c r="E11" s="35">
        <v>46.062399999999997</v>
      </c>
      <c r="F11" s="35">
        <v>37.205800000000004</v>
      </c>
      <c r="G11" s="35">
        <v>37.444800000000001</v>
      </c>
      <c r="H11" s="35">
        <v>36.909999999999997</v>
      </c>
      <c r="I11" s="35">
        <v>36.588700000000003</v>
      </c>
      <c r="J11" s="35">
        <v>64.094300000000004</v>
      </c>
      <c r="K11" s="35">
        <v>46.114400000000003</v>
      </c>
      <c r="L11" s="35">
        <v>45.420499999999997</v>
      </c>
      <c r="M11" s="46">
        <v>27.700099999999999</v>
      </c>
      <c r="N11" s="51">
        <f>IF(SUM('Total Number of Participants'!B11:M11)&gt;0,'Food Costs'!N11/SUM('Total Number of Participants'!B11:M11)," ")</f>
        <v>38.806319268208561</v>
      </c>
      <c r="O11" s="5"/>
    </row>
    <row r="12" spans="1:15" ht="12" customHeight="1" x14ac:dyDescent="0.25">
      <c r="A12" s="7" t="str">
        <f>'Pregnant Women Participating'!A12</f>
        <v>Vermont</v>
      </c>
      <c r="B12" s="34">
        <v>40.529299999999999</v>
      </c>
      <c r="C12" s="35">
        <v>41.6111</v>
      </c>
      <c r="D12" s="35">
        <v>41.6813</v>
      </c>
      <c r="E12" s="35">
        <v>44.0471</v>
      </c>
      <c r="F12" s="35">
        <v>35.650700000000001</v>
      </c>
      <c r="G12" s="35">
        <v>39.826599999999999</v>
      </c>
      <c r="H12" s="35">
        <v>52.335000000000001</v>
      </c>
      <c r="I12" s="35">
        <v>32.135800000000003</v>
      </c>
      <c r="J12" s="35">
        <v>51.648499999999999</v>
      </c>
      <c r="K12" s="35">
        <v>34.669899999999998</v>
      </c>
      <c r="L12" s="35">
        <v>45.0901</v>
      </c>
      <c r="M12" s="46">
        <v>42.7239</v>
      </c>
      <c r="N12" s="51">
        <f>IF(SUM('Total Number of Participants'!B12:M12)&gt;0,'Food Costs'!N12/SUM('Total Number of Participants'!B12:M12)," ")</f>
        <v>41.837769658364522</v>
      </c>
      <c r="O12" s="5"/>
    </row>
    <row r="13" spans="1:15" ht="12" customHeight="1" x14ac:dyDescent="0.25">
      <c r="A13" s="7" t="str">
        <f>'Pregnant Women Participating'!A13</f>
        <v>Virgin Islands</v>
      </c>
      <c r="B13" s="34">
        <v>62.228299999999997</v>
      </c>
      <c r="C13" s="35">
        <v>63.684399999999997</v>
      </c>
      <c r="D13" s="35">
        <v>83.256699999999995</v>
      </c>
      <c r="E13" s="35">
        <v>44.150799999999997</v>
      </c>
      <c r="F13" s="35">
        <v>62.332799999999999</v>
      </c>
      <c r="G13" s="35">
        <v>91.784199999999998</v>
      </c>
      <c r="H13" s="35">
        <v>46.099800000000002</v>
      </c>
      <c r="I13" s="35">
        <v>66.959900000000005</v>
      </c>
      <c r="J13" s="35">
        <v>70.991200000000006</v>
      </c>
      <c r="K13" s="35">
        <v>71.906199999999998</v>
      </c>
      <c r="L13" s="35">
        <v>48.318300000000001</v>
      </c>
      <c r="M13" s="46">
        <v>90.185199999999995</v>
      </c>
      <c r="N13" s="51">
        <f>IF(SUM('Total Number of Participants'!B13:M13)&gt;0,'Food Costs'!N13/SUM('Total Number of Participants'!B13:M13)," ")</f>
        <v>66.814426789896814</v>
      </c>
      <c r="O13" s="5"/>
    </row>
    <row r="14" spans="1:15" ht="12" customHeight="1" x14ac:dyDescent="0.25">
      <c r="A14" s="7" t="str">
        <f>'Pregnant Women Participating'!A14</f>
        <v>Indian Township, ME</v>
      </c>
      <c r="B14" s="34">
        <v>47.820900000000002</v>
      </c>
      <c r="C14" s="35">
        <v>71.489400000000003</v>
      </c>
      <c r="D14" s="35">
        <v>63.692300000000003</v>
      </c>
      <c r="E14" s="35">
        <v>75.770799999999994</v>
      </c>
      <c r="F14" s="35">
        <v>72.795500000000004</v>
      </c>
      <c r="G14" s="35">
        <v>103.48390000000001</v>
      </c>
      <c r="H14" s="35">
        <v>83.076899999999995</v>
      </c>
      <c r="I14" s="35">
        <v>69.875</v>
      </c>
      <c r="J14" s="35">
        <v>50.423699999999997</v>
      </c>
      <c r="K14" s="35">
        <v>78.780500000000004</v>
      </c>
      <c r="L14" s="35">
        <v>74.1905</v>
      </c>
      <c r="M14" s="46">
        <v>65.404799999999994</v>
      </c>
      <c r="N14" s="51">
        <f>IF(SUM('Total Number of Participants'!B14:M14)&gt;0,'Food Costs'!N14/SUM('Total Number of Participants'!B14:M14)," ")</f>
        <v>68.889492753623188</v>
      </c>
      <c r="O14" s="5"/>
    </row>
    <row r="15" spans="1:15" ht="12" customHeight="1" x14ac:dyDescent="0.25">
      <c r="A15" s="7" t="str">
        <f>'Pregnant Women Participating'!A15</f>
        <v>Pleasant Point, ME</v>
      </c>
      <c r="B15" s="34">
        <v>45.514299999999999</v>
      </c>
      <c r="C15" s="35">
        <v>50.5152</v>
      </c>
      <c r="D15" s="35">
        <v>47.636400000000002</v>
      </c>
      <c r="E15" s="35">
        <v>39.302999999999997</v>
      </c>
      <c r="F15" s="35">
        <v>40.967700000000001</v>
      </c>
      <c r="G15" s="35">
        <v>45.857100000000003</v>
      </c>
      <c r="H15" s="35">
        <v>40.470599999999997</v>
      </c>
      <c r="I15" s="35">
        <v>46.147100000000002</v>
      </c>
      <c r="J15" s="35">
        <v>33.923099999999998</v>
      </c>
      <c r="K15" s="35">
        <v>43.729700000000001</v>
      </c>
      <c r="L15" s="35">
        <v>56.6389</v>
      </c>
      <c r="M15" s="46">
        <v>49.171399999999998</v>
      </c>
      <c r="N15" s="51">
        <f>IF(SUM('Total Number of Participants'!B15:M15)&gt;0,'Food Costs'!N15/SUM('Total Number of Participants'!B15:M15)," ")</f>
        <v>44.939759036144579</v>
      </c>
      <c r="O15" s="5"/>
    </row>
    <row r="16" spans="1:15" s="17" customFormat="1" ht="24.75" customHeight="1" x14ac:dyDescent="0.25">
      <c r="A16" s="14" t="str">
        <f>'Pregnant Women Participating'!A16</f>
        <v>Northeast Region</v>
      </c>
      <c r="B16" s="36">
        <v>55.401200000000003</v>
      </c>
      <c r="C16" s="37">
        <v>56.482399999999998</v>
      </c>
      <c r="D16" s="37">
        <v>56.207000000000001</v>
      </c>
      <c r="E16" s="37">
        <v>60.215899999999998</v>
      </c>
      <c r="F16" s="37">
        <v>52.634999999999998</v>
      </c>
      <c r="G16" s="37">
        <v>56.384599999999999</v>
      </c>
      <c r="H16" s="37">
        <v>61.168100000000003</v>
      </c>
      <c r="I16" s="37">
        <v>57.378900000000002</v>
      </c>
      <c r="J16" s="37">
        <v>57.970500000000001</v>
      </c>
      <c r="K16" s="37">
        <v>63.389299999999999</v>
      </c>
      <c r="L16" s="37">
        <v>62.495800000000003</v>
      </c>
      <c r="M16" s="45">
        <v>60.642299999999999</v>
      </c>
      <c r="N16" s="52">
        <f>IF(SUM('Total Number of Participants'!B16:M16)&gt;0,'Food Costs'!N16/SUM('Total Number of Participants'!B16:M16)," ")</f>
        <v>58.398941328663931</v>
      </c>
      <c r="O16" s="5"/>
    </row>
    <row r="17" spans="1:15" ht="12" customHeight="1" x14ac:dyDescent="0.25">
      <c r="A17" s="7" t="str">
        <f>'Pregnant Women Participating'!A17</f>
        <v>Delaware</v>
      </c>
      <c r="B17" s="34">
        <v>37.526400000000002</v>
      </c>
      <c r="C17" s="35">
        <v>37.219099999999997</v>
      </c>
      <c r="D17" s="35">
        <v>37.558</v>
      </c>
      <c r="E17" s="35">
        <v>37.133000000000003</v>
      </c>
      <c r="F17" s="35">
        <v>26.396100000000001</v>
      </c>
      <c r="G17" s="35">
        <v>27.776299999999999</v>
      </c>
      <c r="H17" s="35">
        <v>37.753399999999999</v>
      </c>
      <c r="I17" s="35">
        <v>34.498199999999997</v>
      </c>
      <c r="J17" s="35">
        <v>54.470799999999997</v>
      </c>
      <c r="K17" s="35">
        <v>17.5777</v>
      </c>
      <c r="L17" s="35">
        <v>35.485399999999998</v>
      </c>
      <c r="M17" s="46">
        <v>35.379399999999997</v>
      </c>
      <c r="N17" s="51">
        <f>IF(SUM('Total Number of Participants'!B17:M17)&gt;0,'Food Costs'!N17/SUM('Total Number of Participants'!B17:M17)," ")</f>
        <v>34.889417075711641</v>
      </c>
      <c r="O17" s="5"/>
    </row>
    <row r="18" spans="1:15" ht="12" customHeight="1" x14ac:dyDescent="0.25">
      <c r="A18" s="7" t="str">
        <f>'Pregnant Women Participating'!A18</f>
        <v>District of Columbia</v>
      </c>
      <c r="B18" s="34">
        <v>-14.6287</v>
      </c>
      <c r="C18" s="35">
        <v>25.524100000000001</v>
      </c>
      <c r="D18" s="35">
        <v>28.389199999999999</v>
      </c>
      <c r="E18" s="35">
        <v>29.955300000000001</v>
      </c>
      <c r="F18" s="35">
        <v>22.3979</v>
      </c>
      <c r="G18" s="35">
        <v>23.6341</v>
      </c>
      <c r="H18" s="35">
        <v>25.486000000000001</v>
      </c>
      <c r="I18" s="35">
        <v>52.457299999999996</v>
      </c>
      <c r="J18" s="35">
        <v>66.239400000000003</v>
      </c>
      <c r="K18" s="35">
        <v>68.931600000000003</v>
      </c>
      <c r="L18" s="35">
        <v>2.0377000000000001</v>
      </c>
      <c r="M18" s="46">
        <v>1.2251000000000001</v>
      </c>
      <c r="N18" s="51">
        <f>IF(SUM('Total Number of Participants'!B18:M18)&gt;0,'Food Costs'!N18/SUM('Total Number of Participants'!B18:M18)," ")</f>
        <v>26.171792668957618</v>
      </c>
      <c r="O18" s="5"/>
    </row>
    <row r="19" spans="1:15" ht="12" customHeight="1" x14ac:dyDescent="0.25">
      <c r="A19" s="7" t="str">
        <f>'Pregnant Women Participating'!A19</f>
        <v>Maryland</v>
      </c>
      <c r="B19" s="34">
        <v>39.563800000000001</v>
      </c>
      <c r="C19" s="35">
        <v>40.630400000000002</v>
      </c>
      <c r="D19" s="35">
        <v>41.1875</v>
      </c>
      <c r="E19" s="35">
        <v>65.307500000000005</v>
      </c>
      <c r="F19" s="35">
        <v>18.8797</v>
      </c>
      <c r="G19" s="35">
        <v>40.422199999999997</v>
      </c>
      <c r="H19" s="35">
        <v>47.260399999999997</v>
      </c>
      <c r="I19" s="35">
        <v>45.859699999999997</v>
      </c>
      <c r="J19" s="35">
        <v>47.700800000000001</v>
      </c>
      <c r="K19" s="35">
        <v>50.566099999999999</v>
      </c>
      <c r="L19" s="35">
        <v>50.087299999999999</v>
      </c>
      <c r="M19" s="46">
        <v>48.359200000000001</v>
      </c>
      <c r="N19" s="51">
        <f>IF(SUM('Total Number of Participants'!B19:M19)&gt;0,'Food Costs'!N19/SUM('Total Number of Participants'!B19:M19)," ")</f>
        <v>44.696236481817323</v>
      </c>
      <c r="O19" s="5"/>
    </row>
    <row r="20" spans="1:15" ht="12" customHeight="1" x14ac:dyDescent="0.25">
      <c r="A20" s="7" t="str">
        <f>'Pregnant Women Participating'!A20</f>
        <v>New Jersey</v>
      </c>
      <c r="B20" s="34">
        <v>49.687399999999997</v>
      </c>
      <c r="C20" s="35">
        <v>54.567799999999998</v>
      </c>
      <c r="D20" s="35">
        <v>58.216799999999999</v>
      </c>
      <c r="E20" s="35">
        <v>57.665300000000002</v>
      </c>
      <c r="F20" s="35">
        <v>60.4788</v>
      </c>
      <c r="G20" s="35">
        <v>63.372900000000001</v>
      </c>
      <c r="H20" s="35">
        <v>60.230200000000004</v>
      </c>
      <c r="I20" s="35">
        <v>60.119100000000003</v>
      </c>
      <c r="J20" s="35">
        <v>65.234899999999996</v>
      </c>
      <c r="K20" s="35">
        <v>67.381100000000004</v>
      </c>
      <c r="L20" s="35">
        <v>69.109800000000007</v>
      </c>
      <c r="M20" s="46">
        <v>69.458699999999993</v>
      </c>
      <c r="N20" s="51">
        <f>IF(SUM('Total Number of Participants'!B20:M20)&gt;0,'Food Costs'!N20/SUM('Total Number of Participants'!B20:M20)," ")</f>
        <v>61.436118442172365</v>
      </c>
      <c r="O20" s="5"/>
    </row>
    <row r="21" spans="1:15" ht="12" customHeight="1" x14ac:dyDescent="0.25">
      <c r="A21" s="7" t="str">
        <f>'Pregnant Women Participating'!A21</f>
        <v>Pennsylvania</v>
      </c>
      <c r="B21" s="34">
        <v>35.916200000000003</v>
      </c>
      <c r="C21" s="35">
        <v>41.654899999999998</v>
      </c>
      <c r="D21" s="35">
        <v>45.678400000000003</v>
      </c>
      <c r="E21" s="35">
        <v>46.050400000000003</v>
      </c>
      <c r="F21" s="35">
        <v>44.039200000000001</v>
      </c>
      <c r="G21" s="35">
        <v>40.790799999999997</v>
      </c>
      <c r="H21" s="35">
        <v>39.947299999999998</v>
      </c>
      <c r="I21" s="35">
        <v>49.526299999999999</v>
      </c>
      <c r="J21" s="35">
        <v>49.254600000000003</v>
      </c>
      <c r="K21" s="35">
        <v>50.227800000000002</v>
      </c>
      <c r="L21" s="35">
        <v>54.100299999999997</v>
      </c>
      <c r="M21" s="46">
        <v>52.083199999999998</v>
      </c>
      <c r="N21" s="51">
        <f>IF(SUM('Total Number of Participants'!B21:M21)&gt;0,'Food Costs'!N21/SUM('Total Number of Participants'!B21:M21)," ")</f>
        <v>45.839260453039664</v>
      </c>
      <c r="O21" s="5"/>
    </row>
    <row r="22" spans="1:15" ht="12" customHeight="1" x14ac:dyDescent="0.25">
      <c r="A22" s="7" t="str">
        <f>'Pregnant Women Participating'!A22</f>
        <v>Puerto Rico</v>
      </c>
      <c r="B22" s="34">
        <v>96.959900000000005</v>
      </c>
      <c r="C22" s="35">
        <v>102.73399999999999</v>
      </c>
      <c r="D22" s="35">
        <v>108.6309</v>
      </c>
      <c r="E22" s="35">
        <v>106.4161</v>
      </c>
      <c r="F22" s="35">
        <v>109.4529</v>
      </c>
      <c r="G22" s="35">
        <v>110.4014</v>
      </c>
      <c r="H22" s="35">
        <v>105.2157</v>
      </c>
      <c r="I22" s="35">
        <v>110.42400000000001</v>
      </c>
      <c r="J22" s="35">
        <v>113.809</v>
      </c>
      <c r="K22" s="35">
        <v>119.9336</v>
      </c>
      <c r="L22" s="35">
        <v>120.07559999999999</v>
      </c>
      <c r="M22" s="46">
        <v>129.92089999999999</v>
      </c>
      <c r="N22" s="51">
        <f>IF(SUM('Total Number of Participants'!B22:M22)&gt;0,'Food Costs'!N22/SUM('Total Number of Participants'!B22:M22)," ")</f>
        <v>110.41073912472191</v>
      </c>
      <c r="O22" s="5"/>
    </row>
    <row r="23" spans="1:15" ht="12" customHeight="1" x14ac:dyDescent="0.25">
      <c r="A23" s="7" t="str">
        <f>'Pregnant Women Participating'!A23</f>
        <v>Virginia</v>
      </c>
      <c r="B23" s="34">
        <v>30.9315</v>
      </c>
      <c r="C23" s="35">
        <v>36.483600000000003</v>
      </c>
      <c r="D23" s="35">
        <v>38.663400000000003</v>
      </c>
      <c r="E23" s="35">
        <v>39.2562</v>
      </c>
      <c r="F23" s="35">
        <v>33.630200000000002</v>
      </c>
      <c r="G23" s="35">
        <v>31.638400000000001</v>
      </c>
      <c r="H23" s="35">
        <v>34.558900000000001</v>
      </c>
      <c r="I23" s="35">
        <v>40.048000000000002</v>
      </c>
      <c r="J23" s="35">
        <v>40.177700000000002</v>
      </c>
      <c r="K23" s="35">
        <v>43.073399999999999</v>
      </c>
      <c r="L23" s="35">
        <v>58.2654</v>
      </c>
      <c r="M23" s="46">
        <v>41.366</v>
      </c>
      <c r="N23" s="51">
        <f>IF(SUM('Total Number of Participants'!B23:M23)&gt;0,'Food Costs'!N23/SUM('Total Number of Participants'!B23:M23)," ")</f>
        <v>39.017790472809679</v>
      </c>
      <c r="O23" s="5"/>
    </row>
    <row r="24" spans="1:15" ht="12" customHeight="1" x14ac:dyDescent="0.25">
      <c r="A24" s="7" t="str">
        <f>'Pregnant Women Participating'!A24</f>
        <v>West Virginia</v>
      </c>
      <c r="B24" s="34">
        <v>-30.185400000000001</v>
      </c>
      <c r="C24" s="35">
        <v>43.624400000000001</v>
      </c>
      <c r="D24" s="35">
        <v>44.396500000000003</v>
      </c>
      <c r="E24" s="35">
        <v>70.387900000000002</v>
      </c>
      <c r="F24" s="35">
        <v>15.1129</v>
      </c>
      <c r="G24" s="35">
        <v>38.253</v>
      </c>
      <c r="H24" s="35">
        <v>62.020499999999998</v>
      </c>
      <c r="I24" s="35">
        <v>46.3429</v>
      </c>
      <c r="J24" s="35">
        <v>62.824199999999998</v>
      </c>
      <c r="K24" s="35">
        <v>45.182899999999997</v>
      </c>
      <c r="L24" s="35">
        <v>42.717399999999998</v>
      </c>
      <c r="M24" s="46">
        <v>62.609000000000002</v>
      </c>
      <c r="N24" s="51">
        <f>IF(SUM('Total Number of Participants'!B24:M24)&gt;0,'Food Costs'!N24/SUM('Total Number of Participants'!B24:M24)," ")</f>
        <v>42.489512222045065</v>
      </c>
      <c r="O24" s="5"/>
    </row>
    <row r="25" spans="1:15" s="17" customFormat="1" ht="24.75" customHeight="1" x14ac:dyDescent="0.25">
      <c r="A25" s="14" t="str">
        <f>'Pregnant Women Participating'!A25</f>
        <v>Mid-Atlantic Region</v>
      </c>
      <c r="B25" s="36">
        <v>43.346499999999999</v>
      </c>
      <c r="C25" s="37">
        <v>51.604799999999997</v>
      </c>
      <c r="D25" s="37">
        <v>54.552799999999998</v>
      </c>
      <c r="E25" s="37">
        <v>59.526499999999999</v>
      </c>
      <c r="F25" s="37">
        <v>48.106000000000002</v>
      </c>
      <c r="G25" s="37">
        <v>52.511400000000002</v>
      </c>
      <c r="H25" s="37">
        <v>54.008699999999997</v>
      </c>
      <c r="I25" s="37">
        <v>57.235500000000002</v>
      </c>
      <c r="J25" s="37">
        <v>60.5002</v>
      </c>
      <c r="K25" s="37">
        <v>59.954300000000003</v>
      </c>
      <c r="L25" s="37">
        <v>63.185299999999998</v>
      </c>
      <c r="M25" s="45">
        <v>60.777000000000001</v>
      </c>
      <c r="N25" s="52">
        <f>IF(SUM('Total Number of Participants'!B25:M25)&gt;0,'Food Costs'!N25/SUM('Total Number of Participants'!B25:M25)," ")</f>
        <v>55.446431051792466</v>
      </c>
      <c r="O25" s="5"/>
    </row>
    <row r="26" spans="1:15" ht="12" customHeight="1" x14ac:dyDescent="0.25">
      <c r="A26" s="7" t="str">
        <f>'Pregnant Women Participating'!A26</f>
        <v>Alabama</v>
      </c>
      <c r="B26" s="34">
        <v>27.361599999999999</v>
      </c>
      <c r="C26" s="35">
        <v>36.695099999999996</v>
      </c>
      <c r="D26" s="35">
        <v>42.548999999999999</v>
      </c>
      <c r="E26" s="35">
        <v>47.881999999999998</v>
      </c>
      <c r="F26" s="35">
        <v>39.839599999999997</v>
      </c>
      <c r="G26" s="35">
        <v>40.789499999999997</v>
      </c>
      <c r="H26" s="35">
        <v>43.934899999999999</v>
      </c>
      <c r="I26" s="35">
        <v>40.489100000000001</v>
      </c>
      <c r="J26" s="35">
        <v>39.296799999999998</v>
      </c>
      <c r="K26" s="35">
        <v>38.920499999999997</v>
      </c>
      <c r="L26" s="35">
        <v>48.543399999999998</v>
      </c>
      <c r="M26" s="46">
        <v>45.966500000000003</v>
      </c>
      <c r="N26" s="51">
        <f>IF(SUM('Total Number of Participants'!B26:M26)&gt;0,'Food Costs'!N26/SUM('Total Number of Participants'!B26:M26)," ")</f>
        <v>41.039090408504777</v>
      </c>
      <c r="O26" s="5"/>
    </row>
    <row r="27" spans="1:15" ht="12" customHeight="1" x14ac:dyDescent="0.25">
      <c r="A27" s="7" t="str">
        <f>'Pregnant Women Participating'!A27</f>
        <v>Florida</v>
      </c>
      <c r="B27" s="34">
        <v>55.4069</v>
      </c>
      <c r="C27" s="35">
        <v>41.283900000000003</v>
      </c>
      <c r="D27" s="35">
        <v>49.975000000000001</v>
      </c>
      <c r="E27" s="35">
        <v>54.057699999999997</v>
      </c>
      <c r="F27" s="35">
        <v>52.203800000000001</v>
      </c>
      <c r="G27" s="35">
        <v>51.791699999999999</v>
      </c>
      <c r="H27" s="35">
        <v>65.7149</v>
      </c>
      <c r="I27" s="35">
        <v>43.121200000000002</v>
      </c>
      <c r="J27" s="35">
        <v>53.650300000000001</v>
      </c>
      <c r="K27" s="35">
        <v>61.540900000000001</v>
      </c>
      <c r="L27" s="35">
        <v>60.613900000000001</v>
      </c>
      <c r="M27" s="46">
        <v>62.873100000000001</v>
      </c>
      <c r="N27" s="51">
        <f>IF(SUM('Total Number of Participants'!B27:M27)&gt;0,'Food Costs'!N27/SUM('Total Number of Participants'!B27:M27)," ")</f>
        <v>54.43761056030884</v>
      </c>
      <c r="O27" s="5"/>
    </row>
    <row r="28" spans="1:15" ht="12" customHeight="1" x14ac:dyDescent="0.25">
      <c r="A28" s="7" t="str">
        <f>'Pregnant Women Participating'!A28</f>
        <v>Georgia</v>
      </c>
      <c r="B28" s="34">
        <v>33.763800000000003</v>
      </c>
      <c r="C28" s="35">
        <v>32.790300000000002</v>
      </c>
      <c r="D28" s="35">
        <v>34.286200000000001</v>
      </c>
      <c r="E28" s="35">
        <v>37.397300000000001</v>
      </c>
      <c r="F28" s="35">
        <v>35.169600000000003</v>
      </c>
      <c r="G28" s="35">
        <v>37.769599999999997</v>
      </c>
      <c r="H28" s="35">
        <v>37.653599999999997</v>
      </c>
      <c r="I28" s="35">
        <v>33.043900000000001</v>
      </c>
      <c r="J28" s="35">
        <v>37.096400000000003</v>
      </c>
      <c r="K28" s="35">
        <v>46.850900000000003</v>
      </c>
      <c r="L28" s="35">
        <v>51.6997</v>
      </c>
      <c r="M28" s="46">
        <v>55.312399999999997</v>
      </c>
      <c r="N28" s="51">
        <f>IF(SUM('Total Number of Participants'!B28:M28)&gt;0,'Food Costs'!N28/SUM('Total Number of Participants'!B28:M28)," ")</f>
        <v>39.174836529562057</v>
      </c>
      <c r="O28" s="5"/>
    </row>
    <row r="29" spans="1:15" ht="12" customHeight="1" x14ac:dyDescent="0.25">
      <c r="A29" s="7" t="str">
        <f>'Pregnant Women Participating'!A29</f>
        <v>Kentucky</v>
      </c>
      <c r="B29" s="34">
        <v>39.580199999999998</v>
      </c>
      <c r="C29" s="35">
        <v>40.3797</v>
      </c>
      <c r="D29" s="35">
        <v>60.036099999999998</v>
      </c>
      <c r="E29" s="35">
        <v>41.072800000000001</v>
      </c>
      <c r="F29" s="35">
        <v>23.9648</v>
      </c>
      <c r="G29" s="35">
        <v>36.678800000000003</v>
      </c>
      <c r="H29" s="35">
        <v>43.144399999999997</v>
      </c>
      <c r="I29" s="35">
        <v>41.487699999999997</v>
      </c>
      <c r="J29" s="35">
        <v>60.361499999999999</v>
      </c>
      <c r="K29" s="35">
        <v>49.060499999999998</v>
      </c>
      <c r="L29" s="35">
        <v>50.793999999999997</v>
      </c>
      <c r="M29" s="46">
        <v>30.005400000000002</v>
      </c>
      <c r="N29" s="51">
        <f>IF(SUM('Total Number of Participants'!B29:M29)&gt;0,'Food Costs'!N29/SUM('Total Number of Participants'!B29:M29)," ")</f>
        <v>43.053589354061209</v>
      </c>
      <c r="O29" s="5"/>
    </row>
    <row r="30" spans="1:15" ht="12" customHeight="1" x14ac:dyDescent="0.25">
      <c r="A30" s="7" t="str">
        <f>'Pregnant Women Participating'!A30</f>
        <v>Mississippi</v>
      </c>
      <c r="B30" s="34">
        <v>-6.5183</v>
      </c>
      <c r="C30" s="35">
        <v>21.5169</v>
      </c>
      <c r="D30" s="35">
        <v>22.9099</v>
      </c>
      <c r="E30" s="35">
        <v>63.117800000000003</v>
      </c>
      <c r="F30" s="35">
        <v>56.490600000000001</v>
      </c>
      <c r="G30" s="35">
        <v>26.4436</v>
      </c>
      <c r="H30" s="35">
        <v>-47.357100000000003</v>
      </c>
      <c r="I30" s="35">
        <v>20.238</v>
      </c>
      <c r="J30" s="35">
        <v>20.254200000000001</v>
      </c>
      <c r="K30" s="35">
        <v>25.8293</v>
      </c>
      <c r="L30" s="35">
        <v>30.909500000000001</v>
      </c>
      <c r="M30" s="46">
        <v>30.225200000000001</v>
      </c>
      <c r="N30" s="51">
        <f>IF(SUM('Total Number of Participants'!B30:M30)&gt;0,'Food Costs'!N30/SUM('Total Number of Participants'!B30:M30)," ")</f>
        <v>22.208066672105531</v>
      </c>
      <c r="O30" s="5"/>
    </row>
    <row r="31" spans="1:15" ht="12" customHeight="1" x14ac:dyDescent="0.25">
      <c r="A31" s="7" t="str">
        <f>'Pregnant Women Participating'!A31</f>
        <v>North Carolina</v>
      </c>
      <c r="B31" s="34">
        <v>37.4377</v>
      </c>
      <c r="C31" s="35">
        <v>28.333400000000001</v>
      </c>
      <c r="D31" s="35">
        <v>38.176699999999997</v>
      </c>
      <c r="E31" s="35">
        <v>41.7256</v>
      </c>
      <c r="F31" s="35">
        <v>38.759500000000003</v>
      </c>
      <c r="G31" s="35">
        <v>39.402799999999999</v>
      </c>
      <c r="H31" s="35">
        <v>32.276200000000003</v>
      </c>
      <c r="I31" s="35">
        <v>48.577500000000001</v>
      </c>
      <c r="J31" s="35">
        <v>30.575299999999999</v>
      </c>
      <c r="K31" s="35">
        <v>45.721899999999998</v>
      </c>
      <c r="L31" s="35">
        <v>52.5304</v>
      </c>
      <c r="M31" s="46">
        <v>44.199199999999998</v>
      </c>
      <c r="N31" s="51">
        <f>IF(SUM('Total Number of Participants'!B31:M31)&gt;0,'Food Costs'!N31/SUM('Total Number of Participants'!B31:M31)," ")</f>
        <v>39.861675083889772</v>
      </c>
      <c r="O31" s="5"/>
    </row>
    <row r="32" spans="1:15" ht="12" customHeight="1" x14ac:dyDescent="0.25">
      <c r="A32" s="7" t="str">
        <f>'Pregnant Women Participating'!A32</f>
        <v>South Carolina</v>
      </c>
      <c r="B32" s="34">
        <v>12.6945</v>
      </c>
      <c r="C32" s="35">
        <v>32.873100000000001</v>
      </c>
      <c r="D32" s="35">
        <v>41.573500000000003</v>
      </c>
      <c r="E32" s="35">
        <v>46.340600000000002</v>
      </c>
      <c r="F32" s="35">
        <v>36.3932</v>
      </c>
      <c r="G32" s="35">
        <v>40.950899999999997</v>
      </c>
      <c r="H32" s="35">
        <v>42.142899999999997</v>
      </c>
      <c r="I32" s="35">
        <v>57.095599999999997</v>
      </c>
      <c r="J32" s="35">
        <v>21.8856</v>
      </c>
      <c r="K32" s="35">
        <v>41.815800000000003</v>
      </c>
      <c r="L32" s="35">
        <v>42.607700000000001</v>
      </c>
      <c r="M32" s="46">
        <v>48.937600000000003</v>
      </c>
      <c r="N32" s="51">
        <f>IF(SUM('Total Number of Participants'!B32:M32)&gt;0,'Food Costs'!N32/SUM('Total Number of Participants'!B32:M32)," ")</f>
        <v>38.75873792037109</v>
      </c>
      <c r="O32" s="5"/>
    </row>
    <row r="33" spans="1:15" ht="12" customHeight="1" x14ac:dyDescent="0.25">
      <c r="A33" s="7" t="str">
        <f>'Pregnant Women Participating'!A33</f>
        <v>Tennessee</v>
      </c>
      <c r="B33" s="34">
        <v>35.8279</v>
      </c>
      <c r="C33" s="35">
        <v>30.870699999999999</v>
      </c>
      <c r="D33" s="35">
        <v>38.986699999999999</v>
      </c>
      <c r="E33" s="35">
        <v>43.9358</v>
      </c>
      <c r="F33" s="35">
        <v>26.9329</v>
      </c>
      <c r="G33" s="35">
        <v>35.075800000000001</v>
      </c>
      <c r="H33" s="35">
        <v>66.329499999999996</v>
      </c>
      <c r="I33" s="35">
        <v>48.632899999999999</v>
      </c>
      <c r="J33" s="35">
        <v>47.803100000000001</v>
      </c>
      <c r="K33" s="35">
        <v>46.1068</v>
      </c>
      <c r="L33" s="35">
        <v>72.865799999999993</v>
      </c>
      <c r="M33" s="46">
        <v>72.030600000000007</v>
      </c>
      <c r="N33" s="51">
        <f>IF(SUM('Total Number of Participants'!B33:M33)&gt;0,'Food Costs'!N33/SUM('Total Number of Participants'!B33:M33)," ")</f>
        <v>47.3522414885717</v>
      </c>
      <c r="O33" s="5"/>
    </row>
    <row r="34" spans="1:15" ht="12" customHeight="1" x14ac:dyDescent="0.25">
      <c r="A34" s="7" t="str">
        <f>'Pregnant Women Participating'!A34</f>
        <v>Choctaw Indians, MS</v>
      </c>
      <c r="B34" s="34">
        <v>58.668799999999997</v>
      </c>
      <c r="C34" s="35">
        <v>48.037700000000001</v>
      </c>
      <c r="D34" s="35">
        <v>23.985399999999998</v>
      </c>
      <c r="E34" s="35">
        <v>36.129600000000003</v>
      </c>
      <c r="F34" s="35">
        <v>28.352499999999999</v>
      </c>
      <c r="G34" s="35">
        <v>27.005299999999998</v>
      </c>
      <c r="H34" s="35">
        <v>38.458199999999998</v>
      </c>
      <c r="I34" s="35">
        <v>36.881599999999999</v>
      </c>
      <c r="J34" s="35">
        <v>20.645199999999999</v>
      </c>
      <c r="K34" s="35">
        <v>41.0092</v>
      </c>
      <c r="L34" s="35">
        <v>35.330800000000004</v>
      </c>
      <c r="M34" s="46">
        <v>84.165999999999997</v>
      </c>
      <c r="N34" s="51">
        <f>IF(SUM('Total Number of Participants'!B34:M34)&gt;0,'Food Costs'!N34/SUM('Total Number of Participants'!B34:M34)," ")</f>
        <v>40.08916990920882</v>
      </c>
      <c r="O34" s="5"/>
    </row>
    <row r="35" spans="1:15" ht="12" customHeight="1" x14ac:dyDescent="0.25">
      <c r="A35" s="7" t="str">
        <f>'Pregnant Women Participating'!A35</f>
        <v>Eastern Cherokee, NC</v>
      </c>
      <c r="B35" s="34">
        <v>31.607900000000001</v>
      </c>
      <c r="C35" s="35">
        <v>24.043600000000001</v>
      </c>
      <c r="D35" s="35">
        <v>32.752400000000002</v>
      </c>
      <c r="E35" s="35">
        <v>39.759399999999999</v>
      </c>
      <c r="F35" s="35">
        <v>33.773099999999999</v>
      </c>
      <c r="G35" s="35">
        <v>33.316000000000003</v>
      </c>
      <c r="H35" s="35">
        <v>38.2712</v>
      </c>
      <c r="I35" s="35">
        <v>36.736600000000003</v>
      </c>
      <c r="J35" s="35">
        <v>25.104099999999999</v>
      </c>
      <c r="K35" s="35">
        <v>40.400700000000001</v>
      </c>
      <c r="L35" s="35">
        <v>47.725299999999997</v>
      </c>
      <c r="M35" s="46">
        <v>42.364600000000003</v>
      </c>
      <c r="N35" s="51">
        <f>IF(SUM('Total Number of Participants'!B35:M35)&gt;0,'Food Costs'!N35/SUM('Total Number of Participants'!B35:M35)," ")</f>
        <v>35.280235584166554</v>
      </c>
      <c r="O35" s="5"/>
    </row>
    <row r="36" spans="1:15" s="17" customFormat="1" ht="24.75" customHeight="1" x14ac:dyDescent="0.25">
      <c r="A36" s="14" t="str">
        <f>'Pregnant Women Participating'!A36</f>
        <v>Southeast Region</v>
      </c>
      <c r="B36" s="36">
        <v>37.710999999999999</v>
      </c>
      <c r="C36" s="37">
        <v>34.690100000000001</v>
      </c>
      <c r="D36" s="37">
        <v>42.697200000000002</v>
      </c>
      <c r="E36" s="37">
        <v>46.835799999999999</v>
      </c>
      <c r="F36" s="37">
        <v>40.959499999999998</v>
      </c>
      <c r="G36" s="37">
        <v>41.886499999999998</v>
      </c>
      <c r="H36" s="37">
        <v>44.938400000000001</v>
      </c>
      <c r="I36" s="37">
        <v>42.656500000000001</v>
      </c>
      <c r="J36" s="37">
        <v>42.092199999999998</v>
      </c>
      <c r="K36" s="37">
        <v>49.341799999999999</v>
      </c>
      <c r="L36" s="37">
        <v>54.517600000000002</v>
      </c>
      <c r="M36" s="45">
        <v>52.5015</v>
      </c>
      <c r="N36" s="52">
        <f>IF(SUM('Total Number of Participants'!B36:M36)&gt;0,'Food Costs'!N36/SUM('Total Number of Participants'!B36:M36)," ")</f>
        <v>44.257658258274574</v>
      </c>
      <c r="O36" s="5"/>
    </row>
    <row r="37" spans="1:15" ht="12" customHeight="1" x14ac:dyDescent="0.25">
      <c r="A37" s="7" t="str">
        <f>'Pregnant Women Participating'!A37</f>
        <v>Illinois</v>
      </c>
      <c r="B37" s="34">
        <v>46.221899999999998</v>
      </c>
      <c r="C37" s="35">
        <v>59.657499999999999</v>
      </c>
      <c r="D37" s="35">
        <v>52.618499999999997</v>
      </c>
      <c r="E37" s="35">
        <v>55.4133</v>
      </c>
      <c r="F37" s="35">
        <v>45.985900000000001</v>
      </c>
      <c r="G37" s="35">
        <v>64.740899999999996</v>
      </c>
      <c r="H37" s="35">
        <v>54.912500000000001</v>
      </c>
      <c r="I37" s="35">
        <v>50.473500000000001</v>
      </c>
      <c r="J37" s="35">
        <v>63.851100000000002</v>
      </c>
      <c r="K37" s="35">
        <v>31.8446</v>
      </c>
      <c r="L37" s="35">
        <v>91.147099999999995</v>
      </c>
      <c r="M37" s="46">
        <v>52.569000000000003</v>
      </c>
      <c r="N37" s="51">
        <f>IF(SUM('Total Number of Participants'!B37:M37)&gt;0,'Food Costs'!N37/SUM('Total Number of Participants'!B37:M37)," ")</f>
        <v>55.883202245294576</v>
      </c>
      <c r="O37" s="5"/>
    </row>
    <row r="38" spans="1:15" ht="12" customHeight="1" x14ac:dyDescent="0.25">
      <c r="A38" s="7" t="str">
        <f>'Pregnant Women Participating'!A38</f>
        <v>Indiana</v>
      </c>
      <c r="B38" s="34">
        <v>33.705399999999997</v>
      </c>
      <c r="C38" s="35">
        <v>40.8431</v>
      </c>
      <c r="D38" s="35">
        <v>35.525300000000001</v>
      </c>
      <c r="E38" s="35">
        <v>43.059800000000003</v>
      </c>
      <c r="F38" s="35">
        <v>35.743200000000002</v>
      </c>
      <c r="G38" s="35">
        <v>39.027299999999997</v>
      </c>
      <c r="H38" s="35">
        <v>37.346699999999998</v>
      </c>
      <c r="I38" s="35">
        <v>43.3566</v>
      </c>
      <c r="J38" s="35">
        <v>40.8782</v>
      </c>
      <c r="K38" s="35">
        <v>39.754199999999997</v>
      </c>
      <c r="L38" s="35">
        <v>45.813400000000001</v>
      </c>
      <c r="M38" s="46">
        <v>41.375900000000001</v>
      </c>
      <c r="N38" s="51">
        <f>IF(SUM('Total Number of Participants'!B38:M38)&gt;0,'Food Costs'!N38/SUM('Total Number of Participants'!B38:M38)," ")</f>
        <v>39.644659795810384</v>
      </c>
      <c r="O38" s="5"/>
    </row>
    <row r="39" spans="1:15" ht="12" customHeight="1" x14ac:dyDescent="0.25">
      <c r="A39" s="7" t="str">
        <f>'Pregnant Women Participating'!A39</f>
        <v>Iowa</v>
      </c>
      <c r="B39" s="34">
        <v>29.617699999999999</v>
      </c>
      <c r="C39" s="35">
        <v>39.756399999999999</v>
      </c>
      <c r="D39" s="35">
        <v>40.545200000000001</v>
      </c>
      <c r="E39" s="35">
        <v>42.473399999999998</v>
      </c>
      <c r="F39" s="35">
        <v>39.003799999999998</v>
      </c>
      <c r="G39" s="35">
        <v>35.1524</v>
      </c>
      <c r="H39" s="35">
        <v>41.027099999999997</v>
      </c>
      <c r="I39" s="35">
        <v>49.703800000000001</v>
      </c>
      <c r="J39" s="35">
        <v>48.026600000000002</v>
      </c>
      <c r="K39" s="35">
        <v>51.002800000000001</v>
      </c>
      <c r="L39" s="35">
        <v>50.819899999999997</v>
      </c>
      <c r="M39" s="46">
        <v>49.125</v>
      </c>
      <c r="N39" s="51">
        <f>IF(SUM('Total Number of Participants'!B39:M39)&gt;0,'Food Costs'!N39/SUM('Total Number of Participants'!B39:M39)," ")</f>
        <v>43.064957527026564</v>
      </c>
      <c r="O39" s="5"/>
    </row>
    <row r="40" spans="1:15" ht="12" customHeight="1" x14ac:dyDescent="0.25">
      <c r="A40" s="7" t="str">
        <f>'Pregnant Women Participating'!A40</f>
        <v>Michigan</v>
      </c>
      <c r="B40" s="34">
        <v>41.695399999999999</v>
      </c>
      <c r="C40" s="35">
        <v>52.656399999999998</v>
      </c>
      <c r="D40" s="35">
        <v>6.9128999999999996</v>
      </c>
      <c r="E40" s="35">
        <v>43.721899999999998</v>
      </c>
      <c r="F40" s="35">
        <v>37.950299999999999</v>
      </c>
      <c r="G40" s="35">
        <v>40.217100000000002</v>
      </c>
      <c r="H40" s="35">
        <v>36.741399999999999</v>
      </c>
      <c r="I40" s="35">
        <v>46.4617</v>
      </c>
      <c r="J40" s="35">
        <v>41.046799999999998</v>
      </c>
      <c r="K40" s="35">
        <v>42.651600000000002</v>
      </c>
      <c r="L40" s="35">
        <v>68.885999999999996</v>
      </c>
      <c r="M40" s="46">
        <v>28.0413</v>
      </c>
      <c r="N40" s="51">
        <f>IF(SUM('Total Number of Participants'!B40:M40)&gt;0,'Food Costs'!N40/SUM('Total Number of Participants'!B40:M40)," ")</f>
        <v>40.645237911910684</v>
      </c>
      <c r="O40" s="5"/>
    </row>
    <row r="41" spans="1:15" ht="12" customHeight="1" x14ac:dyDescent="0.25">
      <c r="A41" s="7" t="str">
        <f>'Pregnant Women Participating'!A41</f>
        <v>Minnesota</v>
      </c>
      <c r="B41" s="34">
        <v>34.540300000000002</v>
      </c>
      <c r="C41" s="35">
        <v>45.889899999999997</v>
      </c>
      <c r="D41" s="35">
        <v>47.7911</v>
      </c>
      <c r="E41" s="35">
        <v>49.369300000000003</v>
      </c>
      <c r="F41" s="35">
        <v>44.470199999999998</v>
      </c>
      <c r="G41" s="35">
        <v>44.507399999999997</v>
      </c>
      <c r="H41" s="35">
        <v>65.390299999999996</v>
      </c>
      <c r="I41" s="35">
        <v>50.6815</v>
      </c>
      <c r="J41" s="35">
        <v>50.676099999999998</v>
      </c>
      <c r="K41" s="35">
        <v>51.985300000000002</v>
      </c>
      <c r="L41" s="35">
        <v>34.604500000000002</v>
      </c>
      <c r="M41" s="46">
        <v>50.731900000000003</v>
      </c>
      <c r="N41" s="51">
        <f>IF(SUM('Total Number of Participants'!B41:M41)&gt;0,'Food Costs'!N41/SUM('Total Number of Participants'!B41:M41)," ")</f>
        <v>47.583301027330876</v>
      </c>
      <c r="O41" s="5"/>
    </row>
    <row r="42" spans="1:15" ht="12" customHeight="1" x14ac:dyDescent="0.25">
      <c r="A42" s="7" t="str">
        <f>'Pregnant Women Participating'!A42</f>
        <v>Ohio</v>
      </c>
      <c r="B42" s="34">
        <v>34.167299999999997</v>
      </c>
      <c r="C42" s="35">
        <v>37.974400000000003</v>
      </c>
      <c r="D42" s="35">
        <v>45.870699999999999</v>
      </c>
      <c r="E42" s="35">
        <v>38.181600000000003</v>
      </c>
      <c r="F42" s="35">
        <v>44.654899999999998</v>
      </c>
      <c r="G42" s="35">
        <v>45.411000000000001</v>
      </c>
      <c r="H42" s="35">
        <v>40.5289</v>
      </c>
      <c r="I42" s="35">
        <v>40.689100000000003</v>
      </c>
      <c r="J42" s="35">
        <v>41.825499999999998</v>
      </c>
      <c r="K42" s="35">
        <v>63.726500000000001</v>
      </c>
      <c r="L42" s="35">
        <v>36.375100000000003</v>
      </c>
      <c r="M42" s="46">
        <v>51.287700000000001</v>
      </c>
      <c r="N42" s="51">
        <f>IF(SUM('Total Number of Participants'!B42:M42)&gt;0,'Food Costs'!N42/SUM('Total Number of Participants'!B42:M42)," ")</f>
        <v>43.398898598869565</v>
      </c>
      <c r="O42" s="5"/>
    </row>
    <row r="43" spans="1:15" ht="12" customHeight="1" x14ac:dyDescent="0.25">
      <c r="A43" s="7" t="str">
        <f>'Pregnant Women Participating'!A43</f>
        <v>Wisconsin</v>
      </c>
      <c r="B43" s="34">
        <v>22.51</v>
      </c>
      <c r="C43" s="35">
        <v>32.423000000000002</v>
      </c>
      <c r="D43" s="35">
        <v>32.717700000000001</v>
      </c>
      <c r="E43" s="35">
        <v>35.549799999999998</v>
      </c>
      <c r="F43" s="35">
        <v>29.98</v>
      </c>
      <c r="G43" s="35">
        <v>30.503799999999998</v>
      </c>
      <c r="H43" s="35">
        <v>57.639699999999998</v>
      </c>
      <c r="I43" s="35">
        <v>56.747500000000002</v>
      </c>
      <c r="J43" s="35">
        <v>56.969099999999997</v>
      </c>
      <c r="K43" s="35">
        <v>45.761899999999997</v>
      </c>
      <c r="L43" s="35">
        <v>41.269799999999996</v>
      </c>
      <c r="M43" s="46">
        <v>2.2538</v>
      </c>
      <c r="N43" s="51">
        <f>IF(SUM('Total Number of Participants'!B43:M43)&gt;0,'Food Costs'!N43/SUM('Total Number of Participants'!B43:M43)," ")</f>
        <v>37.033754098733162</v>
      </c>
      <c r="O43" s="5"/>
    </row>
    <row r="44" spans="1:15" s="17" customFormat="1" ht="24.75" customHeight="1" x14ac:dyDescent="0.25">
      <c r="A44" s="14" t="str">
        <f>'Pregnant Women Participating'!A44</f>
        <v>Midwest Region</v>
      </c>
      <c r="B44" s="36">
        <v>36.467300000000002</v>
      </c>
      <c r="C44" s="37">
        <v>45.781700000000001</v>
      </c>
      <c r="D44" s="37">
        <v>35.300199999999997</v>
      </c>
      <c r="E44" s="37">
        <v>44.379399999999997</v>
      </c>
      <c r="F44" s="37">
        <v>40.1265</v>
      </c>
      <c r="G44" s="37">
        <v>44.358499999999999</v>
      </c>
      <c r="H44" s="37">
        <v>45.977200000000003</v>
      </c>
      <c r="I44" s="37">
        <v>47.241</v>
      </c>
      <c r="J44" s="37">
        <v>48.112499999999997</v>
      </c>
      <c r="K44" s="37">
        <v>45.841900000000003</v>
      </c>
      <c r="L44" s="37">
        <v>55.860700000000001</v>
      </c>
      <c r="M44" s="45">
        <v>40.055300000000003</v>
      </c>
      <c r="N44" s="52">
        <f>IF(SUM('Total Number of Participants'!B44:M44)&gt;0,'Food Costs'!N44/SUM('Total Number of Participants'!B44:M44)," ")</f>
        <v>44.151789259557333</v>
      </c>
      <c r="O44" s="5"/>
    </row>
    <row r="45" spans="1:15" ht="12" customHeight="1" x14ac:dyDescent="0.25">
      <c r="A45" s="7" t="str">
        <f>'Pregnant Women Participating'!A45</f>
        <v>Arizona</v>
      </c>
      <c r="B45" s="34">
        <v>39.234000000000002</v>
      </c>
      <c r="C45" s="35">
        <v>40.4818</v>
      </c>
      <c r="D45" s="35">
        <v>41.931399999999996</v>
      </c>
      <c r="E45" s="35">
        <v>44.048900000000003</v>
      </c>
      <c r="F45" s="35">
        <v>35.637</v>
      </c>
      <c r="G45" s="35">
        <v>36.534199999999998</v>
      </c>
      <c r="H45" s="35">
        <v>65.359700000000004</v>
      </c>
      <c r="I45" s="35">
        <v>50.953600000000002</v>
      </c>
      <c r="J45" s="35">
        <v>23.3263</v>
      </c>
      <c r="K45" s="35">
        <v>43.764499999999998</v>
      </c>
      <c r="L45" s="35">
        <v>42.182000000000002</v>
      </c>
      <c r="M45" s="46">
        <v>40.127499999999998</v>
      </c>
      <c r="N45" s="51">
        <f>IF(SUM('Total Number of Participants'!B45:M45)&gt;0,'Food Costs'!N45/SUM('Total Number of Participants'!B45:M45)," ")</f>
        <v>41.912487266716639</v>
      </c>
      <c r="O45" s="5"/>
    </row>
    <row r="46" spans="1:15" ht="12" customHeight="1" x14ac:dyDescent="0.25">
      <c r="A46" s="7" t="str">
        <f>'Pregnant Women Participating'!A46</f>
        <v>Arkansas</v>
      </c>
      <c r="B46" s="34">
        <v>59.1297</v>
      </c>
      <c r="C46" s="35">
        <v>11.9368</v>
      </c>
      <c r="D46" s="35">
        <v>44.4405</v>
      </c>
      <c r="E46" s="35">
        <v>51.2639</v>
      </c>
      <c r="F46" s="35">
        <v>44.336300000000001</v>
      </c>
      <c r="G46" s="35">
        <v>45.239800000000002</v>
      </c>
      <c r="H46" s="35">
        <v>44.844700000000003</v>
      </c>
      <c r="I46" s="35">
        <v>49.129100000000001</v>
      </c>
      <c r="J46" s="35">
        <v>61.029200000000003</v>
      </c>
      <c r="K46" s="35">
        <v>54.221699999999998</v>
      </c>
      <c r="L46" s="35">
        <v>44.283700000000003</v>
      </c>
      <c r="M46" s="46">
        <v>50.022300000000001</v>
      </c>
      <c r="N46" s="51">
        <f>IF(SUM('Total Number of Participants'!B46:M46)&gt;0,'Food Costs'!N46/SUM('Total Number of Participants'!B46:M46)," ")</f>
        <v>46.885524941451642</v>
      </c>
      <c r="O46" s="5"/>
    </row>
    <row r="47" spans="1:15" ht="12" customHeight="1" x14ac:dyDescent="0.25">
      <c r="A47" s="7" t="str">
        <f>'Pregnant Women Participating'!A47</f>
        <v>Louisiana</v>
      </c>
      <c r="B47" s="34">
        <v>28.174700000000001</v>
      </c>
      <c r="C47" s="35">
        <v>9.5289999999999999</v>
      </c>
      <c r="D47" s="35">
        <v>39.630499999999998</v>
      </c>
      <c r="E47" s="35">
        <v>39.992899999999999</v>
      </c>
      <c r="F47" s="35">
        <v>41.405500000000004</v>
      </c>
      <c r="G47" s="35">
        <v>33.044400000000003</v>
      </c>
      <c r="H47" s="35">
        <v>60.507599999999996</v>
      </c>
      <c r="I47" s="35">
        <v>37.131300000000003</v>
      </c>
      <c r="J47" s="35">
        <v>47.993099999999998</v>
      </c>
      <c r="K47" s="35">
        <v>44.958300000000001</v>
      </c>
      <c r="L47" s="35">
        <v>51.301699999999997</v>
      </c>
      <c r="M47" s="46">
        <v>53.783999999999999</v>
      </c>
      <c r="N47" s="51">
        <f>IF(SUM('Total Number of Participants'!B47:M47)&gt;0,'Food Costs'!N47/SUM('Total Number of Participants'!B47:M47)," ")</f>
        <v>40.643546691745961</v>
      </c>
      <c r="O47" s="5"/>
    </row>
    <row r="48" spans="1:15" ht="12" customHeight="1" x14ac:dyDescent="0.25">
      <c r="A48" s="7" t="str">
        <f>'Pregnant Women Participating'!A48</f>
        <v>New Mexico</v>
      </c>
      <c r="B48" s="34">
        <v>37.188400000000001</v>
      </c>
      <c r="C48" s="35">
        <v>39.645000000000003</v>
      </c>
      <c r="D48" s="35">
        <v>39.4251</v>
      </c>
      <c r="E48" s="35">
        <v>41.0824</v>
      </c>
      <c r="F48" s="35">
        <v>42.445099999999996</v>
      </c>
      <c r="G48" s="35">
        <v>42.997100000000003</v>
      </c>
      <c r="H48" s="35">
        <v>40.390900000000002</v>
      </c>
      <c r="I48" s="35">
        <v>45.805199999999999</v>
      </c>
      <c r="J48" s="35">
        <v>44.7331</v>
      </c>
      <c r="K48" s="35">
        <v>46.871200000000002</v>
      </c>
      <c r="L48" s="35">
        <v>48.463799999999999</v>
      </c>
      <c r="M48" s="46">
        <v>49.250399999999999</v>
      </c>
      <c r="N48" s="51">
        <f>IF(SUM('Total Number of Participants'!B48:M48)&gt;0,'Food Costs'!N48/SUM('Total Number of Participants'!B48:M48)," ")</f>
        <v>43.344974975908485</v>
      </c>
      <c r="O48" s="5"/>
    </row>
    <row r="49" spans="1:15" ht="12" customHeight="1" x14ac:dyDescent="0.25">
      <c r="A49" s="7" t="str">
        <f>'Pregnant Women Participating'!A49</f>
        <v>Oklahoma</v>
      </c>
      <c r="B49" s="34">
        <v>34.8444</v>
      </c>
      <c r="C49" s="35">
        <v>36.159799999999997</v>
      </c>
      <c r="D49" s="35">
        <v>33.821899999999999</v>
      </c>
      <c r="E49" s="35">
        <v>37.342199999999998</v>
      </c>
      <c r="F49" s="35">
        <v>30.414999999999999</v>
      </c>
      <c r="G49" s="35">
        <v>41.654000000000003</v>
      </c>
      <c r="H49" s="35">
        <v>40.9908</v>
      </c>
      <c r="I49" s="35">
        <v>38.998600000000003</v>
      </c>
      <c r="J49" s="35">
        <v>38.020099999999999</v>
      </c>
      <c r="K49" s="35">
        <v>40.006599999999999</v>
      </c>
      <c r="L49" s="35">
        <v>39.959899999999998</v>
      </c>
      <c r="M49" s="46">
        <v>40.511699999999998</v>
      </c>
      <c r="N49" s="51">
        <f>IF(SUM('Total Number of Participants'!B49:M49)&gt;0,'Food Costs'!N49/SUM('Total Number of Participants'!B49:M49)," ")</f>
        <v>37.749438723807657</v>
      </c>
      <c r="O49" s="5"/>
    </row>
    <row r="50" spans="1:15" ht="12" customHeight="1" x14ac:dyDescent="0.25">
      <c r="A50" s="7" t="str">
        <f>'Pregnant Women Participating'!A50</f>
        <v>Texas</v>
      </c>
      <c r="B50" s="34">
        <v>15.1181</v>
      </c>
      <c r="C50" s="35">
        <v>43.356999999999999</v>
      </c>
      <c r="D50" s="35">
        <v>35.677799999999998</v>
      </c>
      <c r="E50" s="35">
        <v>32.250500000000002</v>
      </c>
      <c r="F50" s="35">
        <v>33.822099999999999</v>
      </c>
      <c r="G50" s="35">
        <v>26.208100000000002</v>
      </c>
      <c r="H50" s="35">
        <v>39.161000000000001</v>
      </c>
      <c r="I50" s="35">
        <v>40.854799999999997</v>
      </c>
      <c r="J50" s="35">
        <v>41.311500000000002</v>
      </c>
      <c r="K50" s="35">
        <v>45.351599999999998</v>
      </c>
      <c r="L50" s="35">
        <v>44.567399999999999</v>
      </c>
      <c r="M50" s="46">
        <v>44.587400000000002</v>
      </c>
      <c r="N50" s="51">
        <f>IF(SUM('Total Number of Participants'!B50:M50)&gt;0,'Food Costs'!N50/SUM('Total Number of Participants'!B50:M50)," ")</f>
        <v>36.988582385263221</v>
      </c>
      <c r="O50" s="5"/>
    </row>
    <row r="51" spans="1:15" ht="12" customHeight="1" x14ac:dyDescent="0.25">
      <c r="A51" s="7" t="str">
        <f>'Pregnant Women Participating'!A51</f>
        <v>Utah</v>
      </c>
      <c r="B51" s="34">
        <v>40.290100000000002</v>
      </c>
      <c r="C51" s="35">
        <v>45.939</v>
      </c>
      <c r="D51" s="35">
        <v>37.094099999999997</v>
      </c>
      <c r="E51" s="35">
        <v>48.347299999999997</v>
      </c>
      <c r="F51" s="35">
        <v>47.234699999999997</v>
      </c>
      <c r="G51" s="35">
        <v>48.480800000000002</v>
      </c>
      <c r="H51" s="35">
        <v>60.317799999999998</v>
      </c>
      <c r="I51" s="35">
        <v>33.961799999999997</v>
      </c>
      <c r="J51" s="35">
        <v>46.074100000000001</v>
      </c>
      <c r="K51" s="35">
        <v>51.663400000000003</v>
      </c>
      <c r="L51" s="35">
        <v>56.519300000000001</v>
      </c>
      <c r="M51" s="46">
        <v>54.551200000000001</v>
      </c>
      <c r="N51" s="51">
        <f>IF(SUM('Total Number of Participants'!B51:M51)&gt;0,'Food Costs'!N51/SUM('Total Number of Participants'!B51:M51)," ")</f>
        <v>47.637373492421226</v>
      </c>
      <c r="O51" s="5"/>
    </row>
    <row r="52" spans="1:15" ht="12" customHeight="1" x14ac:dyDescent="0.25">
      <c r="A52" s="7" t="str">
        <f>'Pregnant Women Participating'!A52</f>
        <v>Inter-Tribal Council, AZ</v>
      </c>
      <c r="B52" s="34">
        <v>32.054200000000002</v>
      </c>
      <c r="C52" s="35">
        <v>32.662399999999998</v>
      </c>
      <c r="D52" s="35">
        <v>35.3005</v>
      </c>
      <c r="E52" s="35">
        <v>37.059800000000003</v>
      </c>
      <c r="F52" s="35">
        <v>25.421500000000002</v>
      </c>
      <c r="G52" s="35">
        <v>27.960599999999999</v>
      </c>
      <c r="H52" s="35">
        <v>39.228200000000001</v>
      </c>
      <c r="I52" s="35">
        <v>39.546999999999997</v>
      </c>
      <c r="J52" s="35">
        <v>41.724299999999999</v>
      </c>
      <c r="K52" s="35">
        <v>41.081299999999999</v>
      </c>
      <c r="L52" s="35">
        <v>39.075499999999998</v>
      </c>
      <c r="M52" s="46">
        <v>40.165799999999997</v>
      </c>
      <c r="N52" s="51">
        <f>IF(SUM('Total Number of Participants'!B52:M52)&gt;0,'Food Costs'!N52/SUM('Total Number of Participants'!B52:M52)," ")</f>
        <v>35.960094131784501</v>
      </c>
      <c r="O52" s="5"/>
    </row>
    <row r="53" spans="1:15" ht="12" customHeight="1" x14ac:dyDescent="0.25">
      <c r="A53" s="7" t="str">
        <f>'Pregnant Women Participating'!A53</f>
        <v>Navajo Nation, AZ</v>
      </c>
      <c r="B53" s="34">
        <v>38.807000000000002</v>
      </c>
      <c r="C53" s="35">
        <v>55.573500000000003</v>
      </c>
      <c r="D53" s="35">
        <v>47.668700000000001</v>
      </c>
      <c r="E53" s="35">
        <v>49.371200000000002</v>
      </c>
      <c r="F53" s="35">
        <v>40.508800000000001</v>
      </c>
      <c r="G53" s="35">
        <v>43.018599999999999</v>
      </c>
      <c r="H53" s="35">
        <v>43.807600000000001</v>
      </c>
      <c r="I53" s="35">
        <v>50.4176</v>
      </c>
      <c r="J53" s="35">
        <v>50.773299999999999</v>
      </c>
      <c r="K53" s="35">
        <v>52.563899999999997</v>
      </c>
      <c r="L53" s="35">
        <v>31.235700000000001</v>
      </c>
      <c r="M53" s="46">
        <v>31.767800000000001</v>
      </c>
      <c r="N53" s="51">
        <f>IF(SUM('Total Number of Participants'!B53:M53)&gt;0,'Food Costs'!N53/SUM('Total Number of Participants'!B53:M53)," ")</f>
        <v>44.481659874027415</v>
      </c>
      <c r="O53" s="5"/>
    </row>
    <row r="54" spans="1:15" ht="12" customHeight="1" x14ac:dyDescent="0.25">
      <c r="A54" s="7" t="str">
        <f>'Pregnant Women Participating'!A54</f>
        <v>Acoma, Canoncito &amp; Laguna, NM</v>
      </c>
      <c r="B54" s="34">
        <v>30.003499999999999</v>
      </c>
      <c r="C54" s="35">
        <v>63.314700000000002</v>
      </c>
      <c r="D54" s="35">
        <v>53.286200000000001</v>
      </c>
      <c r="E54" s="35">
        <v>20.996500000000001</v>
      </c>
      <c r="F54" s="35">
        <v>26.229500000000002</v>
      </c>
      <c r="G54" s="35">
        <v>31.847100000000001</v>
      </c>
      <c r="H54" s="35">
        <v>71.356899999999996</v>
      </c>
      <c r="I54" s="35">
        <v>31.384599999999999</v>
      </c>
      <c r="J54" s="35">
        <v>45.9908</v>
      </c>
      <c r="K54" s="35">
        <v>60.587699999999998</v>
      </c>
      <c r="L54" s="35">
        <v>29.6053</v>
      </c>
      <c r="M54" s="46">
        <v>22.180900000000001</v>
      </c>
      <c r="N54" s="51">
        <f>IF(SUM('Total Number of Participants'!B54:M54)&gt;0,'Food Costs'!N54/SUM('Total Number of Participants'!B54:M54)," ")</f>
        <v>40.652450844641372</v>
      </c>
      <c r="O54" s="5"/>
    </row>
    <row r="55" spans="1:15" ht="12" customHeight="1" x14ac:dyDescent="0.25">
      <c r="A55" s="7" t="str">
        <f>'Pregnant Women Participating'!A55</f>
        <v>Eight Northern Pueblos, NM</v>
      </c>
      <c r="B55" s="34">
        <v>55.061500000000002</v>
      </c>
      <c r="C55" s="35">
        <v>46.524900000000002</v>
      </c>
      <c r="D55" s="35">
        <v>49.261099999999999</v>
      </c>
      <c r="E55" s="35">
        <v>45.918500000000002</v>
      </c>
      <c r="F55" s="35">
        <v>53.129899999999999</v>
      </c>
      <c r="G55" s="35">
        <v>51.790700000000001</v>
      </c>
      <c r="H55" s="35">
        <v>56.228299999999997</v>
      </c>
      <c r="I55" s="35">
        <v>53.795900000000003</v>
      </c>
      <c r="J55" s="35">
        <v>45.6327</v>
      </c>
      <c r="K55" s="35">
        <v>53.782400000000003</v>
      </c>
      <c r="L55" s="35">
        <v>53.090899999999998</v>
      </c>
      <c r="M55" s="46">
        <v>49.935200000000002</v>
      </c>
      <c r="N55" s="51">
        <f>IF(SUM('Total Number of Participants'!B55:M55)&gt;0,'Food Costs'!N55/SUM('Total Number of Participants'!B55:M55)," ")</f>
        <v>51.169386854874283</v>
      </c>
      <c r="O55" s="5"/>
    </row>
    <row r="56" spans="1:15" ht="12" customHeight="1" x14ac:dyDescent="0.25">
      <c r="A56" s="7" t="str">
        <f>'Pregnant Women Participating'!A56</f>
        <v>Five Sandoval Pueblos, NM</v>
      </c>
      <c r="B56" s="34">
        <v>56.802599999999998</v>
      </c>
      <c r="C56" s="35">
        <v>46.845199999999998</v>
      </c>
      <c r="D56" s="35">
        <v>41.603999999999999</v>
      </c>
      <c r="E56" s="35">
        <v>58.414299999999997</v>
      </c>
      <c r="F56" s="35">
        <v>58.956200000000003</v>
      </c>
      <c r="G56" s="35">
        <v>63.436999999999998</v>
      </c>
      <c r="H56" s="35">
        <v>42.669199999999996</v>
      </c>
      <c r="I56" s="35">
        <v>29.517700000000001</v>
      </c>
      <c r="J56" s="35">
        <v>43.720300000000002</v>
      </c>
      <c r="K56" s="35">
        <v>31.6892</v>
      </c>
      <c r="L56" s="35">
        <v>65.780799999999999</v>
      </c>
      <c r="M56" s="46">
        <v>24.395700000000001</v>
      </c>
      <c r="N56" s="51">
        <f>IF(SUM('Total Number of Participants'!B56:M56)&gt;0,'Food Costs'!N56/SUM('Total Number of Participants'!B56:M56)," ")</f>
        <v>46.965657741559951</v>
      </c>
      <c r="O56" s="5"/>
    </row>
    <row r="57" spans="1:15" ht="12" customHeight="1" x14ac:dyDescent="0.25">
      <c r="A57" s="7" t="str">
        <f>'Pregnant Women Participating'!A57</f>
        <v>Isleta Pueblo, NM</v>
      </c>
      <c r="B57" s="34">
        <v>36.685699999999997</v>
      </c>
      <c r="C57" s="35">
        <v>39.962800000000001</v>
      </c>
      <c r="D57" s="35">
        <v>41.377099999999999</v>
      </c>
      <c r="E57" s="35">
        <v>41.984699999999997</v>
      </c>
      <c r="F57" s="35">
        <v>41.734400000000001</v>
      </c>
      <c r="G57" s="35">
        <v>39.350700000000003</v>
      </c>
      <c r="H57" s="35">
        <v>35.621699999999997</v>
      </c>
      <c r="I57" s="35">
        <v>41.209600000000002</v>
      </c>
      <c r="J57" s="35">
        <v>39.749000000000002</v>
      </c>
      <c r="K57" s="35">
        <v>44.537999999999997</v>
      </c>
      <c r="L57" s="35">
        <v>45.755699999999997</v>
      </c>
      <c r="M57" s="46">
        <v>48.121600000000001</v>
      </c>
      <c r="N57" s="51">
        <f>IF(SUM('Total Number of Participants'!B57:M57)&gt;0,'Food Costs'!N57/SUM('Total Number of Participants'!B57:M57)," ")</f>
        <v>41.287011727360905</v>
      </c>
      <c r="O57" s="5"/>
    </row>
    <row r="58" spans="1:15" ht="12" customHeight="1" x14ac:dyDescent="0.25">
      <c r="A58" s="7" t="str">
        <f>'Pregnant Women Participating'!A58</f>
        <v>San Felipe Pueblo, NM</v>
      </c>
      <c r="B58" s="34">
        <v>181.5789</v>
      </c>
      <c r="C58" s="35">
        <v>217.2414</v>
      </c>
      <c r="D58" s="35">
        <v>223.1293</v>
      </c>
      <c r="E58" s="35">
        <v>191.7647</v>
      </c>
      <c r="F58" s="35">
        <v>257.35289999999998</v>
      </c>
      <c r="G58" s="35">
        <v>196.66669999999999</v>
      </c>
      <c r="H58" s="35">
        <v>204.26830000000001</v>
      </c>
      <c r="I58" s="35">
        <v>194.709</v>
      </c>
      <c r="J58" s="35">
        <v>199.47370000000001</v>
      </c>
      <c r="K58" s="35">
        <v>236.58539999999999</v>
      </c>
      <c r="L58" s="35">
        <v>181.06800000000001</v>
      </c>
      <c r="M58" s="46">
        <v>169.35480000000001</v>
      </c>
      <c r="N58" s="51">
        <f>IF(SUM('Total Number of Participants'!B58:M58)&gt;0,'Food Costs'!N58/SUM('Total Number of Participants'!B58:M58)," ")</f>
        <v>202.41498275012322</v>
      </c>
      <c r="O58" s="5"/>
    </row>
    <row r="59" spans="1:15" ht="12" customHeight="1" x14ac:dyDescent="0.25">
      <c r="A59" s="7" t="str">
        <f>'Pregnant Women Participating'!A59</f>
        <v>Santo Domingo Tribe, NM</v>
      </c>
      <c r="B59" s="34">
        <v>148.27269999999999</v>
      </c>
      <c r="C59" s="35">
        <v>133.9375</v>
      </c>
      <c r="D59" s="35">
        <v>131.4803</v>
      </c>
      <c r="E59" s="35">
        <v>161.36590000000001</v>
      </c>
      <c r="F59" s="35">
        <v>142.232</v>
      </c>
      <c r="G59" s="35">
        <v>121.37009999999999</v>
      </c>
      <c r="H59" s="35">
        <v>94.699200000000005</v>
      </c>
      <c r="I59" s="35">
        <v>118.8142</v>
      </c>
      <c r="J59" s="35">
        <v>113.4911</v>
      </c>
      <c r="K59" s="35">
        <v>261.4522</v>
      </c>
      <c r="L59" s="35">
        <v>256.2903</v>
      </c>
      <c r="M59" s="46">
        <v>282.75420000000003</v>
      </c>
      <c r="N59" s="51">
        <f>IF(SUM('Total Number of Participants'!B59:M59)&gt;0,'Food Costs'!N59/SUM('Total Number of Participants'!B59:M59)," ")</f>
        <v>163.22563053851397</v>
      </c>
      <c r="O59" s="5"/>
    </row>
    <row r="60" spans="1:15" ht="12" customHeight="1" x14ac:dyDescent="0.25">
      <c r="A60" s="7" t="str">
        <f>'Pregnant Women Participating'!A60</f>
        <v>Zuni Pueblo, NM</v>
      </c>
      <c r="B60" s="34">
        <v>33.763399999999997</v>
      </c>
      <c r="C60" s="35">
        <v>35.898899999999998</v>
      </c>
      <c r="D60" s="35">
        <v>45.907699999999998</v>
      </c>
      <c r="E60" s="35">
        <v>60.128500000000003</v>
      </c>
      <c r="F60" s="35">
        <v>56.201799999999999</v>
      </c>
      <c r="G60" s="35">
        <v>51.5991</v>
      </c>
      <c r="H60" s="35">
        <v>49.219700000000003</v>
      </c>
      <c r="I60" s="35">
        <v>55.7149</v>
      </c>
      <c r="J60" s="35">
        <v>52.389499999999998</v>
      </c>
      <c r="K60" s="35">
        <v>61.1663</v>
      </c>
      <c r="L60" s="35">
        <v>65.926900000000003</v>
      </c>
      <c r="M60" s="46">
        <v>59.3947</v>
      </c>
      <c r="N60" s="51">
        <f>IF(SUM('Total Number of Participants'!B60:M60)&gt;0,'Food Costs'!N60/SUM('Total Number of Participants'!B60:M60)," ")</f>
        <v>52.28649535265172</v>
      </c>
      <c r="O60" s="5"/>
    </row>
    <row r="61" spans="1:15" ht="12" customHeight="1" x14ac:dyDescent="0.25">
      <c r="A61" s="7" t="str">
        <f>'Pregnant Women Participating'!A61</f>
        <v>Cherokee Nation, OK</v>
      </c>
      <c r="B61" s="34">
        <v>38.309899999999999</v>
      </c>
      <c r="C61" s="35">
        <v>37.116300000000003</v>
      </c>
      <c r="D61" s="35">
        <v>37.003799999999998</v>
      </c>
      <c r="E61" s="35">
        <v>35.607300000000002</v>
      </c>
      <c r="F61" s="35">
        <v>32.927599999999998</v>
      </c>
      <c r="G61" s="35">
        <v>34.075699999999998</v>
      </c>
      <c r="H61" s="35">
        <v>34.582700000000003</v>
      </c>
      <c r="I61" s="35">
        <v>34.064900000000002</v>
      </c>
      <c r="J61" s="35">
        <v>34.415700000000001</v>
      </c>
      <c r="K61" s="35">
        <v>41.685200000000002</v>
      </c>
      <c r="L61" s="35">
        <v>39.015999999999998</v>
      </c>
      <c r="M61" s="46">
        <v>42.728299999999997</v>
      </c>
      <c r="N61" s="51">
        <f>IF(SUM('Total Number of Participants'!B61:M61)&gt;0,'Food Costs'!N61/SUM('Total Number of Participants'!B61:M61)," ")</f>
        <v>36.778456553656106</v>
      </c>
      <c r="O61" s="5"/>
    </row>
    <row r="62" spans="1:15" ht="12" customHeight="1" x14ac:dyDescent="0.25">
      <c r="A62" s="7" t="str">
        <f>'Pregnant Women Participating'!A62</f>
        <v>Chickasaw Nation, OK</v>
      </c>
      <c r="B62" s="34">
        <v>9.1480999999999995</v>
      </c>
      <c r="C62" s="35">
        <v>57.085500000000003</v>
      </c>
      <c r="D62" s="35">
        <v>57.585299999999997</v>
      </c>
      <c r="E62" s="35">
        <v>9.7570999999999994</v>
      </c>
      <c r="F62" s="35">
        <v>30.3779</v>
      </c>
      <c r="G62" s="35">
        <v>33.520299999999999</v>
      </c>
      <c r="H62" s="35">
        <v>11.232699999999999</v>
      </c>
      <c r="I62" s="35">
        <v>34.824300000000001</v>
      </c>
      <c r="J62" s="35">
        <v>34.970799999999997</v>
      </c>
      <c r="K62" s="35">
        <v>33.214199999999998</v>
      </c>
      <c r="L62" s="35">
        <v>37.276200000000003</v>
      </c>
      <c r="M62" s="46">
        <v>34.1691</v>
      </c>
      <c r="N62" s="51">
        <f>IF(SUM('Total Number of Participants'!B62:M62)&gt;0,'Food Costs'!N62/SUM('Total Number of Participants'!B62:M62)," ")</f>
        <v>32.006372230975991</v>
      </c>
      <c r="O62" s="5"/>
    </row>
    <row r="63" spans="1:15" ht="12" customHeight="1" x14ac:dyDescent="0.25">
      <c r="A63" s="7" t="str">
        <f>'Pregnant Women Participating'!A63</f>
        <v>Choctaw Nation, OK</v>
      </c>
      <c r="B63" s="34">
        <v>13.4499</v>
      </c>
      <c r="C63" s="35">
        <v>29.5901</v>
      </c>
      <c r="D63" s="35">
        <v>30.139500000000002</v>
      </c>
      <c r="E63" s="35">
        <v>28.9895</v>
      </c>
      <c r="F63" s="35">
        <v>22.4206</v>
      </c>
      <c r="G63" s="35">
        <v>21.181999999999999</v>
      </c>
      <c r="H63" s="35">
        <v>28.714400000000001</v>
      </c>
      <c r="I63" s="35">
        <v>37.378799999999998</v>
      </c>
      <c r="J63" s="35">
        <v>31.8447</v>
      </c>
      <c r="K63" s="35">
        <v>33.352499999999999</v>
      </c>
      <c r="L63" s="35">
        <v>32.041899999999998</v>
      </c>
      <c r="M63" s="46">
        <v>53.464799999999997</v>
      </c>
      <c r="N63" s="51">
        <f>IF(SUM('Total Number of Participants'!B63:M63)&gt;0,'Food Costs'!N63/SUM('Total Number of Participants'!B63:M63)," ")</f>
        <v>30.146168104042523</v>
      </c>
      <c r="O63" s="5"/>
    </row>
    <row r="64" spans="1:15" ht="12" customHeight="1" x14ac:dyDescent="0.25">
      <c r="A64" s="7" t="str">
        <f>'Pregnant Women Participating'!A64</f>
        <v>Citizen Potawatomi Nation, OK</v>
      </c>
      <c r="B64" s="34">
        <v>27.722100000000001</v>
      </c>
      <c r="C64" s="35">
        <v>29.386600000000001</v>
      </c>
      <c r="D64" s="35">
        <v>30.398900000000001</v>
      </c>
      <c r="E64" s="35">
        <v>30.3445</v>
      </c>
      <c r="F64" s="35">
        <v>24.7639</v>
      </c>
      <c r="G64" s="35">
        <v>29.510899999999999</v>
      </c>
      <c r="H64" s="35">
        <v>35.031300000000002</v>
      </c>
      <c r="I64" s="35">
        <v>35.001399999999997</v>
      </c>
      <c r="J64" s="35">
        <v>31.580400000000001</v>
      </c>
      <c r="K64" s="35">
        <v>31.175799999999999</v>
      </c>
      <c r="L64" s="35">
        <v>37.2042</v>
      </c>
      <c r="M64" s="46">
        <v>31.0655</v>
      </c>
      <c r="N64" s="51">
        <f>IF(SUM('Total Number of Participants'!B64:M64)&gt;0,'Food Costs'!N64/SUM('Total Number of Participants'!B64:M64)," ")</f>
        <v>31.080661352229111</v>
      </c>
      <c r="O64" s="5"/>
    </row>
    <row r="65" spans="1:15" ht="12" customHeight="1" x14ac:dyDescent="0.25">
      <c r="A65" s="7" t="str">
        <f>'Pregnant Women Participating'!A65</f>
        <v>Inter-Tribal Council, OK</v>
      </c>
      <c r="B65" s="34">
        <v>61.5976</v>
      </c>
      <c r="C65" s="35">
        <v>59.473300000000002</v>
      </c>
      <c r="D65" s="35">
        <v>56.529800000000002</v>
      </c>
      <c r="E65" s="35">
        <v>58.5398</v>
      </c>
      <c r="F65" s="35">
        <v>52.542999999999999</v>
      </c>
      <c r="G65" s="35">
        <v>52.918700000000001</v>
      </c>
      <c r="H65" s="35">
        <v>60.034700000000001</v>
      </c>
      <c r="I65" s="35">
        <v>39.507399999999997</v>
      </c>
      <c r="J65" s="35">
        <v>48.179400000000001</v>
      </c>
      <c r="K65" s="35">
        <v>55.059800000000003</v>
      </c>
      <c r="L65" s="35">
        <v>57.470599999999997</v>
      </c>
      <c r="M65" s="46">
        <v>59.480899999999998</v>
      </c>
      <c r="N65" s="51">
        <f>IF(SUM('Total Number of Participants'!B65:M65)&gt;0,'Food Costs'!N65/SUM('Total Number of Participants'!B65:M65)," ")</f>
        <v>55.219228504122498</v>
      </c>
      <c r="O65" s="5"/>
    </row>
    <row r="66" spans="1:15" ht="12" customHeight="1" x14ac:dyDescent="0.25">
      <c r="A66" s="7" t="str">
        <f>'Pregnant Women Participating'!A66</f>
        <v>Muscogee Creek Nation, OK</v>
      </c>
      <c r="B66" s="34">
        <v>33.436700000000002</v>
      </c>
      <c r="C66" s="35">
        <v>34.006900000000002</v>
      </c>
      <c r="D66" s="35">
        <v>30.2332</v>
      </c>
      <c r="E66" s="35">
        <v>34.794800000000002</v>
      </c>
      <c r="F66" s="35">
        <v>32.537300000000002</v>
      </c>
      <c r="G66" s="35">
        <v>15.402100000000001</v>
      </c>
      <c r="H66" s="35">
        <v>38.1967</v>
      </c>
      <c r="I66" s="35">
        <v>39.526400000000002</v>
      </c>
      <c r="J66" s="35">
        <v>34.566000000000003</v>
      </c>
      <c r="K66" s="35">
        <v>38.636200000000002</v>
      </c>
      <c r="L66" s="35">
        <v>37.092399999999998</v>
      </c>
      <c r="M66" s="46">
        <v>37.303600000000003</v>
      </c>
      <c r="N66" s="51">
        <f>IF(SUM('Total Number of Participants'!B66:M66)&gt;0,'Food Costs'!N66/SUM('Total Number of Participants'!B66:M66)," ")</f>
        <v>33.813249257616306</v>
      </c>
      <c r="O66" s="5"/>
    </row>
    <row r="67" spans="1:15" ht="12" customHeight="1" x14ac:dyDescent="0.25">
      <c r="A67" s="7" t="str">
        <f>'Pregnant Women Participating'!A67</f>
        <v>Osage Tribal Council, OK</v>
      </c>
      <c r="B67" s="34">
        <v>26.349299999999999</v>
      </c>
      <c r="C67" s="35">
        <v>29.1477</v>
      </c>
      <c r="D67" s="35">
        <v>30.3995</v>
      </c>
      <c r="E67" s="35">
        <v>32.815100000000001</v>
      </c>
      <c r="F67" s="35">
        <v>30.052099999999999</v>
      </c>
      <c r="G67" s="35">
        <v>31.7865</v>
      </c>
      <c r="H67" s="35">
        <v>29.113199999999999</v>
      </c>
      <c r="I67" s="35">
        <v>33.463000000000001</v>
      </c>
      <c r="J67" s="35">
        <v>31.5014</v>
      </c>
      <c r="K67" s="35">
        <v>31.0944</v>
      </c>
      <c r="L67" s="35">
        <v>34.045499999999997</v>
      </c>
      <c r="M67" s="46">
        <v>24.917400000000001</v>
      </c>
      <c r="N67" s="51">
        <f>IF(SUM('Total Number of Participants'!B67:M67)&gt;0,'Food Costs'!N67/SUM('Total Number of Participants'!B67:M67)," ")</f>
        <v>30.403711165305907</v>
      </c>
      <c r="O67" s="5"/>
    </row>
    <row r="68" spans="1:15" ht="12" customHeight="1" x14ac:dyDescent="0.25">
      <c r="A68" s="7" t="str">
        <f>'Pregnant Women Participating'!A68</f>
        <v>Otoe-Missouria Tribe, OK</v>
      </c>
      <c r="B68" s="34">
        <v>59.936700000000002</v>
      </c>
      <c r="C68" s="35">
        <v>32.478299999999997</v>
      </c>
      <c r="D68" s="35">
        <v>43.1494</v>
      </c>
      <c r="E68" s="35">
        <v>-3.8690000000000002</v>
      </c>
      <c r="F68" s="35">
        <v>-2.75</v>
      </c>
      <c r="G68" s="35">
        <v>38.021500000000003</v>
      </c>
      <c r="H68" s="35">
        <v>26.768599999999999</v>
      </c>
      <c r="I68" s="35">
        <v>35.621600000000001</v>
      </c>
      <c r="J68" s="35">
        <v>26.5426</v>
      </c>
      <c r="K68" s="35">
        <v>65.091300000000004</v>
      </c>
      <c r="L68" s="35">
        <v>6.3029999999999999</v>
      </c>
      <c r="M68" s="46">
        <v>79.195700000000002</v>
      </c>
      <c r="N68" s="51">
        <f>IF(SUM('Total Number of Participants'!B68:M68)&gt;0,'Food Costs'!N68/SUM('Total Number of Participants'!B68:M68)," ")</f>
        <v>33.990710968202933</v>
      </c>
      <c r="O68" s="5"/>
    </row>
    <row r="69" spans="1:15" ht="12" customHeight="1" x14ac:dyDescent="0.25">
      <c r="A69" s="7" t="str">
        <f>'Pregnant Women Participating'!A69</f>
        <v>Wichita, Caddo &amp; Delaware (WCD), OK</v>
      </c>
      <c r="B69" s="34">
        <v>29.1693</v>
      </c>
      <c r="C69" s="35">
        <v>27.925699999999999</v>
      </c>
      <c r="D69" s="35">
        <v>26.895099999999999</v>
      </c>
      <c r="E69" s="35">
        <v>30.729500000000002</v>
      </c>
      <c r="F69" s="35">
        <v>28.296600000000002</v>
      </c>
      <c r="G69" s="35">
        <v>9.0940999999999992</v>
      </c>
      <c r="H69" s="35">
        <v>55.589100000000002</v>
      </c>
      <c r="I69" s="35">
        <v>11.0631</v>
      </c>
      <c r="J69" s="35">
        <v>29.850200000000001</v>
      </c>
      <c r="K69" s="35">
        <v>54.874600000000001</v>
      </c>
      <c r="L69" s="35">
        <v>15.0199</v>
      </c>
      <c r="M69" s="46">
        <v>55.047600000000003</v>
      </c>
      <c r="N69" s="51">
        <f>IF(SUM('Total Number of Participants'!B69:M69)&gt;0,'Food Costs'!N69/SUM('Total Number of Participants'!B69:M69)," ")</f>
        <v>31.23015823637985</v>
      </c>
      <c r="O69" s="5"/>
    </row>
    <row r="70" spans="1:15" s="17" customFormat="1" ht="24.75" customHeight="1" x14ac:dyDescent="0.25">
      <c r="A70" s="14" t="str">
        <f>'Pregnant Women Participating'!A70</f>
        <v>Southwest Region</v>
      </c>
      <c r="B70" s="36">
        <v>24.03</v>
      </c>
      <c r="C70" s="37">
        <v>38.374099999999999</v>
      </c>
      <c r="D70" s="37">
        <v>37.243699999999997</v>
      </c>
      <c r="E70" s="37">
        <v>36.200899999999997</v>
      </c>
      <c r="F70" s="37">
        <v>35.508099999999999</v>
      </c>
      <c r="G70" s="37">
        <v>30.996400000000001</v>
      </c>
      <c r="H70" s="37">
        <v>44.701700000000002</v>
      </c>
      <c r="I70" s="37">
        <v>41.805700000000002</v>
      </c>
      <c r="J70" s="37">
        <v>40.749899999999997</v>
      </c>
      <c r="K70" s="37">
        <v>45.465499999999999</v>
      </c>
      <c r="L70" s="37">
        <v>44.736800000000002</v>
      </c>
      <c r="M70" s="45">
        <v>45.221600000000002</v>
      </c>
      <c r="N70" s="52">
        <f>IF(SUM('Total Number of Participants'!B70:M70)&gt;0,'Food Costs'!N70/SUM('Total Number of Participants'!B70:M70)," ")</f>
        <v>38.851817500992574</v>
      </c>
      <c r="O70" s="5"/>
    </row>
    <row r="71" spans="1:15" ht="12" customHeight="1" x14ac:dyDescent="0.25">
      <c r="A71" s="7" t="str">
        <f>'Pregnant Women Participating'!A71</f>
        <v>Colorado</v>
      </c>
      <c r="B71" s="34">
        <v>26.9542</v>
      </c>
      <c r="C71" s="35">
        <v>43.6419</v>
      </c>
      <c r="D71" s="35">
        <v>38.5974</v>
      </c>
      <c r="E71" s="35">
        <v>41.726700000000001</v>
      </c>
      <c r="F71" s="35">
        <v>42.185699999999997</v>
      </c>
      <c r="G71" s="35">
        <v>43.861499999999999</v>
      </c>
      <c r="H71" s="35">
        <v>42.337400000000002</v>
      </c>
      <c r="I71" s="35">
        <v>42.460599999999999</v>
      </c>
      <c r="J71" s="35">
        <v>39.8718</v>
      </c>
      <c r="K71" s="35">
        <v>63.445</v>
      </c>
      <c r="L71" s="35">
        <v>34.656799999999997</v>
      </c>
      <c r="M71" s="46">
        <v>64.398099999999999</v>
      </c>
      <c r="N71" s="51">
        <f>IF(SUM('Total Number of Participants'!B71:M71)&gt;0,'Food Costs'!N71/SUM('Total Number of Participants'!B71:M71)," ")</f>
        <v>43.758108441625737</v>
      </c>
      <c r="O71" s="5"/>
    </row>
    <row r="72" spans="1:15" ht="12" customHeight="1" x14ac:dyDescent="0.25">
      <c r="A72" s="7" t="str">
        <f>'Pregnant Women Participating'!A72</f>
        <v>Kansas</v>
      </c>
      <c r="B72" s="34">
        <v>35.323900000000002</v>
      </c>
      <c r="C72" s="35">
        <v>36.982100000000003</v>
      </c>
      <c r="D72" s="35">
        <v>39.1783</v>
      </c>
      <c r="E72" s="35">
        <v>41.692399999999999</v>
      </c>
      <c r="F72" s="35">
        <v>32.837299999999999</v>
      </c>
      <c r="G72" s="35">
        <v>60.954000000000001</v>
      </c>
      <c r="H72" s="35">
        <v>37.618400000000001</v>
      </c>
      <c r="I72" s="35">
        <v>30.643699999999999</v>
      </c>
      <c r="J72" s="35">
        <v>65.330299999999994</v>
      </c>
      <c r="K72" s="35">
        <v>36.086399999999998</v>
      </c>
      <c r="L72" s="35">
        <v>28.827000000000002</v>
      </c>
      <c r="M72" s="46">
        <v>42.678400000000003</v>
      </c>
      <c r="N72" s="51">
        <f>IF(SUM('Total Number of Participants'!B72:M72)&gt;0,'Food Costs'!N72/SUM('Total Number of Participants'!B72:M72)," ")</f>
        <v>40.630670486889976</v>
      </c>
      <c r="O72" s="5"/>
    </row>
    <row r="73" spans="1:15" ht="12" customHeight="1" x14ac:dyDescent="0.25">
      <c r="A73" s="7" t="str">
        <f>'Pregnant Women Participating'!A73</f>
        <v>Missouri</v>
      </c>
      <c r="B73" s="34">
        <v>6.4851000000000001</v>
      </c>
      <c r="C73" s="35">
        <v>1.4452</v>
      </c>
      <c r="D73" s="35">
        <v>51.838000000000001</v>
      </c>
      <c r="E73" s="35">
        <v>36.585700000000003</v>
      </c>
      <c r="F73" s="35">
        <v>32.065300000000001</v>
      </c>
      <c r="G73" s="35">
        <v>31.067</v>
      </c>
      <c r="H73" s="35">
        <v>57.781799999999997</v>
      </c>
      <c r="I73" s="35">
        <v>9.6963000000000008</v>
      </c>
      <c r="J73" s="35">
        <v>59.059100000000001</v>
      </c>
      <c r="K73" s="35">
        <v>4.1059000000000001</v>
      </c>
      <c r="L73" s="35">
        <v>55.426299999999998</v>
      </c>
      <c r="M73" s="46">
        <v>70.869299999999996</v>
      </c>
      <c r="N73" s="51">
        <f>IF(SUM('Total Number of Participants'!B73:M73)&gt;0,'Food Costs'!N73/SUM('Total Number of Participants'!B73:M73)," ")</f>
        <v>34.947584348113637</v>
      </c>
      <c r="O73" s="5"/>
    </row>
    <row r="74" spans="1:15" ht="12" customHeight="1" x14ac:dyDescent="0.25">
      <c r="A74" s="7" t="str">
        <f>'Pregnant Women Participating'!A74</f>
        <v>Montana</v>
      </c>
      <c r="B74" s="34">
        <v>47.838200000000001</v>
      </c>
      <c r="C74" s="35">
        <v>21.1599</v>
      </c>
      <c r="D74" s="35">
        <v>42.836199999999998</v>
      </c>
      <c r="E74" s="35">
        <v>61.548000000000002</v>
      </c>
      <c r="F74" s="35">
        <v>40.461599999999997</v>
      </c>
      <c r="G74" s="35">
        <v>44.9283</v>
      </c>
      <c r="H74" s="35">
        <v>60.564300000000003</v>
      </c>
      <c r="I74" s="35">
        <v>25.558900000000001</v>
      </c>
      <c r="J74" s="35">
        <v>47.736199999999997</v>
      </c>
      <c r="K74" s="35">
        <v>44.3264</v>
      </c>
      <c r="L74" s="35">
        <v>33.090699999999998</v>
      </c>
      <c r="M74" s="46">
        <v>57.0167</v>
      </c>
      <c r="N74" s="51">
        <f>IF(SUM('Total Number of Participants'!B74:M74)&gt;0,'Food Costs'!N74/SUM('Total Number of Participants'!B74:M74)," ")</f>
        <v>43.898289351544889</v>
      </c>
      <c r="O74" s="5"/>
    </row>
    <row r="75" spans="1:15" ht="12" customHeight="1" x14ac:dyDescent="0.25">
      <c r="A75" s="7" t="str">
        <f>'Pregnant Women Participating'!A75</f>
        <v>Nebraska</v>
      </c>
      <c r="B75" s="34">
        <v>28.9983</v>
      </c>
      <c r="C75" s="35">
        <v>39.043199999999999</v>
      </c>
      <c r="D75" s="35">
        <v>42.740499999999997</v>
      </c>
      <c r="E75" s="35">
        <v>42.128900000000002</v>
      </c>
      <c r="F75" s="35">
        <v>38.511800000000001</v>
      </c>
      <c r="G75" s="35">
        <v>40.635599999999997</v>
      </c>
      <c r="H75" s="35">
        <v>41.974400000000003</v>
      </c>
      <c r="I75" s="35">
        <v>41.742800000000003</v>
      </c>
      <c r="J75" s="35">
        <v>39.711599999999997</v>
      </c>
      <c r="K75" s="35">
        <v>46.353299999999997</v>
      </c>
      <c r="L75" s="35">
        <v>49.1907</v>
      </c>
      <c r="M75" s="46">
        <v>44.227400000000003</v>
      </c>
      <c r="N75" s="51">
        <f>IF(SUM('Total Number of Participants'!B75:M75)&gt;0,'Food Costs'!N75/SUM('Total Number of Participants'!B75:M75)," ")</f>
        <v>41.299744632554621</v>
      </c>
      <c r="O75" s="5"/>
    </row>
    <row r="76" spans="1:15" ht="12" customHeight="1" x14ac:dyDescent="0.25">
      <c r="A76" s="7" t="str">
        <f>'Pregnant Women Participating'!A76</f>
        <v>North Dakota</v>
      </c>
      <c r="B76" s="34">
        <v>46.5884</v>
      </c>
      <c r="C76" s="35">
        <v>36.4467</v>
      </c>
      <c r="D76" s="35">
        <v>68.932199999999995</v>
      </c>
      <c r="E76" s="35">
        <v>18.4712</v>
      </c>
      <c r="F76" s="35">
        <v>42.370100000000001</v>
      </c>
      <c r="G76" s="35">
        <v>43.018000000000001</v>
      </c>
      <c r="H76" s="35">
        <v>67.063599999999994</v>
      </c>
      <c r="I76" s="35">
        <v>69.3035</v>
      </c>
      <c r="J76" s="35">
        <v>1E-4</v>
      </c>
      <c r="K76" s="35">
        <v>64.375900000000001</v>
      </c>
      <c r="L76" s="35">
        <v>33.191200000000002</v>
      </c>
      <c r="M76" s="46">
        <v>12.5548</v>
      </c>
      <c r="N76" s="51">
        <f>IF(SUM('Total Number of Participants'!B76:M76)&gt;0,'Food Costs'!N76/SUM('Total Number of Participants'!B76:M76)," ")</f>
        <v>41.805035118896505</v>
      </c>
      <c r="O76" s="5"/>
    </row>
    <row r="77" spans="1:15" ht="12" customHeight="1" x14ac:dyDescent="0.25">
      <c r="A77" s="7" t="str">
        <f>'Pregnant Women Participating'!A77</f>
        <v>South Dakota</v>
      </c>
      <c r="B77" s="34">
        <v>31.7422</v>
      </c>
      <c r="C77" s="35">
        <v>36.161799999999999</v>
      </c>
      <c r="D77" s="35">
        <v>65.392700000000005</v>
      </c>
      <c r="E77" s="35">
        <v>25.477900000000002</v>
      </c>
      <c r="F77" s="35">
        <v>32.319400000000002</v>
      </c>
      <c r="G77" s="35">
        <v>41.651400000000002</v>
      </c>
      <c r="H77" s="35">
        <v>69.302700000000002</v>
      </c>
      <c r="I77" s="35">
        <v>48.095599999999997</v>
      </c>
      <c r="J77" s="35">
        <v>40.104100000000003</v>
      </c>
      <c r="K77" s="35">
        <v>32.5824</v>
      </c>
      <c r="L77" s="35">
        <v>51.282299999999999</v>
      </c>
      <c r="M77" s="46">
        <v>49.023600000000002</v>
      </c>
      <c r="N77" s="51">
        <f>IF(SUM('Total Number of Participants'!B77:M77)&gt;0,'Food Costs'!N77/SUM('Total Number of Participants'!B77:M77)," ")</f>
        <v>43.545483242376967</v>
      </c>
      <c r="O77" s="5"/>
    </row>
    <row r="78" spans="1:15" ht="12" customHeight="1" x14ac:dyDescent="0.25">
      <c r="A78" s="7" t="str">
        <f>'Pregnant Women Participating'!A78</f>
        <v>Wyoming</v>
      </c>
      <c r="B78" s="34">
        <v>35.482300000000002</v>
      </c>
      <c r="C78" s="35">
        <v>34.8705</v>
      </c>
      <c r="D78" s="35">
        <v>38.2044</v>
      </c>
      <c r="E78" s="35">
        <v>38.3566</v>
      </c>
      <c r="F78" s="35">
        <v>35.018099999999997</v>
      </c>
      <c r="G78" s="35">
        <v>35.011899999999997</v>
      </c>
      <c r="H78" s="35">
        <v>37.149299999999997</v>
      </c>
      <c r="I78" s="35">
        <v>46.680500000000002</v>
      </c>
      <c r="J78" s="35">
        <v>43.828800000000001</v>
      </c>
      <c r="K78" s="35">
        <v>52.978499999999997</v>
      </c>
      <c r="L78" s="35">
        <v>44.838700000000003</v>
      </c>
      <c r="M78" s="46">
        <v>52.211100000000002</v>
      </c>
      <c r="N78" s="51">
        <f>IF(SUM('Total Number of Participants'!B78:M78)&gt;0,'Food Costs'!N78/SUM('Total Number of Participants'!B78:M78)," ")</f>
        <v>41.305300081806685</v>
      </c>
      <c r="O78" s="5"/>
    </row>
    <row r="79" spans="1:15" ht="12" customHeight="1" x14ac:dyDescent="0.25">
      <c r="A79" s="7" t="str">
        <f>'Pregnant Women Participating'!A79</f>
        <v>Ute Mountain Ute Tribe, CO</v>
      </c>
      <c r="B79" s="34">
        <v>35.131900000000002</v>
      </c>
      <c r="C79" s="35">
        <v>40.784500000000001</v>
      </c>
      <c r="D79" s="35">
        <v>35.882800000000003</v>
      </c>
      <c r="E79" s="35">
        <v>39.051900000000003</v>
      </c>
      <c r="F79" s="35">
        <v>32.139499999999998</v>
      </c>
      <c r="G79" s="35">
        <v>32.393700000000003</v>
      </c>
      <c r="H79" s="35">
        <v>36.596899999999998</v>
      </c>
      <c r="I79" s="35">
        <v>37.145000000000003</v>
      </c>
      <c r="J79" s="35">
        <v>41.363</v>
      </c>
      <c r="K79" s="35">
        <v>47.424199999999999</v>
      </c>
      <c r="L79" s="35">
        <v>44.839399999999998</v>
      </c>
      <c r="M79" s="46">
        <v>50.082099999999997</v>
      </c>
      <c r="N79" s="51">
        <f>IF(SUM('Total Number of Participants'!B79:M79)&gt;0,'Food Costs'!N79/SUM('Total Number of Participants'!B79:M79)," ")</f>
        <v>39.441978440076092</v>
      </c>
      <c r="O79" s="5"/>
    </row>
    <row r="80" spans="1:15" ht="12" customHeight="1" x14ac:dyDescent="0.25">
      <c r="A80" s="7" t="str">
        <f>'Pregnant Women Participating'!A80</f>
        <v>Omaha Sioux, NE</v>
      </c>
      <c r="B80" s="34">
        <v>60.546399999999998</v>
      </c>
      <c r="C80" s="35">
        <v>62.218400000000003</v>
      </c>
      <c r="D80" s="35">
        <v>66.029200000000003</v>
      </c>
      <c r="E80" s="35">
        <v>73.0578</v>
      </c>
      <c r="F80" s="35">
        <v>67.3352</v>
      </c>
      <c r="G80" s="35">
        <v>67.744600000000005</v>
      </c>
      <c r="H80" s="35">
        <v>67.375699999999995</v>
      </c>
      <c r="I80" s="35">
        <v>64.045500000000004</v>
      </c>
      <c r="J80" s="35">
        <v>65.0137</v>
      </c>
      <c r="K80" s="35">
        <v>69.513199999999998</v>
      </c>
      <c r="L80" s="35">
        <v>71.077299999999994</v>
      </c>
      <c r="M80" s="46">
        <v>66.506500000000003</v>
      </c>
      <c r="N80" s="51">
        <f>IF(SUM('Total Number of Participants'!B80:M80)&gt;0,'Food Costs'!N80/SUM('Total Number of Participants'!B80:M80)," ")</f>
        <v>66.798643493005514</v>
      </c>
      <c r="O80" s="5"/>
    </row>
    <row r="81" spans="1:15" ht="12" customHeight="1" x14ac:dyDescent="0.25">
      <c r="A81" s="7" t="str">
        <f>'Pregnant Women Participating'!A81</f>
        <v>Santee Sioux, NE</v>
      </c>
      <c r="B81" s="34">
        <v>67.529399999999995</v>
      </c>
      <c r="C81" s="35">
        <v>57.707299999999996</v>
      </c>
      <c r="D81" s="35">
        <v>56.456499999999998</v>
      </c>
      <c r="E81" s="35">
        <v>62.219499999999996</v>
      </c>
      <c r="F81" s="35">
        <v>47.216200000000001</v>
      </c>
      <c r="G81" s="35">
        <v>56</v>
      </c>
      <c r="H81" s="35">
        <v>70.7059</v>
      </c>
      <c r="I81" s="35">
        <v>103.11109999999999</v>
      </c>
      <c r="J81" s="35">
        <v>55.1</v>
      </c>
      <c r="K81" s="35">
        <v>93.102599999999995</v>
      </c>
      <c r="L81" s="35">
        <v>81.224999999999994</v>
      </c>
      <c r="M81" s="46">
        <v>84.257099999999994</v>
      </c>
      <c r="N81" s="51">
        <f>IF(SUM('Total Number of Participants'!B81:M81)&gt;0,'Food Costs'!N81/SUM('Total Number of Participants'!B81:M81)," ")</f>
        <v>69.168490153172868</v>
      </c>
      <c r="O81" s="5"/>
    </row>
    <row r="82" spans="1:15" ht="12" customHeight="1" x14ac:dyDescent="0.25">
      <c r="A82" s="7" t="str">
        <f>'Pregnant Women Participating'!A82</f>
        <v>Winnebago Tribe, NE</v>
      </c>
      <c r="B82" s="34">
        <v>65.043999999999997</v>
      </c>
      <c r="C82" s="35">
        <v>60.765999999999998</v>
      </c>
      <c r="D82" s="35">
        <v>64.268799999999999</v>
      </c>
      <c r="E82" s="35">
        <v>66.557900000000004</v>
      </c>
      <c r="F82" s="35">
        <v>72.204099999999997</v>
      </c>
      <c r="G82" s="35">
        <v>56.126300000000001</v>
      </c>
      <c r="H82" s="35">
        <v>71.7333</v>
      </c>
      <c r="I82" s="35">
        <v>67.565200000000004</v>
      </c>
      <c r="J82" s="35">
        <v>60.544600000000003</v>
      </c>
      <c r="K82" s="35">
        <v>64.252499999999998</v>
      </c>
      <c r="L82" s="35">
        <v>72.339299999999994</v>
      </c>
      <c r="M82" s="46">
        <v>70.975399999999993</v>
      </c>
      <c r="N82" s="51">
        <f>IF(SUM('Total Number of Participants'!B82:M82)&gt;0,'Food Costs'!N82/SUM('Total Number of Participants'!B82:M82)," ")</f>
        <v>66.199661590524528</v>
      </c>
      <c r="O82" s="5"/>
    </row>
    <row r="83" spans="1:15" ht="12" customHeight="1" x14ac:dyDescent="0.25">
      <c r="A83" s="7" t="str">
        <f>'Pregnant Women Participating'!A83</f>
        <v>Standing Rock Sioux Tribe, ND</v>
      </c>
      <c r="B83" s="34">
        <v>67.376000000000005</v>
      </c>
      <c r="C83" s="35">
        <v>56.686799999999998</v>
      </c>
      <c r="D83" s="35">
        <v>58.748199999999997</v>
      </c>
      <c r="E83" s="35">
        <v>56.944899999999997</v>
      </c>
      <c r="F83" s="35">
        <v>52.144500000000001</v>
      </c>
      <c r="G83" s="35">
        <v>56.574800000000003</v>
      </c>
      <c r="H83" s="35">
        <v>62.667999999999999</v>
      </c>
      <c r="I83" s="35">
        <v>53.699599999999997</v>
      </c>
      <c r="J83" s="35">
        <v>49.487400000000001</v>
      </c>
      <c r="K83" s="35">
        <v>58.672499999999999</v>
      </c>
      <c r="L83" s="35">
        <v>66.978999999999999</v>
      </c>
      <c r="M83" s="46">
        <v>66.825900000000004</v>
      </c>
      <c r="N83" s="51">
        <f>IF(SUM('Total Number of Participants'!B83:M83)&gt;0,'Food Costs'!N83/SUM('Total Number of Participants'!B83:M83)," ")</f>
        <v>58.906042496679945</v>
      </c>
      <c r="O83" s="5"/>
    </row>
    <row r="84" spans="1:15" ht="12" customHeight="1" x14ac:dyDescent="0.25">
      <c r="A84" s="7" t="str">
        <f>'Pregnant Women Participating'!A84</f>
        <v>Three Affiliated Tribes, ND</v>
      </c>
      <c r="B84" s="34">
        <v>68.704400000000007</v>
      </c>
      <c r="C84" s="35">
        <v>79.653599999999997</v>
      </c>
      <c r="D84" s="35">
        <v>69.653300000000002</v>
      </c>
      <c r="E84" s="35">
        <v>77.709199999999996</v>
      </c>
      <c r="F84" s="35">
        <v>79.257800000000003</v>
      </c>
      <c r="G84" s="35">
        <v>64.754000000000005</v>
      </c>
      <c r="H84" s="35">
        <v>56.529400000000003</v>
      </c>
      <c r="I84" s="35">
        <v>52.057699999999997</v>
      </c>
      <c r="J84" s="35">
        <v>60.568399999999997</v>
      </c>
      <c r="K84" s="35">
        <v>61.849499999999999</v>
      </c>
      <c r="L84" s="35">
        <v>69.423500000000004</v>
      </c>
      <c r="M84" s="46">
        <v>73.013000000000005</v>
      </c>
      <c r="N84" s="51">
        <f>IF(SUM('Total Number of Participants'!B84:M84)&gt;0,'Food Costs'!N84/SUM('Total Number of Participants'!B84:M84)," ")</f>
        <v>68.52447552447552</v>
      </c>
      <c r="O84" s="5"/>
    </row>
    <row r="85" spans="1:15" ht="12" customHeight="1" x14ac:dyDescent="0.25">
      <c r="A85" s="7" t="str">
        <f>'Pregnant Women Participating'!A85</f>
        <v>Cheyenne River Sioux, SD</v>
      </c>
      <c r="B85" s="34">
        <v>28.505199999999999</v>
      </c>
      <c r="C85" s="35">
        <v>59.584899999999998</v>
      </c>
      <c r="D85" s="35">
        <v>63.163200000000003</v>
      </c>
      <c r="E85" s="35">
        <v>67.2149</v>
      </c>
      <c r="F85" s="35">
        <v>61.947699999999998</v>
      </c>
      <c r="G85" s="35">
        <v>41.892800000000001</v>
      </c>
      <c r="H85" s="35">
        <v>53.671799999999998</v>
      </c>
      <c r="I85" s="35">
        <v>67.370400000000004</v>
      </c>
      <c r="J85" s="35">
        <v>62.0901</v>
      </c>
      <c r="K85" s="35">
        <v>65.048400000000001</v>
      </c>
      <c r="L85" s="35">
        <v>72.141999999999996</v>
      </c>
      <c r="M85" s="46">
        <v>153.26349999999999</v>
      </c>
      <c r="N85" s="51">
        <f>IF(SUM('Total Number of Participants'!B85:M85)&gt;0,'Food Costs'!N85/SUM('Total Number of Participants'!B85:M85)," ")</f>
        <v>67.026143790849673</v>
      </c>
      <c r="O85" s="5"/>
    </row>
    <row r="86" spans="1:15" ht="12" customHeight="1" x14ac:dyDescent="0.25">
      <c r="A86" s="7" t="str">
        <f>'Pregnant Women Participating'!A86</f>
        <v>Rosebud Sioux, SD</v>
      </c>
      <c r="B86" s="34">
        <v>-10.749700000000001</v>
      </c>
      <c r="C86" s="35">
        <v>27.263999999999999</v>
      </c>
      <c r="D86" s="35">
        <v>53.991300000000003</v>
      </c>
      <c r="E86" s="35">
        <v>70.638199999999998</v>
      </c>
      <c r="F86" s="35">
        <v>22.604800000000001</v>
      </c>
      <c r="G86" s="35">
        <v>36.559899999999999</v>
      </c>
      <c r="H86" s="35">
        <v>43.931899999999999</v>
      </c>
      <c r="I86" s="35">
        <v>55.387300000000003</v>
      </c>
      <c r="J86" s="35">
        <v>57.838999999999999</v>
      </c>
      <c r="K86" s="35">
        <v>53.0167</v>
      </c>
      <c r="L86" s="35">
        <v>54.8262</v>
      </c>
      <c r="M86" s="46">
        <v>58.751399999999997</v>
      </c>
      <c r="N86" s="51">
        <f>IF(SUM('Total Number of Participants'!B86:M86)&gt;0,'Food Costs'!N86/SUM('Total Number of Participants'!B86:M86)," ")</f>
        <v>43.624695448786667</v>
      </c>
      <c r="O86" s="5"/>
    </row>
    <row r="87" spans="1:15" ht="12" customHeight="1" x14ac:dyDescent="0.25">
      <c r="A87" s="7" t="str">
        <f>'Pregnant Women Participating'!A87</f>
        <v>Northern Arapahoe, WY</v>
      </c>
      <c r="B87" s="34">
        <v>46.738300000000002</v>
      </c>
      <c r="C87" s="35">
        <v>50.491700000000002</v>
      </c>
      <c r="D87" s="35">
        <v>53.666699999999999</v>
      </c>
      <c r="E87" s="35">
        <v>62.292000000000002</v>
      </c>
      <c r="F87" s="35">
        <v>55.286700000000003</v>
      </c>
      <c r="G87" s="35">
        <v>50.526000000000003</v>
      </c>
      <c r="H87" s="35">
        <v>57.75</v>
      </c>
      <c r="I87" s="35">
        <v>53.676000000000002</v>
      </c>
      <c r="J87" s="35">
        <v>52.932200000000002</v>
      </c>
      <c r="K87" s="35">
        <v>59.1706</v>
      </c>
      <c r="L87" s="35">
        <v>62.158200000000001</v>
      </c>
      <c r="M87" s="46">
        <v>60.076099999999997</v>
      </c>
      <c r="N87" s="51">
        <f>IF(SUM('Total Number of Participants'!B87:M87)&gt;0,'Food Costs'!N87/SUM('Total Number of Participants'!B87:M87)," ")</f>
        <v>55.586422976501304</v>
      </c>
      <c r="O87" s="5"/>
    </row>
    <row r="88" spans="1:15" ht="12" customHeight="1" x14ac:dyDescent="0.25">
      <c r="A88" s="7" t="str">
        <f>'Pregnant Women Participating'!A88</f>
        <v>Shoshone Tribe, WY</v>
      </c>
      <c r="B88" s="34">
        <v>53.068199999999997</v>
      </c>
      <c r="C88" s="35">
        <v>66.240499999999997</v>
      </c>
      <c r="D88" s="35">
        <v>48.431600000000003</v>
      </c>
      <c r="E88" s="35">
        <v>54.943800000000003</v>
      </c>
      <c r="F88" s="35">
        <v>62.726300000000002</v>
      </c>
      <c r="G88" s="35">
        <v>44.336799999999997</v>
      </c>
      <c r="H88" s="35">
        <v>64.697699999999998</v>
      </c>
      <c r="I88" s="35">
        <v>53.712800000000001</v>
      </c>
      <c r="J88" s="35">
        <v>54.572800000000001</v>
      </c>
      <c r="K88" s="35">
        <v>66.139799999999994</v>
      </c>
      <c r="L88" s="35">
        <v>70.555599999999998</v>
      </c>
      <c r="M88" s="46">
        <v>73.526300000000006</v>
      </c>
      <c r="N88" s="51">
        <f>IF(SUM('Total Number of Participants'!B88:M88)&gt;0,'Food Costs'!N88/SUM('Total Number of Participants'!B88:M88)," ")</f>
        <v>59.333933393339336</v>
      </c>
      <c r="O88" s="5"/>
    </row>
    <row r="89" spans="1:15" s="17" customFormat="1" ht="24.75" customHeight="1" x14ac:dyDescent="0.25">
      <c r="A89" s="14" t="str">
        <f>'Pregnant Women Participating'!A89</f>
        <v>Mountain Plains</v>
      </c>
      <c r="B89" s="36">
        <v>24.779199999999999</v>
      </c>
      <c r="C89" s="37">
        <v>27.9587</v>
      </c>
      <c r="D89" s="37">
        <v>45.791800000000002</v>
      </c>
      <c r="E89" s="37">
        <v>39.748899999999999</v>
      </c>
      <c r="F89" s="37">
        <v>36.696300000000001</v>
      </c>
      <c r="G89" s="37">
        <v>42.115099999999998</v>
      </c>
      <c r="H89" s="37">
        <v>48.977400000000003</v>
      </c>
      <c r="I89" s="37">
        <v>31.695900000000002</v>
      </c>
      <c r="J89" s="37">
        <v>48.5383</v>
      </c>
      <c r="K89" s="37">
        <v>37.303800000000003</v>
      </c>
      <c r="L89" s="37">
        <v>42.748899999999999</v>
      </c>
      <c r="M89" s="45">
        <v>57.632800000000003</v>
      </c>
      <c r="N89" s="52">
        <f>IF(SUM('Total Number of Participants'!B89:M89)&gt;0,'Food Costs'!N89/SUM('Total Number of Participants'!B89:M89)," ")</f>
        <v>40.384867635846199</v>
      </c>
      <c r="O89" s="5"/>
    </row>
    <row r="90" spans="1:15" ht="12" customHeight="1" x14ac:dyDescent="0.25">
      <c r="A90" s="8" t="str">
        <f>'Pregnant Women Participating'!A90</f>
        <v>Alaska</v>
      </c>
      <c r="B90" s="34">
        <v>36.906399999999998</v>
      </c>
      <c r="C90" s="35">
        <v>45.723500000000001</v>
      </c>
      <c r="D90" s="35">
        <v>44.461500000000001</v>
      </c>
      <c r="E90" s="35">
        <v>48.598100000000002</v>
      </c>
      <c r="F90" s="35">
        <v>46.422899999999998</v>
      </c>
      <c r="G90" s="35">
        <v>50.182600000000001</v>
      </c>
      <c r="H90" s="35">
        <v>64.278599999999997</v>
      </c>
      <c r="I90" s="35">
        <v>65.184200000000004</v>
      </c>
      <c r="J90" s="35">
        <v>55.605800000000002</v>
      </c>
      <c r="K90" s="35">
        <v>56.711599999999997</v>
      </c>
      <c r="L90" s="35">
        <v>32.814900000000002</v>
      </c>
      <c r="M90" s="46">
        <v>67.775599999999997</v>
      </c>
      <c r="N90" s="51">
        <f>IF(SUM('Total Number of Participants'!B90:M90)&gt;0,'Food Costs'!N90/SUM('Total Number of Participants'!B90:M90)," ")</f>
        <v>51.167407470206378</v>
      </c>
      <c r="O90" s="5"/>
    </row>
    <row r="91" spans="1:15" ht="12" customHeight="1" x14ac:dyDescent="0.25">
      <c r="A91" s="8" t="str">
        <f>'Pregnant Women Participating'!A91</f>
        <v>American Samoa</v>
      </c>
      <c r="B91" s="34">
        <v>74.040800000000004</v>
      </c>
      <c r="C91" s="35">
        <v>75.081400000000002</v>
      </c>
      <c r="D91" s="35">
        <v>74.034599999999998</v>
      </c>
      <c r="E91" s="35">
        <v>77.123800000000003</v>
      </c>
      <c r="F91" s="35">
        <v>75.897999999999996</v>
      </c>
      <c r="G91" s="35">
        <v>76.129499999999993</v>
      </c>
      <c r="H91" s="35">
        <v>84.494100000000003</v>
      </c>
      <c r="I91" s="35">
        <v>84.4328</v>
      </c>
      <c r="J91" s="35">
        <v>80.771900000000002</v>
      </c>
      <c r="K91" s="35">
        <v>83.026899999999998</v>
      </c>
      <c r="L91" s="35">
        <v>81.5364</v>
      </c>
      <c r="M91" s="46">
        <v>81.507800000000003</v>
      </c>
      <c r="N91" s="51">
        <f>IF(SUM('Total Number of Participants'!B91:M91)&gt;0,'Food Costs'!N91/SUM('Total Number of Participants'!B91:M91)," ")</f>
        <v>78.912270617788565</v>
      </c>
      <c r="O91" s="5"/>
    </row>
    <row r="92" spans="1:15" ht="12" customHeight="1" x14ac:dyDescent="0.25">
      <c r="A92" s="8" t="str">
        <f>'Pregnant Women Participating'!A92</f>
        <v>California</v>
      </c>
      <c r="B92" s="34">
        <v>51.100999999999999</v>
      </c>
      <c r="C92" s="35">
        <v>50.542499999999997</v>
      </c>
      <c r="D92" s="35">
        <v>51.562100000000001</v>
      </c>
      <c r="E92" s="35">
        <v>55.290999999999997</v>
      </c>
      <c r="F92" s="35">
        <v>55.528700000000001</v>
      </c>
      <c r="G92" s="35">
        <v>56.567799999999998</v>
      </c>
      <c r="H92" s="35">
        <v>58.632599999999996</v>
      </c>
      <c r="I92" s="35">
        <v>57.824800000000003</v>
      </c>
      <c r="J92" s="35">
        <v>61.181699999999999</v>
      </c>
      <c r="K92" s="35">
        <v>62.313400000000001</v>
      </c>
      <c r="L92" s="35">
        <v>62.145899999999997</v>
      </c>
      <c r="M92" s="46">
        <v>61.807400000000001</v>
      </c>
      <c r="N92" s="51">
        <f>IF(SUM('Total Number of Participants'!B92:M92)&gt;0,'Food Costs'!N92/SUM('Total Number of Participants'!B92:M92)," ")</f>
        <v>57.075155461135715</v>
      </c>
      <c r="O92" s="5"/>
    </row>
    <row r="93" spans="1:15" ht="12" customHeight="1" x14ac:dyDescent="0.25">
      <c r="A93" s="8" t="str">
        <f>'Pregnant Women Participating'!A93</f>
        <v>Guam</v>
      </c>
      <c r="B93" s="34">
        <v>67.405500000000004</v>
      </c>
      <c r="C93" s="35">
        <v>73.254800000000003</v>
      </c>
      <c r="D93" s="35">
        <v>74.683499999999995</v>
      </c>
      <c r="E93" s="35">
        <v>77.410899999999998</v>
      </c>
      <c r="F93" s="35">
        <v>76.2286</v>
      </c>
      <c r="G93" s="35">
        <v>73.173199999999994</v>
      </c>
      <c r="H93" s="35">
        <v>75.052700000000002</v>
      </c>
      <c r="I93" s="35">
        <v>78.730199999999996</v>
      </c>
      <c r="J93" s="35">
        <v>76.528000000000006</v>
      </c>
      <c r="K93" s="35">
        <v>76.729500000000002</v>
      </c>
      <c r="L93" s="35">
        <v>82.7637</v>
      </c>
      <c r="M93" s="46">
        <v>83.424899999999994</v>
      </c>
      <c r="N93" s="51">
        <f>IF(SUM('Total Number of Participants'!B93:M93)&gt;0,'Food Costs'!N93/SUM('Total Number of Participants'!B93:M93)," ")</f>
        <v>76.345101776201716</v>
      </c>
      <c r="O93" s="5"/>
    </row>
    <row r="94" spans="1:15" ht="12" customHeight="1" x14ac:dyDescent="0.25">
      <c r="A94" s="8" t="str">
        <f>'Pregnant Women Participating'!A94</f>
        <v>Hawaii</v>
      </c>
      <c r="B94" s="34">
        <v>52.755200000000002</v>
      </c>
      <c r="C94" s="35">
        <v>53.183599999999998</v>
      </c>
      <c r="D94" s="35">
        <v>55.4345</v>
      </c>
      <c r="E94" s="35">
        <v>58.2744</v>
      </c>
      <c r="F94" s="35">
        <v>52.442599999999999</v>
      </c>
      <c r="G94" s="35">
        <v>55.11</v>
      </c>
      <c r="H94" s="35">
        <v>73.589200000000005</v>
      </c>
      <c r="I94" s="35">
        <v>44.508499999999998</v>
      </c>
      <c r="J94" s="35">
        <v>58.803100000000001</v>
      </c>
      <c r="K94" s="35">
        <v>60.591900000000003</v>
      </c>
      <c r="L94" s="35">
        <v>63.175800000000002</v>
      </c>
      <c r="M94" s="46">
        <v>62.8934</v>
      </c>
      <c r="N94" s="51">
        <f>IF(SUM('Total Number of Participants'!B94:M94)&gt;0,'Food Costs'!N94/SUM('Total Number of Participants'!B94:M94)," ")</f>
        <v>57.677873613233025</v>
      </c>
      <c r="O94" s="5"/>
    </row>
    <row r="95" spans="1:15" ht="12" customHeight="1" x14ac:dyDescent="0.25">
      <c r="A95" s="8" t="str">
        <f>'Pregnant Women Participating'!A95</f>
        <v>Idaho</v>
      </c>
      <c r="B95" s="34">
        <v>26.790500000000002</v>
      </c>
      <c r="C95" s="35">
        <v>37.558799999999998</v>
      </c>
      <c r="D95" s="35">
        <v>37.8309</v>
      </c>
      <c r="E95" s="35">
        <v>40.4878</v>
      </c>
      <c r="F95" s="35">
        <v>38.823099999999997</v>
      </c>
      <c r="G95" s="35">
        <v>37.804099999999998</v>
      </c>
      <c r="H95" s="35">
        <v>39.829700000000003</v>
      </c>
      <c r="I95" s="35">
        <v>42.072099999999999</v>
      </c>
      <c r="J95" s="35">
        <v>57.475099999999998</v>
      </c>
      <c r="K95" s="35">
        <v>27.8048</v>
      </c>
      <c r="L95" s="35">
        <v>47.384099999999997</v>
      </c>
      <c r="M95" s="46">
        <v>45.043799999999997</v>
      </c>
      <c r="N95" s="51">
        <f>IF(SUM('Total Number of Participants'!B95:M95)&gt;0,'Food Costs'!N95/SUM('Total Number of Participants'!B95:M95)," ")</f>
        <v>39.937641915380397</v>
      </c>
      <c r="O95" s="5"/>
    </row>
    <row r="96" spans="1:15" ht="12" customHeight="1" x14ac:dyDescent="0.25">
      <c r="A96" s="8" t="str">
        <f>'Pregnant Women Participating'!A96</f>
        <v>Nevada</v>
      </c>
      <c r="B96" s="34">
        <v>28.2776</v>
      </c>
      <c r="C96" s="35">
        <v>38.448900000000002</v>
      </c>
      <c r="D96" s="35">
        <v>39.494799999999998</v>
      </c>
      <c r="E96" s="35">
        <v>43.675400000000003</v>
      </c>
      <c r="F96" s="35">
        <v>40.441099999999999</v>
      </c>
      <c r="G96" s="35">
        <v>42.477400000000003</v>
      </c>
      <c r="H96" s="35">
        <v>42.079799999999999</v>
      </c>
      <c r="I96" s="35">
        <v>46.107900000000001</v>
      </c>
      <c r="J96" s="35">
        <v>47.061100000000003</v>
      </c>
      <c r="K96" s="35">
        <v>50.796300000000002</v>
      </c>
      <c r="L96" s="35">
        <v>52.65</v>
      </c>
      <c r="M96" s="46">
        <v>63.497500000000002</v>
      </c>
      <c r="N96" s="51">
        <f>IF(SUM('Total Number of Participants'!B96:M96)&gt;0,'Food Costs'!N96/SUM('Total Number of Participants'!B96:M96)," ")</f>
        <v>44.4889397345408</v>
      </c>
      <c r="O96" s="5"/>
    </row>
    <row r="97" spans="1:15" ht="12" customHeight="1" x14ac:dyDescent="0.25">
      <c r="A97" s="8" t="str">
        <f>'Pregnant Women Participating'!A97</f>
        <v>Oregon</v>
      </c>
      <c r="B97" s="34">
        <v>15.310499999999999</v>
      </c>
      <c r="C97" s="35">
        <v>43.7575</v>
      </c>
      <c r="D97" s="35">
        <v>34.3904</v>
      </c>
      <c r="E97" s="35">
        <v>39.912799999999997</v>
      </c>
      <c r="F97" s="35">
        <v>46.999600000000001</v>
      </c>
      <c r="G97" s="35">
        <v>42.267400000000002</v>
      </c>
      <c r="H97" s="35">
        <v>51.033799999999999</v>
      </c>
      <c r="I97" s="35">
        <v>56.244100000000003</v>
      </c>
      <c r="J97" s="35">
        <v>14.430300000000001</v>
      </c>
      <c r="K97" s="35">
        <v>47.490699999999997</v>
      </c>
      <c r="L97" s="35">
        <v>60.501199999999997</v>
      </c>
      <c r="M97" s="46">
        <v>51.347099999999998</v>
      </c>
      <c r="N97" s="51">
        <f>IF(SUM('Total Number of Participants'!B97:M97)&gt;0,'Food Costs'!N97/SUM('Total Number of Participants'!B97:M97)," ")</f>
        <v>41.995014637061537</v>
      </c>
      <c r="O97" s="5"/>
    </row>
    <row r="98" spans="1:15" ht="12" customHeight="1" x14ac:dyDescent="0.25">
      <c r="A98" s="8" t="str">
        <f>'Pregnant Women Participating'!A98</f>
        <v>Washington</v>
      </c>
      <c r="B98" s="34">
        <v>55.644300000000001</v>
      </c>
      <c r="C98" s="35">
        <v>39.883699999999997</v>
      </c>
      <c r="D98" s="35">
        <v>24.239899999999999</v>
      </c>
      <c r="E98" s="35">
        <v>60.460099999999997</v>
      </c>
      <c r="F98" s="35">
        <v>37.029499999999999</v>
      </c>
      <c r="G98" s="35">
        <v>38.421500000000002</v>
      </c>
      <c r="H98" s="35">
        <v>45.5901</v>
      </c>
      <c r="I98" s="35">
        <v>58.636499999999998</v>
      </c>
      <c r="J98" s="35">
        <v>43.2941</v>
      </c>
      <c r="K98" s="35">
        <v>47.464700000000001</v>
      </c>
      <c r="L98" s="35">
        <v>36.3279</v>
      </c>
      <c r="M98" s="46">
        <v>45.409399999999998</v>
      </c>
      <c r="N98" s="51">
        <f>IF(SUM('Total Number of Participants'!B98:M98)&gt;0,'Food Costs'!N98/SUM('Total Number of Participants'!B98:M98)," ")</f>
        <v>44.370707763198176</v>
      </c>
      <c r="O98" s="5"/>
    </row>
    <row r="99" spans="1:15" ht="12" customHeight="1" x14ac:dyDescent="0.25">
      <c r="A99" s="8" t="str">
        <f>'Pregnant Women Participating'!A99</f>
        <v>Northern Marianas</v>
      </c>
      <c r="B99" s="34">
        <v>69.414400000000001</v>
      </c>
      <c r="C99" s="35">
        <v>69.419499999999999</v>
      </c>
      <c r="D99" s="35">
        <v>69.080799999999996</v>
      </c>
      <c r="E99" s="35">
        <v>71.272300000000001</v>
      </c>
      <c r="F99" s="35">
        <v>66.825400000000002</v>
      </c>
      <c r="G99" s="35">
        <v>68.731200000000001</v>
      </c>
      <c r="H99" s="35">
        <v>75.105999999999995</v>
      </c>
      <c r="I99" s="35">
        <v>70.862499999999997</v>
      </c>
      <c r="J99" s="35">
        <v>70.687700000000007</v>
      </c>
      <c r="K99" s="35">
        <v>71.806600000000003</v>
      </c>
      <c r="L99" s="35">
        <v>74.123900000000006</v>
      </c>
      <c r="M99" s="46">
        <v>74.377099999999999</v>
      </c>
      <c r="N99" s="51">
        <f>IF(SUM('Total Number of Participants'!B99:M99)&gt;0,'Food Costs'!N99/SUM('Total Number of Participants'!B99:M99)," ")</f>
        <v>70.949833074997017</v>
      </c>
      <c r="O99" s="5"/>
    </row>
    <row r="100" spans="1:15" ht="12" customHeight="1" x14ac:dyDescent="0.25">
      <c r="A100" s="8" t="str">
        <f>'Pregnant Women Participating'!A100</f>
        <v>Inter-Tribal Council, NV</v>
      </c>
      <c r="B100" s="34">
        <v>40.985300000000002</v>
      </c>
      <c r="C100" s="35">
        <v>23.2211</v>
      </c>
      <c r="D100" s="35">
        <v>31.241099999999999</v>
      </c>
      <c r="E100" s="35">
        <v>18.549600000000002</v>
      </c>
      <c r="F100" s="35">
        <v>46.295000000000002</v>
      </c>
      <c r="G100" s="35">
        <v>47.697099999999999</v>
      </c>
      <c r="H100" s="35">
        <v>43.237000000000002</v>
      </c>
      <c r="I100" s="35">
        <v>22.374400000000001</v>
      </c>
      <c r="J100" s="35">
        <v>15.8172</v>
      </c>
      <c r="K100" s="35">
        <v>49.011099999999999</v>
      </c>
      <c r="L100" s="35">
        <v>33.004899999999999</v>
      </c>
      <c r="M100" s="46">
        <v>59.072499999999998</v>
      </c>
      <c r="N100" s="51">
        <f>IF(SUM('Total Number of Participants'!B100:M100)&gt;0,'Food Costs'!N100/SUM('Total Number of Participants'!B100:M100)," ")</f>
        <v>35.789298586082616</v>
      </c>
      <c r="O100" s="5"/>
    </row>
    <row r="101" spans="1:15" s="17" customFormat="1" ht="24.75" customHeight="1" x14ac:dyDescent="0.25">
      <c r="A101" s="14" t="str">
        <f>'Pregnant Women Participating'!A101</f>
        <v>Western Region</v>
      </c>
      <c r="B101" s="36">
        <v>47.941499999999998</v>
      </c>
      <c r="C101" s="37">
        <v>48.5124</v>
      </c>
      <c r="D101" s="37">
        <v>47.302599999999998</v>
      </c>
      <c r="E101" s="37">
        <v>54.233600000000003</v>
      </c>
      <c r="F101" s="37">
        <v>52.239100000000001</v>
      </c>
      <c r="G101" s="37">
        <v>53.0306</v>
      </c>
      <c r="H101" s="37">
        <v>56.387700000000002</v>
      </c>
      <c r="I101" s="37">
        <v>56.974800000000002</v>
      </c>
      <c r="J101" s="37">
        <v>56.081400000000002</v>
      </c>
      <c r="K101" s="37">
        <v>58.8005</v>
      </c>
      <c r="L101" s="37">
        <v>58.703000000000003</v>
      </c>
      <c r="M101" s="45">
        <v>59.551600000000001</v>
      </c>
      <c r="N101" s="52">
        <f>IF(SUM('Total Number of Participants'!B101:M101)&gt;0,'Food Costs'!N101/SUM('Total Number of Participants'!B101:M101)," ")</f>
        <v>54.176429361786205</v>
      </c>
      <c r="O101" s="5"/>
    </row>
    <row r="102" spans="1:15" s="31" customFormat="1" ht="16.5" customHeight="1" thickBot="1" x14ac:dyDescent="0.3">
      <c r="A102" s="28" t="str">
        <f>'Pregnant Women Participating'!A102</f>
        <v>TOTAL</v>
      </c>
      <c r="B102" s="38">
        <v>38.868699999999997</v>
      </c>
      <c r="C102" s="39">
        <v>43.4343</v>
      </c>
      <c r="D102" s="39">
        <v>44.356200000000001</v>
      </c>
      <c r="E102" s="39">
        <v>48.465800000000002</v>
      </c>
      <c r="F102" s="39">
        <v>43.880699999999997</v>
      </c>
      <c r="G102" s="39">
        <v>45.168199999999999</v>
      </c>
      <c r="H102" s="39">
        <v>50.167299999999997</v>
      </c>
      <c r="I102" s="39">
        <v>48.638399999999997</v>
      </c>
      <c r="J102" s="39">
        <v>49.445799999999998</v>
      </c>
      <c r="K102" s="39">
        <v>52.022399999999998</v>
      </c>
      <c r="L102" s="39">
        <v>54.920099999999998</v>
      </c>
      <c r="M102" s="47">
        <v>52.715899999999998</v>
      </c>
      <c r="N102" s="53">
        <f>IF(SUM('Total Number of Participants'!B102:M102)&gt;0,'Food Costs'!N102/SUM('Total Number of Participants'!B102:M102)," ")</f>
        <v>47.712692047904845</v>
      </c>
      <c r="O102" s="5"/>
    </row>
    <row r="103" spans="1:15" ht="12.75" customHeight="1" thickTop="1" x14ac:dyDescent="0.25">
      <c r="A103" s="9"/>
    </row>
    <row r="104" spans="1:15" x14ac:dyDescent="0.25">
      <c r="A104" s="9"/>
    </row>
    <row r="105" spans="1:15" customFormat="1" ht="13" x14ac:dyDescent="0.3">
      <c r="A105" s="10" t="s">
        <v>1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1:15" ht="12.75" customHeight="1" x14ac:dyDescent="0.25"/>
    <row r="107" spans="1:15" ht="12.75" customHeight="1" x14ac:dyDescent="0.25"/>
    <row r="108" spans="1:15" ht="12.75" customHeight="1" x14ac:dyDescent="0.25"/>
    <row r="109" spans="1:15" ht="12.75" customHeight="1" x14ac:dyDescent="0.25"/>
    <row r="110" spans="1:15" ht="12.75" customHeight="1" x14ac:dyDescent="0.25"/>
    <row r="111" spans="1:15" ht="12.75" customHeight="1" x14ac:dyDescent="0.25"/>
    <row r="112" spans="1:15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March 10,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44470</v>
      </c>
      <c r="C5" s="19">
        <f>DATE(RIGHT(A2,4)-1,11,1)</f>
        <v>44501</v>
      </c>
      <c r="D5" s="19">
        <f>DATE(RIGHT(A2,4)-1,12,1)</f>
        <v>44531</v>
      </c>
      <c r="E5" s="19">
        <f>DATE(RIGHT(A2,4),1,1)</f>
        <v>44562</v>
      </c>
      <c r="F5" s="19">
        <f>DATE(RIGHT(A2,4),2,1)</f>
        <v>44593</v>
      </c>
      <c r="G5" s="19">
        <f>DATE(RIGHT(A2,4),3,1)</f>
        <v>44621</v>
      </c>
      <c r="H5" s="19">
        <f>DATE(RIGHT(A2,4),4,1)</f>
        <v>44652</v>
      </c>
      <c r="I5" s="19">
        <f>DATE(RIGHT(A2,4),5,1)</f>
        <v>44682</v>
      </c>
      <c r="J5" s="19">
        <f>DATE(RIGHT(A2,4),6,1)</f>
        <v>44713</v>
      </c>
      <c r="K5" s="19">
        <f>DATE(RIGHT(A2,4),7,1)</f>
        <v>44743</v>
      </c>
      <c r="L5" s="19">
        <f>DATE(RIGHT(A2,4),8,1)</f>
        <v>44774</v>
      </c>
      <c r="M5" s="19">
        <f>DATE(RIGHT(A2,4),9,1)</f>
        <v>44805</v>
      </c>
      <c r="N5" s="12" t="s">
        <v>24</v>
      </c>
    </row>
    <row r="6" spans="1:14" ht="12" customHeight="1" x14ac:dyDescent="0.25">
      <c r="A6" s="7" t="str">
        <f>'Pregnant Women Participating'!A6</f>
        <v>Connecticut</v>
      </c>
      <c r="B6" s="13">
        <v>2469309</v>
      </c>
      <c r="C6" s="4">
        <v>2392871</v>
      </c>
      <c r="D6" s="4">
        <v>2468957</v>
      </c>
      <c r="E6" s="4">
        <v>3666788</v>
      </c>
      <c r="F6" s="4">
        <v>866672</v>
      </c>
      <c r="G6" s="4">
        <v>2243221</v>
      </c>
      <c r="H6" s="4">
        <v>3394893</v>
      </c>
      <c r="I6" s="4">
        <v>2664741</v>
      </c>
      <c r="J6" s="4">
        <v>1483440</v>
      </c>
      <c r="K6" s="4">
        <v>3698434</v>
      </c>
      <c r="L6" s="4">
        <v>2749554</v>
      </c>
      <c r="M6" s="42">
        <v>1418071</v>
      </c>
      <c r="N6" s="13">
        <f t="shared" ref="N6:N102" si="0">IF(SUM(B6:M6)&gt;0,SUM(B6:M6)," ")</f>
        <v>29516951</v>
      </c>
    </row>
    <row r="7" spans="1:14" ht="12" customHeight="1" x14ac:dyDescent="0.25">
      <c r="A7" s="7" t="str">
        <f>'Pregnant Women Participating'!A7</f>
        <v>Maine</v>
      </c>
      <c r="B7" s="13">
        <v>474152</v>
      </c>
      <c r="C7" s="4">
        <v>677314</v>
      </c>
      <c r="D7" s="4">
        <v>710531</v>
      </c>
      <c r="E7" s="4">
        <v>732551</v>
      </c>
      <c r="F7" s="4">
        <v>529706</v>
      </c>
      <c r="G7" s="4">
        <v>873476</v>
      </c>
      <c r="H7" s="4">
        <v>649160</v>
      </c>
      <c r="I7" s="4">
        <v>812936</v>
      </c>
      <c r="J7" s="4">
        <v>883466</v>
      </c>
      <c r="K7" s="4">
        <v>1122648</v>
      </c>
      <c r="L7" s="4">
        <v>546652</v>
      </c>
      <c r="M7" s="42">
        <v>856037</v>
      </c>
      <c r="N7" s="13">
        <f t="shared" si="0"/>
        <v>8868629</v>
      </c>
    </row>
    <row r="8" spans="1:14" ht="12" customHeight="1" x14ac:dyDescent="0.25">
      <c r="A8" s="7" t="str">
        <f>'Pregnant Women Participating'!A8</f>
        <v>Massachusetts</v>
      </c>
      <c r="B8" s="13">
        <v>5140258</v>
      </c>
      <c r="C8" s="4">
        <v>5231577</v>
      </c>
      <c r="D8" s="4">
        <v>5121928</v>
      </c>
      <c r="E8" s="4">
        <v>5283389</v>
      </c>
      <c r="F8" s="4">
        <v>4793141</v>
      </c>
      <c r="G8" s="4">
        <v>5016942</v>
      </c>
      <c r="H8" s="4">
        <v>5673679</v>
      </c>
      <c r="I8" s="4">
        <v>5501725</v>
      </c>
      <c r="J8" s="4">
        <v>5589717</v>
      </c>
      <c r="K8" s="4">
        <v>6046445</v>
      </c>
      <c r="L8" s="4">
        <v>6121640</v>
      </c>
      <c r="M8" s="42">
        <v>6096577</v>
      </c>
      <c r="N8" s="13">
        <f t="shared" si="0"/>
        <v>65617018</v>
      </c>
    </row>
    <row r="9" spans="1:14" ht="12" customHeight="1" x14ac:dyDescent="0.25">
      <c r="A9" s="7" t="str">
        <f>'Pregnant Women Participating'!A9</f>
        <v>New Hampshire</v>
      </c>
      <c r="B9" s="13">
        <v>409061</v>
      </c>
      <c r="C9" s="4">
        <v>459311</v>
      </c>
      <c r="D9" s="4">
        <v>468794</v>
      </c>
      <c r="E9" s="4">
        <v>472865</v>
      </c>
      <c r="F9" s="4">
        <v>391753</v>
      </c>
      <c r="G9" s="4">
        <v>441589</v>
      </c>
      <c r="H9" s="4">
        <v>506330</v>
      </c>
      <c r="I9" s="4">
        <v>473780</v>
      </c>
      <c r="J9" s="4">
        <v>531244</v>
      </c>
      <c r="K9" s="4">
        <v>564971</v>
      </c>
      <c r="L9" s="4">
        <v>596402</v>
      </c>
      <c r="M9" s="42">
        <v>567055</v>
      </c>
      <c r="N9" s="13">
        <f t="shared" si="0"/>
        <v>5883155</v>
      </c>
    </row>
    <row r="10" spans="1:14" ht="12" customHeight="1" x14ac:dyDescent="0.25">
      <c r="A10" s="7" t="str">
        <f>'Pregnant Women Participating'!A10</f>
        <v>New York</v>
      </c>
      <c r="B10" s="13">
        <v>22919490</v>
      </c>
      <c r="C10" s="4">
        <v>23748877</v>
      </c>
      <c r="D10" s="4">
        <v>23689226</v>
      </c>
      <c r="E10" s="4">
        <v>24793047</v>
      </c>
      <c r="F10" s="4">
        <v>24084998</v>
      </c>
      <c r="G10" s="4">
        <v>24850738</v>
      </c>
      <c r="H10" s="4">
        <v>26064154</v>
      </c>
      <c r="I10" s="4">
        <v>24903087</v>
      </c>
      <c r="J10" s="4">
        <v>25590917</v>
      </c>
      <c r="K10" s="4">
        <v>26386239</v>
      </c>
      <c r="L10" s="4">
        <v>27555234</v>
      </c>
      <c r="M10" s="42">
        <v>27929617</v>
      </c>
      <c r="N10" s="13">
        <f t="shared" si="0"/>
        <v>302515624</v>
      </c>
    </row>
    <row r="11" spans="1:14" ht="12" customHeight="1" x14ac:dyDescent="0.25">
      <c r="A11" s="7" t="str">
        <f>'Pregnant Women Participating'!A11</f>
        <v>Rhode Island</v>
      </c>
      <c r="B11" s="13">
        <v>667486</v>
      </c>
      <c r="C11" s="4">
        <v>366259</v>
      </c>
      <c r="D11" s="4">
        <v>368390</v>
      </c>
      <c r="E11" s="4">
        <v>744138</v>
      </c>
      <c r="F11" s="4">
        <v>611365</v>
      </c>
      <c r="G11" s="4">
        <v>620460</v>
      </c>
      <c r="H11" s="4">
        <v>603626</v>
      </c>
      <c r="I11" s="4">
        <v>599871</v>
      </c>
      <c r="J11" s="4">
        <v>1045185</v>
      </c>
      <c r="K11" s="4">
        <v>739859</v>
      </c>
      <c r="L11" s="4">
        <v>728182</v>
      </c>
      <c r="M11" s="42">
        <v>443811</v>
      </c>
      <c r="N11" s="13">
        <f t="shared" si="0"/>
        <v>7538632</v>
      </c>
    </row>
    <row r="12" spans="1:14" ht="12" customHeight="1" x14ac:dyDescent="0.25">
      <c r="A12" s="7" t="str">
        <f>'Pregnant Women Participating'!A12</f>
        <v>Vermont</v>
      </c>
      <c r="B12" s="13">
        <v>451456</v>
      </c>
      <c r="C12" s="4">
        <v>463673</v>
      </c>
      <c r="D12" s="4">
        <v>464663</v>
      </c>
      <c r="E12" s="4">
        <v>494341</v>
      </c>
      <c r="F12" s="4">
        <v>397897</v>
      </c>
      <c r="G12" s="4">
        <v>445341</v>
      </c>
      <c r="H12" s="4">
        <v>586152</v>
      </c>
      <c r="I12" s="4">
        <v>357768</v>
      </c>
      <c r="J12" s="4">
        <v>577688</v>
      </c>
      <c r="K12" s="4">
        <v>389204</v>
      </c>
      <c r="L12" s="4">
        <v>508887</v>
      </c>
      <c r="M12" s="42">
        <v>485215</v>
      </c>
      <c r="N12" s="13">
        <f t="shared" si="0"/>
        <v>5622285</v>
      </c>
    </row>
    <row r="13" spans="1:14" ht="12" customHeight="1" x14ac:dyDescent="0.25">
      <c r="A13" s="7" t="str">
        <f>'Pregnant Women Participating'!A13</f>
        <v>Virgin Islands</v>
      </c>
      <c r="B13" s="13">
        <v>173928</v>
      </c>
      <c r="C13" s="4">
        <v>172521</v>
      </c>
      <c r="D13" s="4">
        <v>224127</v>
      </c>
      <c r="E13" s="4">
        <v>117132</v>
      </c>
      <c r="F13" s="4">
        <v>163312</v>
      </c>
      <c r="G13" s="4">
        <v>235243</v>
      </c>
      <c r="H13" s="4">
        <v>116356</v>
      </c>
      <c r="I13" s="4">
        <v>175301</v>
      </c>
      <c r="J13" s="4">
        <v>185855</v>
      </c>
      <c r="K13" s="4">
        <v>188610</v>
      </c>
      <c r="L13" s="4">
        <v>125241</v>
      </c>
      <c r="M13" s="42">
        <v>233309</v>
      </c>
      <c r="N13" s="13">
        <f t="shared" si="0"/>
        <v>2110935</v>
      </c>
    </row>
    <row r="14" spans="1:14" ht="12" customHeight="1" x14ac:dyDescent="0.25">
      <c r="A14" s="7" t="str">
        <f>'Pregnant Women Participating'!A14</f>
        <v>Indian Township, ME</v>
      </c>
      <c r="B14" s="13">
        <v>3204</v>
      </c>
      <c r="C14" s="4">
        <v>3360</v>
      </c>
      <c r="D14" s="4">
        <v>3312</v>
      </c>
      <c r="E14" s="4">
        <v>3637</v>
      </c>
      <c r="F14" s="4">
        <v>3203</v>
      </c>
      <c r="G14" s="4">
        <v>3208</v>
      </c>
      <c r="H14" s="4">
        <v>3240</v>
      </c>
      <c r="I14" s="4">
        <v>2795</v>
      </c>
      <c r="J14" s="4">
        <v>2975</v>
      </c>
      <c r="K14" s="4">
        <v>3230</v>
      </c>
      <c r="L14" s="4">
        <v>3116</v>
      </c>
      <c r="M14" s="42">
        <v>2747</v>
      </c>
      <c r="N14" s="13">
        <f t="shared" si="0"/>
        <v>38027</v>
      </c>
    </row>
    <row r="15" spans="1:14" ht="12" customHeight="1" x14ac:dyDescent="0.25">
      <c r="A15" s="7" t="str">
        <f>'Pregnant Women Participating'!A15</f>
        <v>Pleasant Point, ME</v>
      </c>
      <c r="B15" s="13">
        <v>1593</v>
      </c>
      <c r="C15" s="4">
        <v>1667</v>
      </c>
      <c r="D15" s="4">
        <v>1572</v>
      </c>
      <c r="E15" s="4">
        <v>1297</v>
      </c>
      <c r="F15" s="4">
        <v>1270</v>
      </c>
      <c r="G15" s="4">
        <v>1605</v>
      </c>
      <c r="H15" s="4">
        <v>1376</v>
      </c>
      <c r="I15" s="4">
        <v>1569</v>
      </c>
      <c r="J15" s="4">
        <v>1323</v>
      </c>
      <c r="K15" s="4">
        <v>1618</v>
      </c>
      <c r="L15" s="4">
        <v>2039</v>
      </c>
      <c r="M15" s="42">
        <v>1721</v>
      </c>
      <c r="N15" s="13">
        <f t="shared" si="0"/>
        <v>18650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32709937</v>
      </c>
      <c r="C16" s="15">
        <v>33517430</v>
      </c>
      <c r="D16" s="15">
        <v>33521500</v>
      </c>
      <c r="E16" s="15">
        <v>36309185</v>
      </c>
      <c r="F16" s="15">
        <v>31843317</v>
      </c>
      <c r="G16" s="15">
        <v>34731823</v>
      </c>
      <c r="H16" s="15">
        <v>37598966</v>
      </c>
      <c r="I16" s="15">
        <v>35493573</v>
      </c>
      <c r="J16" s="15">
        <v>35891810</v>
      </c>
      <c r="K16" s="15">
        <v>39141258</v>
      </c>
      <c r="L16" s="15">
        <v>38936947</v>
      </c>
      <c r="M16" s="41">
        <v>38034160</v>
      </c>
      <c r="N16" s="16">
        <f t="shared" si="0"/>
        <v>427729906</v>
      </c>
    </row>
    <row r="17" spans="1:14" ht="12" customHeight="1" x14ac:dyDescent="0.25">
      <c r="A17" s="7" t="str">
        <f>'Pregnant Women Participating'!A17</f>
        <v>Delaware</v>
      </c>
      <c r="B17" s="13">
        <v>658476</v>
      </c>
      <c r="C17" s="4">
        <v>658667</v>
      </c>
      <c r="D17" s="4">
        <v>670336</v>
      </c>
      <c r="E17" s="4">
        <v>657699</v>
      </c>
      <c r="F17" s="4">
        <v>464255</v>
      </c>
      <c r="G17" s="4">
        <v>490196</v>
      </c>
      <c r="H17" s="4">
        <v>662875</v>
      </c>
      <c r="I17" s="4">
        <v>605099</v>
      </c>
      <c r="J17" s="4">
        <v>964405</v>
      </c>
      <c r="K17" s="4">
        <v>314571</v>
      </c>
      <c r="L17" s="4">
        <v>645195</v>
      </c>
      <c r="M17" s="42">
        <v>643091</v>
      </c>
      <c r="N17" s="13">
        <f t="shared" si="0"/>
        <v>7434865</v>
      </c>
    </row>
    <row r="18" spans="1:14" ht="12" customHeight="1" x14ac:dyDescent="0.25">
      <c r="A18" s="7" t="str">
        <f>'Pregnant Women Participating'!A18</f>
        <v>District of Columbia</v>
      </c>
      <c r="B18" s="13">
        <v>-184117</v>
      </c>
      <c r="C18" s="4">
        <v>350037</v>
      </c>
      <c r="D18" s="4">
        <v>387683</v>
      </c>
      <c r="E18" s="4">
        <v>406464</v>
      </c>
      <c r="F18" s="4">
        <v>307479</v>
      </c>
      <c r="G18" s="4">
        <v>331705</v>
      </c>
      <c r="H18" s="4">
        <v>297728</v>
      </c>
      <c r="I18" s="4">
        <v>513977</v>
      </c>
      <c r="J18" s="4">
        <v>585755</v>
      </c>
      <c r="K18" s="4">
        <v>628174</v>
      </c>
      <c r="L18" s="4">
        <v>18977</v>
      </c>
      <c r="M18" s="42">
        <v>11814</v>
      </c>
      <c r="N18" s="13">
        <f t="shared" si="0"/>
        <v>3655676</v>
      </c>
    </row>
    <row r="19" spans="1:14" ht="12" customHeight="1" x14ac:dyDescent="0.25">
      <c r="A19" s="7" t="str">
        <f>'Pregnant Women Participating'!A19</f>
        <v>Maryland</v>
      </c>
      <c r="B19" s="13">
        <v>4625280</v>
      </c>
      <c r="C19" s="4">
        <v>4733767</v>
      </c>
      <c r="D19" s="4">
        <v>4789732</v>
      </c>
      <c r="E19" s="4">
        <v>7668663</v>
      </c>
      <c r="F19" s="4">
        <v>2221683</v>
      </c>
      <c r="G19" s="4">
        <v>4826932</v>
      </c>
      <c r="H19" s="4">
        <v>5617989</v>
      </c>
      <c r="I19" s="4">
        <v>5450285</v>
      </c>
      <c r="J19" s="4">
        <v>5691850</v>
      </c>
      <c r="K19" s="4">
        <v>6053363</v>
      </c>
      <c r="L19" s="4">
        <v>6095027</v>
      </c>
      <c r="M19" s="42">
        <v>5935221</v>
      </c>
      <c r="N19" s="13">
        <f t="shared" si="0"/>
        <v>63709792</v>
      </c>
    </row>
    <row r="20" spans="1:14" ht="12" customHeight="1" x14ac:dyDescent="0.25">
      <c r="A20" s="7" t="str">
        <f>'Pregnant Women Participating'!A20</f>
        <v>New Jersey</v>
      </c>
      <c r="B20" s="13">
        <v>7100581</v>
      </c>
      <c r="C20" s="4">
        <v>7777935</v>
      </c>
      <c r="D20" s="4">
        <v>8209331</v>
      </c>
      <c r="E20" s="4">
        <v>8187947</v>
      </c>
      <c r="F20" s="4">
        <v>8689116</v>
      </c>
      <c r="G20" s="4">
        <v>9263537</v>
      </c>
      <c r="H20" s="4">
        <v>8796136</v>
      </c>
      <c r="I20" s="4">
        <v>8916379</v>
      </c>
      <c r="J20" s="4">
        <v>9770293</v>
      </c>
      <c r="K20" s="4">
        <v>10168758</v>
      </c>
      <c r="L20" s="4">
        <v>10562534</v>
      </c>
      <c r="M20" s="42">
        <v>10685943</v>
      </c>
      <c r="N20" s="13">
        <f t="shared" si="0"/>
        <v>108128490</v>
      </c>
    </row>
    <row r="21" spans="1:14" ht="12" customHeight="1" x14ac:dyDescent="0.25">
      <c r="A21" s="7" t="str">
        <f>'Pregnant Women Participating'!A21</f>
        <v>Pennsylvania</v>
      </c>
      <c r="B21" s="13">
        <v>5566220</v>
      </c>
      <c r="C21" s="4">
        <v>6442771</v>
      </c>
      <c r="D21" s="4">
        <v>7050821</v>
      </c>
      <c r="E21" s="4">
        <v>7146835</v>
      </c>
      <c r="F21" s="4">
        <v>6907024</v>
      </c>
      <c r="G21" s="4">
        <v>6507271</v>
      </c>
      <c r="H21" s="4">
        <v>6341719</v>
      </c>
      <c r="I21" s="4">
        <v>7863384</v>
      </c>
      <c r="J21" s="4">
        <v>7827940</v>
      </c>
      <c r="K21" s="4">
        <v>7996761</v>
      </c>
      <c r="L21" s="4">
        <v>8807684</v>
      </c>
      <c r="M21" s="42">
        <v>8577949</v>
      </c>
      <c r="N21" s="13">
        <f t="shared" si="0"/>
        <v>87036379</v>
      </c>
    </row>
    <row r="22" spans="1:14" ht="12" customHeight="1" x14ac:dyDescent="0.25">
      <c r="A22" s="7" t="str">
        <f>'Pregnant Women Participating'!A22</f>
        <v>Puerto Rico</v>
      </c>
      <c r="B22" s="13">
        <v>9707241</v>
      </c>
      <c r="C22" s="4">
        <v>10210728</v>
      </c>
      <c r="D22" s="4">
        <v>10667120</v>
      </c>
      <c r="E22" s="4">
        <v>10392175</v>
      </c>
      <c r="F22" s="4">
        <v>10470154</v>
      </c>
      <c r="G22" s="4">
        <v>10679128</v>
      </c>
      <c r="H22" s="4">
        <v>9936048</v>
      </c>
      <c r="I22" s="4">
        <v>10501541</v>
      </c>
      <c r="J22" s="4">
        <v>10732301</v>
      </c>
      <c r="K22" s="4">
        <v>9564585</v>
      </c>
      <c r="L22" s="4">
        <v>9671613</v>
      </c>
      <c r="M22" s="42">
        <v>9309481</v>
      </c>
      <c r="N22" s="13">
        <f t="shared" si="0"/>
        <v>121842115</v>
      </c>
    </row>
    <row r="23" spans="1:14" ht="12" customHeight="1" x14ac:dyDescent="0.25">
      <c r="A23" s="7" t="str">
        <f>'Pregnant Women Participating'!A23</f>
        <v>Virginia</v>
      </c>
      <c r="B23" s="13">
        <v>3718961</v>
      </c>
      <c r="C23" s="4">
        <v>4388581</v>
      </c>
      <c r="D23" s="4">
        <v>4663119</v>
      </c>
      <c r="E23" s="4">
        <v>4760877</v>
      </c>
      <c r="F23" s="4">
        <v>4080556</v>
      </c>
      <c r="G23" s="4">
        <v>3867252</v>
      </c>
      <c r="H23" s="4">
        <v>4203604</v>
      </c>
      <c r="I23" s="4">
        <v>4856947</v>
      </c>
      <c r="J23" s="4">
        <v>4838316</v>
      </c>
      <c r="K23" s="4">
        <v>5182119</v>
      </c>
      <c r="L23" s="4">
        <v>7114556</v>
      </c>
      <c r="M23" s="42">
        <v>5040865</v>
      </c>
      <c r="N23" s="13">
        <f t="shared" si="0"/>
        <v>56715753</v>
      </c>
    </row>
    <row r="24" spans="1:14" ht="12" customHeight="1" x14ac:dyDescent="0.25">
      <c r="A24" s="7" t="str">
        <f>'Pregnant Women Participating'!A24</f>
        <v>West Virginia</v>
      </c>
      <c r="B24" s="13">
        <v>-966928</v>
      </c>
      <c r="C24" s="4">
        <v>1395980</v>
      </c>
      <c r="D24" s="4">
        <v>1424328</v>
      </c>
      <c r="E24" s="4">
        <v>2294575</v>
      </c>
      <c r="F24" s="4">
        <v>493692</v>
      </c>
      <c r="G24" s="4">
        <v>1289929</v>
      </c>
      <c r="H24" s="4">
        <v>2124947</v>
      </c>
      <c r="I24" s="4">
        <v>1616486</v>
      </c>
      <c r="J24" s="4">
        <v>2205945</v>
      </c>
      <c r="K24" s="4">
        <v>1603314</v>
      </c>
      <c r="L24" s="4">
        <v>1546414</v>
      </c>
      <c r="M24" s="42">
        <v>2292805</v>
      </c>
      <c r="N24" s="13">
        <f t="shared" si="0"/>
        <v>17321487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30225714</v>
      </c>
      <c r="C25" s="15">
        <v>35958466</v>
      </c>
      <c r="D25" s="15">
        <v>37862470</v>
      </c>
      <c r="E25" s="15">
        <v>41515235</v>
      </c>
      <c r="F25" s="15">
        <v>33633959</v>
      </c>
      <c r="G25" s="15">
        <v>37255950</v>
      </c>
      <c r="H25" s="15">
        <v>37981046</v>
      </c>
      <c r="I25" s="15">
        <v>40324098</v>
      </c>
      <c r="J25" s="15">
        <v>42616805</v>
      </c>
      <c r="K25" s="15">
        <v>41511645</v>
      </c>
      <c r="L25" s="15">
        <v>44462000</v>
      </c>
      <c r="M25" s="41">
        <v>42497169</v>
      </c>
      <c r="N25" s="16">
        <f t="shared" si="0"/>
        <v>465844557</v>
      </c>
    </row>
    <row r="26" spans="1:14" ht="12" customHeight="1" x14ac:dyDescent="0.25">
      <c r="A26" s="7" t="str">
        <f>'Pregnant Women Participating'!A26</f>
        <v>Alabama</v>
      </c>
      <c r="B26" s="13">
        <v>2969689</v>
      </c>
      <c r="C26" s="4">
        <v>3960285</v>
      </c>
      <c r="D26" s="4">
        <v>4571672</v>
      </c>
      <c r="E26" s="4">
        <v>5149089</v>
      </c>
      <c r="F26" s="4">
        <v>4249654</v>
      </c>
      <c r="G26" s="4">
        <v>4422237</v>
      </c>
      <c r="H26" s="4">
        <v>4753363</v>
      </c>
      <c r="I26" s="4">
        <v>4414524</v>
      </c>
      <c r="J26" s="4">
        <v>4289322</v>
      </c>
      <c r="K26" s="4">
        <v>4252217</v>
      </c>
      <c r="L26" s="4">
        <v>5383071</v>
      </c>
      <c r="M26" s="42">
        <v>5096814</v>
      </c>
      <c r="N26" s="13">
        <f t="shared" si="0"/>
        <v>53511937</v>
      </c>
    </row>
    <row r="27" spans="1:14" ht="12" customHeight="1" x14ac:dyDescent="0.25">
      <c r="A27" s="7" t="str">
        <f>'Pregnant Women Participating'!A27</f>
        <v>Florida</v>
      </c>
      <c r="B27" s="13">
        <v>22363895</v>
      </c>
      <c r="C27" s="4">
        <v>16583123</v>
      </c>
      <c r="D27" s="4">
        <v>19855334</v>
      </c>
      <c r="E27" s="4">
        <v>21683912</v>
      </c>
      <c r="F27" s="4">
        <v>21031830</v>
      </c>
      <c r="G27" s="4">
        <v>21242711</v>
      </c>
      <c r="H27" s="4">
        <v>27105416</v>
      </c>
      <c r="I27" s="4">
        <v>17869037</v>
      </c>
      <c r="J27" s="4">
        <v>22422816</v>
      </c>
      <c r="K27" s="4">
        <v>25833454</v>
      </c>
      <c r="L27" s="4">
        <v>25783752</v>
      </c>
      <c r="M27" s="42">
        <v>26540680</v>
      </c>
      <c r="N27" s="13">
        <f t="shared" si="0"/>
        <v>268315960</v>
      </c>
    </row>
    <row r="28" spans="1:14" ht="12" customHeight="1" x14ac:dyDescent="0.25">
      <c r="A28" s="7" t="str">
        <f>'Pregnant Women Participating'!A28</f>
        <v>Georgia</v>
      </c>
      <c r="B28" s="13">
        <v>7103363</v>
      </c>
      <c r="C28" s="4">
        <v>6881727</v>
      </c>
      <c r="D28" s="4">
        <v>7070504</v>
      </c>
      <c r="E28" s="4">
        <v>6960347</v>
      </c>
      <c r="F28" s="4">
        <v>6677654</v>
      </c>
      <c r="G28" s="4">
        <v>7287954</v>
      </c>
      <c r="H28" s="4">
        <v>6984971</v>
      </c>
      <c r="I28" s="4">
        <v>6149503</v>
      </c>
      <c r="J28" s="4">
        <v>6851712</v>
      </c>
      <c r="K28" s="4">
        <v>8462393</v>
      </c>
      <c r="L28" s="4">
        <v>9554934</v>
      </c>
      <c r="M28" s="42">
        <v>10127365</v>
      </c>
      <c r="N28" s="13">
        <f t="shared" si="0"/>
        <v>90112427</v>
      </c>
    </row>
    <row r="29" spans="1:14" ht="12" customHeight="1" x14ac:dyDescent="0.25">
      <c r="A29" s="7" t="str">
        <f>'Pregnant Women Participating'!A29</f>
        <v>Kentucky</v>
      </c>
      <c r="B29" s="13">
        <v>4253799</v>
      </c>
      <c r="C29" s="4">
        <v>4331083</v>
      </c>
      <c r="D29" s="4">
        <v>6402668</v>
      </c>
      <c r="E29" s="4">
        <v>4386164</v>
      </c>
      <c r="F29" s="4">
        <v>2554867</v>
      </c>
      <c r="G29" s="4">
        <v>3965635</v>
      </c>
      <c r="H29" s="4">
        <v>4650705</v>
      </c>
      <c r="I29" s="4">
        <v>4489716</v>
      </c>
      <c r="J29" s="4">
        <v>6596128</v>
      </c>
      <c r="K29" s="4">
        <v>5404847</v>
      </c>
      <c r="L29" s="4">
        <v>5707014</v>
      </c>
      <c r="M29" s="42">
        <v>3399642</v>
      </c>
      <c r="N29" s="13">
        <f t="shared" si="0"/>
        <v>56142268</v>
      </c>
    </row>
    <row r="30" spans="1:14" ht="12" customHeight="1" x14ac:dyDescent="0.25">
      <c r="A30" s="7" t="str">
        <f>'Pregnant Women Participating'!A30</f>
        <v>Mississippi</v>
      </c>
      <c r="B30" s="13">
        <v>-435481</v>
      </c>
      <c r="C30" s="4">
        <v>1441371</v>
      </c>
      <c r="D30" s="4">
        <v>1521352</v>
      </c>
      <c r="E30" s="4">
        <v>4052413</v>
      </c>
      <c r="F30" s="4">
        <v>3841136</v>
      </c>
      <c r="G30" s="4">
        <v>1797454</v>
      </c>
      <c r="H30" s="4">
        <v>-3003484</v>
      </c>
      <c r="I30" s="4">
        <v>1366993</v>
      </c>
      <c r="J30" s="4">
        <v>1363329</v>
      </c>
      <c r="K30" s="4">
        <v>1670044</v>
      </c>
      <c r="L30" s="4">
        <v>2081598</v>
      </c>
      <c r="M30" s="42">
        <v>1997219</v>
      </c>
      <c r="N30" s="13">
        <f t="shared" si="0"/>
        <v>17693944</v>
      </c>
    </row>
    <row r="31" spans="1:14" ht="12" customHeight="1" x14ac:dyDescent="0.25">
      <c r="A31" s="7" t="str">
        <f>'Pregnant Women Participating'!A31</f>
        <v>North Carolina</v>
      </c>
      <c r="B31" s="13">
        <v>9573189</v>
      </c>
      <c r="C31" s="4">
        <v>7191941</v>
      </c>
      <c r="D31" s="4">
        <v>9678936</v>
      </c>
      <c r="E31" s="4">
        <v>10613147</v>
      </c>
      <c r="F31" s="4">
        <v>9876422</v>
      </c>
      <c r="G31" s="4">
        <v>10288459</v>
      </c>
      <c r="H31" s="4">
        <v>8323763</v>
      </c>
      <c r="I31" s="4">
        <v>12667410</v>
      </c>
      <c r="J31" s="4">
        <v>7950310</v>
      </c>
      <c r="K31" s="4">
        <v>11898394</v>
      </c>
      <c r="L31" s="4">
        <v>13830046</v>
      </c>
      <c r="M31" s="42">
        <v>11592078</v>
      </c>
      <c r="N31" s="13">
        <f t="shared" si="0"/>
        <v>123484095</v>
      </c>
    </row>
    <row r="32" spans="1:14" ht="12" customHeight="1" x14ac:dyDescent="0.25">
      <c r="A32" s="7" t="str">
        <f>'Pregnant Women Participating'!A32</f>
        <v>South Carolina</v>
      </c>
      <c r="B32" s="13">
        <v>1099441</v>
      </c>
      <c r="C32" s="4">
        <v>2835570</v>
      </c>
      <c r="D32" s="4">
        <v>3562597</v>
      </c>
      <c r="E32" s="4">
        <v>3950815</v>
      </c>
      <c r="F32" s="4">
        <v>3068093</v>
      </c>
      <c r="G32" s="4">
        <v>3496146</v>
      </c>
      <c r="H32" s="4">
        <v>3616280</v>
      </c>
      <c r="I32" s="4">
        <v>4942648</v>
      </c>
      <c r="J32" s="4">
        <v>1915163</v>
      </c>
      <c r="K32" s="4">
        <v>3622171</v>
      </c>
      <c r="L32" s="4">
        <v>3739724</v>
      </c>
      <c r="M32" s="42">
        <v>4258894</v>
      </c>
      <c r="N32" s="13">
        <f t="shared" si="0"/>
        <v>40107542</v>
      </c>
    </row>
    <row r="33" spans="1:14" ht="12" customHeight="1" x14ac:dyDescent="0.25">
      <c r="A33" s="7" t="str">
        <f>'Pregnant Women Participating'!A33</f>
        <v>Tennessee</v>
      </c>
      <c r="B33" s="13">
        <v>4008427</v>
      </c>
      <c r="C33" s="4">
        <v>3453846</v>
      </c>
      <c r="D33" s="4">
        <v>4342923</v>
      </c>
      <c r="E33" s="4">
        <v>4964964</v>
      </c>
      <c r="F33" s="4">
        <v>3064505</v>
      </c>
      <c r="G33" s="4">
        <v>4076933</v>
      </c>
      <c r="H33" s="4">
        <v>7602225</v>
      </c>
      <c r="I33" s="4">
        <v>5593998</v>
      </c>
      <c r="J33" s="4">
        <v>5526464</v>
      </c>
      <c r="K33" s="4">
        <v>5358165</v>
      </c>
      <c r="L33" s="4">
        <v>8681090</v>
      </c>
      <c r="M33" s="42">
        <v>8558387</v>
      </c>
      <c r="N33" s="13">
        <f t="shared" si="0"/>
        <v>65231927</v>
      </c>
    </row>
    <row r="34" spans="1:14" ht="12" customHeight="1" x14ac:dyDescent="0.25">
      <c r="A34" s="7" t="str">
        <f>'Pregnant Women Participating'!A34</f>
        <v>Choctaw Indians, MS</v>
      </c>
      <c r="B34" s="13">
        <v>45527</v>
      </c>
      <c r="C34" s="4">
        <v>36941</v>
      </c>
      <c r="D34" s="4">
        <v>18133</v>
      </c>
      <c r="E34" s="4">
        <v>27603</v>
      </c>
      <c r="F34" s="4">
        <v>21236</v>
      </c>
      <c r="G34" s="4">
        <v>20362</v>
      </c>
      <c r="H34" s="4">
        <v>29459</v>
      </c>
      <c r="I34" s="4">
        <v>28657</v>
      </c>
      <c r="J34" s="4">
        <v>16062</v>
      </c>
      <c r="K34" s="4">
        <v>31208</v>
      </c>
      <c r="L34" s="4">
        <v>28300</v>
      </c>
      <c r="M34" s="42">
        <v>67417</v>
      </c>
      <c r="N34" s="13">
        <f t="shared" si="0"/>
        <v>370905</v>
      </c>
    </row>
    <row r="35" spans="1:14" ht="12" customHeight="1" x14ac:dyDescent="0.25">
      <c r="A35" s="7" t="str">
        <f>'Pregnant Women Participating'!A35</f>
        <v>Eastern Cherokee, NC</v>
      </c>
      <c r="B35" s="13">
        <v>20071</v>
      </c>
      <c r="C35" s="4">
        <v>15436</v>
      </c>
      <c r="D35" s="4">
        <v>20765</v>
      </c>
      <c r="E35" s="4">
        <v>26440</v>
      </c>
      <c r="F35" s="4">
        <v>21581</v>
      </c>
      <c r="G35" s="4">
        <v>21089</v>
      </c>
      <c r="H35" s="4">
        <v>23422</v>
      </c>
      <c r="I35" s="4">
        <v>21895</v>
      </c>
      <c r="J35" s="4">
        <v>14711</v>
      </c>
      <c r="K35" s="4">
        <v>22584</v>
      </c>
      <c r="L35" s="4">
        <v>26583</v>
      </c>
      <c r="M35" s="42">
        <v>23004</v>
      </c>
      <c r="N35" s="13">
        <f t="shared" si="0"/>
        <v>257581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51001920</v>
      </c>
      <c r="C36" s="15">
        <v>46731323</v>
      </c>
      <c r="D36" s="15">
        <v>57044884</v>
      </c>
      <c r="E36" s="15">
        <v>61814894</v>
      </c>
      <c r="F36" s="15">
        <v>54406978</v>
      </c>
      <c r="G36" s="15">
        <v>56618980</v>
      </c>
      <c r="H36" s="15">
        <v>60086120</v>
      </c>
      <c r="I36" s="15">
        <v>57544381</v>
      </c>
      <c r="J36" s="15">
        <v>56946017</v>
      </c>
      <c r="K36" s="15">
        <v>66555477</v>
      </c>
      <c r="L36" s="15">
        <v>74816112</v>
      </c>
      <c r="M36" s="41">
        <v>71661500</v>
      </c>
      <c r="N36" s="16">
        <f t="shared" si="0"/>
        <v>715228586</v>
      </c>
    </row>
    <row r="37" spans="1:14" ht="12" customHeight="1" x14ac:dyDescent="0.25">
      <c r="A37" s="7" t="str">
        <f>'Pregnant Women Participating'!A37</f>
        <v>Illinois</v>
      </c>
      <c r="B37" s="13">
        <v>6964710</v>
      </c>
      <c r="C37" s="4">
        <v>8964248</v>
      </c>
      <c r="D37" s="4">
        <v>7864734</v>
      </c>
      <c r="E37" s="4">
        <v>8400430</v>
      </c>
      <c r="F37" s="4">
        <v>7003244</v>
      </c>
      <c r="G37" s="4">
        <v>10129497</v>
      </c>
      <c r="H37" s="4">
        <v>8656239</v>
      </c>
      <c r="I37" s="4">
        <v>8024430</v>
      </c>
      <c r="J37" s="4">
        <v>10152835</v>
      </c>
      <c r="K37" s="4">
        <v>5048444</v>
      </c>
      <c r="L37" s="4">
        <v>14628192</v>
      </c>
      <c r="M37" s="42">
        <v>8457985</v>
      </c>
      <c r="N37" s="13">
        <f t="shared" si="0"/>
        <v>104294988</v>
      </c>
    </row>
    <row r="38" spans="1:14" ht="12" customHeight="1" x14ac:dyDescent="0.25">
      <c r="A38" s="7" t="str">
        <f>'Pregnant Women Participating'!A38</f>
        <v>Indiana</v>
      </c>
      <c r="B38" s="13">
        <v>5197772</v>
      </c>
      <c r="C38" s="4">
        <v>6315901</v>
      </c>
      <c r="D38" s="4">
        <v>5488234</v>
      </c>
      <c r="E38" s="4">
        <v>6743631</v>
      </c>
      <c r="F38" s="4">
        <v>5608607</v>
      </c>
      <c r="G38" s="4">
        <v>6183876</v>
      </c>
      <c r="H38" s="4">
        <v>5700524</v>
      </c>
      <c r="I38" s="4">
        <v>6456321</v>
      </c>
      <c r="J38" s="4">
        <v>5994577</v>
      </c>
      <c r="K38" s="4">
        <v>5801011</v>
      </c>
      <c r="L38" s="4">
        <v>6643495</v>
      </c>
      <c r="M38" s="42">
        <v>5944562</v>
      </c>
      <c r="N38" s="13">
        <f t="shared" si="0"/>
        <v>72078511</v>
      </c>
    </row>
    <row r="39" spans="1:14" ht="12" customHeight="1" x14ac:dyDescent="0.25">
      <c r="A39" s="7" t="str">
        <f>'Pregnant Women Participating'!A39</f>
        <v>Iowa</v>
      </c>
      <c r="B39" s="13">
        <v>1639992</v>
      </c>
      <c r="C39" s="4">
        <v>2191293</v>
      </c>
      <c r="D39" s="4">
        <v>2219807</v>
      </c>
      <c r="E39" s="4">
        <v>2349670</v>
      </c>
      <c r="F39" s="4">
        <v>2183746</v>
      </c>
      <c r="G39" s="4">
        <v>1977883</v>
      </c>
      <c r="H39" s="4">
        <v>2314460</v>
      </c>
      <c r="I39" s="4">
        <v>2767508</v>
      </c>
      <c r="J39" s="4">
        <v>2701304</v>
      </c>
      <c r="K39" s="4">
        <v>2862635</v>
      </c>
      <c r="L39" s="4">
        <v>2899583</v>
      </c>
      <c r="M39" s="42">
        <v>2824837</v>
      </c>
      <c r="N39" s="13">
        <f t="shared" si="0"/>
        <v>28932718</v>
      </c>
    </row>
    <row r="40" spans="1:14" ht="12" customHeight="1" x14ac:dyDescent="0.25">
      <c r="A40" s="7" t="str">
        <f>'Pregnant Women Participating'!A40</f>
        <v>Michigan</v>
      </c>
      <c r="B40" s="13">
        <v>8289914</v>
      </c>
      <c r="C40" s="4">
        <v>10387787</v>
      </c>
      <c r="D40" s="4">
        <v>1357691</v>
      </c>
      <c r="E40" s="4">
        <v>8677267</v>
      </c>
      <c r="F40" s="4">
        <v>7524928</v>
      </c>
      <c r="G40" s="4">
        <v>8082154</v>
      </c>
      <c r="H40" s="4">
        <v>7370733</v>
      </c>
      <c r="I40" s="4">
        <v>9342385</v>
      </c>
      <c r="J40" s="4">
        <v>8284855</v>
      </c>
      <c r="K40" s="4">
        <v>8623976</v>
      </c>
      <c r="L40" s="4">
        <v>14015123</v>
      </c>
      <c r="M40" s="42">
        <v>5700484</v>
      </c>
      <c r="N40" s="13">
        <f t="shared" si="0"/>
        <v>97657297</v>
      </c>
    </row>
    <row r="41" spans="1:14" ht="12" customHeight="1" x14ac:dyDescent="0.25">
      <c r="A41" s="7" t="str">
        <f>'Pregnant Women Participating'!A41</f>
        <v>Minnesota</v>
      </c>
      <c r="B41" s="13">
        <v>3336045</v>
      </c>
      <c r="C41" s="4">
        <v>4458666</v>
      </c>
      <c r="D41" s="4">
        <v>4671053</v>
      </c>
      <c r="E41" s="4">
        <v>4881097</v>
      </c>
      <c r="F41" s="4">
        <v>4430168</v>
      </c>
      <c r="G41" s="4">
        <v>4488525</v>
      </c>
      <c r="H41" s="4">
        <v>6533019</v>
      </c>
      <c r="I41" s="4">
        <v>5103071</v>
      </c>
      <c r="J41" s="4">
        <v>5116870</v>
      </c>
      <c r="K41" s="4">
        <v>5219639</v>
      </c>
      <c r="L41" s="4">
        <v>3519342</v>
      </c>
      <c r="M41" s="42">
        <v>5194387</v>
      </c>
      <c r="N41" s="13">
        <f t="shared" si="0"/>
        <v>56951882</v>
      </c>
    </row>
    <row r="42" spans="1:14" ht="12" customHeight="1" x14ac:dyDescent="0.25">
      <c r="A42" s="7" t="str">
        <f>'Pregnant Women Participating'!A42</f>
        <v>Ohio</v>
      </c>
      <c r="B42" s="13">
        <v>5417222</v>
      </c>
      <c r="C42" s="4">
        <v>6024033</v>
      </c>
      <c r="D42" s="4">
        <v>7204915</v>
      </c>
      <c r="E42" s="4">
        <v>6022265</v>
      </c>
      <c r="F42" s="4">
        <v>7038021</v>
      </c>
      <c r="G42" s="4">
        <v>7284021</v>
      </c>
      <c r="H42" s="4">
        <v>6554179</v>
      </c>
      <c r="I42" s="4">
        <v>6605509</v>
      </c>
      <c r="J42" s="4">
        <v>6776941</v>
      </c>
      <c r="K42" s="4">
        <v>10164823</v>
      </c>
      <c r="L42" s="4">
        <v>5898544</v>
      </c>
      <c r="M42" s="42">
        <v>8410666</v>
      </c>
      <c r="N42" s="13">
        <f t="shared" si="0"/>
        <v>83401139</v>
      </c>
    </row>
    <row r="43" spans="1:14" ht="12" customHeight="1" x14ac:dyDescent="0.25">
      <c r="A43" s="7" t="str">
        <f>'Pregnant Women Participating'!A43</f>
        <v>Wisconsin</v>
      </c>
      <c r="B43" s="13">
        <v>1860047</v>
      </c>
      <c r="C43" s="4">
        <v>2712116</v>
      </c>
      <c r="D43" s="4">
        <v>2740405</v>
      </c>
      <c r="E43" s="4">
        <v>3002888</v>
      </c>
      <c r="F43" s="4">
        <v>2531149</v>
      </c>
      <c r="G43" s="4">
        <v>2593526</v>
      </c>
      <c r="H43" s="4">
        <v>4855453</v>
      </c>
      <c r="I43" s="4">
        <v>4783414</v>
      </c>
      <c r="J43" s="4">
        <v>4818446</v>
      </c>
      <c r="K43" s="4">
        <v>3869354</v>
      </c>
      <c r="L43" s="4">
        <v>3527045</v>
      </c>
      <c r="M43" s="42">
        <v>191834</v>
      </c>
      <c r="N43" s="13">
        <f t="shared" si="0"/>
        <v>37485677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32705702</v>
      </c>
      <c r="C44" s="15">
        <v>41054044</v>
      </c>
      <c r="D44" s="15">
        <v>31546839</v>
      </c>
      <c r="E44" s="15">
        <v>40077248</v>
      </c>
      <c r="F44" s="15">
        <v>36319863</v>
      </c>
      <c r="G44" s="15">
        <v>40739482</v>
      </c>
      <c r="H44" s="15">
        <v>41984607</v>
      </c>
      <c r="I44" s="15">
        <v>43082638</v>
      </c>
      <c r="J44" s="15">
        <v>43845828</v>
      </c>
      <c r="K44" s="15">
        <v>41589882</v>
      </c>
      <c r="L44" s="15">
        <v>51131324</v>
      </c>
      <c r="M44" s="41">
        <v>36724755</v>
      </c>
      <c r="N44" s="16">
        <f t="shared" si="0"/>
        <v>480802212</v>
      </c>
    </row>
    <row r="45" spans="1:14" ht="12" customHeight="1" x14ac:dyDescent="0.25">
      <c r="A45" s="7" t="str">
        <f>'Pregnant Women Participating'!A45</f>
        <v>Arizona</v>
      </c>
      <c r="B45" s="13">
        <v>5076409</v>
      </c>
      <c r="C45" s="4">
        <v>5233934</v>
      </c>
      <c r="D45" s="4">
        <v>5415856</v>
      </c>
      <c r="E45" s="4">
        <v>5705524</v>
      </c>
      <c r="F45" s="4">
        <v>4576539</v>
      </c>
      <c r="G45" s="4">
        <v>4695700</v>
      </c>
      <c r="H45" s="4">
        <v>8282055</v>
      </c>
      <c r="I45" s="4">
        <v>6529494</v>
      </c>
      <c r="J45" s="4">
        <v>3037417</v>
      </c>
      <c r="K45" s="4">
        <v>5769432</v>
      </c>
      <c r="L45" s="4">
        <v>5691485</v>
      </c>
      <c r="M45" s="42">
        <v>5406099</v>
      </c>
      <c r="N45" s="13">
        <f t="shared" si="0"/>
        <v>65419944</v>
      </c>
    </row>
    <row r="46" spans="1:14" ht="12" customHeight="1" x14ac:dyDescent="0.25">
      <c r="A46" s="7" t="str">
        <f>'Pregnant Women Participating'!A46</f>
        <v>Arkansas</v>
      </c>
      <c r="B46" s="13">
        <v>3035185</v>
      </c>
      <c r="C46" s="4">
        <v>627878</v>
      </c>
      <c r="D46" s="4">
        <v>2328636</v>
      </c>
      <c r="E46" s="4">
        <v>2597800</v>
      </c>
      <c r="F46" s="4">
        <v>2383164</v>
      </c>
      <c r="G46" s="4">
        <v>2513524</v>
      </c>
      <c r="H46" s="4">
        <v>2411433</v>
      </c>
      <c r="I46" s="4">
        <v>2866390</v>
      </c>
      <c r="J46" s="4">
        <v>3683417</v>
      </c>
      <c r="K46" s="4">
        <v>3230801</v>
      </c>
      <c r="L46" s="4">
        <v>2743373</v>
      </c>
      <c r="M46" s="42">
        <v>3089879</v>
      </c>
      <c r="N46" s="13">
        <f t="shared" si="0"/>
        <v>31511480</v>
      </c>
    </row>
    <row r="47" spans="1:14" ht="12" customHeight="1" x14ac:dyDescent="0.25">
      <c r="A47" s="7" t="str">
        <f>'Pregnant Women Participating'!A47</f>
        <v>Louisiana</v>
      </c>
      <c r="B47" s="13">
        <v>2412230</v>
      </c>
      <c r="C47" s="4">
        <v>815688</v>
      </c>
      <c r="D47" s="4">
        <v>3289056</v>
      </c>
      <c r="E47" s="4">
        <v>3285254</v>
      </c>
      <c r="F47" s="4">
        <v>3448584</v>
      </c>
      <c r="G47" s="4">
        <v>2758120</v>
      </c>
      <c r="H47" s="4">
        <v>5042824</v>
      </c>
      <c r="I47" s="4">
        <v>3061627</v>
      </c>
      <c r="J47" s="4">
        <v>3983472</v>
      </c>
      <c r="K47" s="4">
        <v>3776091</v>
      </c>
      <c r="L47" s="4">
        <v>4472428</v>
      </c>
      <c r="M47" s="42">
        <v>4796300</v>
      </c>
      <c r="N47" s="13">
        <f t="shared" si="0"/>
        <v>41141674</v>
      </c>
    </row>
    <row r="48" spans="1:14" ht="12" customHeight="1" x14ac:dyDescent="0.25">
      <c r="A48" s="7" t="str">
        <f>'Pregnant Women Participating'!A48</f>
        <v>New Mexico</v>
      </c>
      <c r="B48" s="13">
        <v>1168607</v>
      </c>
      <c r="C48" s="4">
        <v>1235695</v>
      </c>
      <c r="D48" s="4">
        <v>1210194</v>
      </c>
      <c r="E48" s="4">
        <v>1262174</v>
      </c>
      <c r="F48" s="4">
        <v>1295213</v>
      </c>
      <c r="G48" s="4">
        <v>1330501</v>
      </c>
      <c r="H48" s="4">
        <v>1271384</v>
      </c>
      <c r="I48" s="4">
        <v>1474012</v>
      </c>
      <c r="J48" s="4">
        <v>1489387</v>
      </c>
      <c r="K48" s="4">
        <v>1579279</v>
      </c>
      <c r="L48" s="4">
        <v>1676701</v>
      </c>
      <c r="M48" s="42">
        <v>1739227</v>
      </c>
      <c r="N48" s="13">
        <f t="shared" si="0"/>
        <v>16732374</v>
      </c>
    </row>
    <row r="49" spans="1:14" ht="12" customHeight="1" x14ac:dyDescent="0.25">
      <c r="A49" s="7" t="str">
        <f>'Pregnant Women Participating'!A49</f>
        <v>Oklahoma</v>
      </c>
      <c r="B49" s="13">
        <v>2260111</v>
      </c>
      <c r="C49" s="4">
        <v>2326955</v>
      </c>
      <c r="D49" s="4">
        <v>2132811</v>
      </c>
      <c r="E49" s="4">
        <v>2354390</v>
      </c>
      <c r="F49" s="4">
        <v>1867117</v>
      </c>
      <c r="G49" s="4">
        <v>2601085</v>
      </c>
      <c r="H49" s="4">
        <v>2572703</v>
      </c>
      <c r="I49" s="4">
        <v>2477971</v>
      </c>
      <c r="J49" s="4">
        <v>2441499</v>
      </c>
      <c r="K49" s="4">
        <v>2582506</v>
      </c>
      <c r="L49" s="4">
        <v>2606822</v>
      </c>
      <c r="M49" s="42">
        <v>2645857</v>
      </c>
      <c r="N49" s="13">
        <f t="shared" si="0"/>
        <v>28869827</v>
      </c>
    </row>
    <row r="50" spans="1:14" ht="12" customHeight="1" x14ac:dyDescent="0.25">
      <c r="A50" s="7" t="str">
        <f>'Pregnant Women Participating'!A50</f>
        <v>Texas</v>
      </c>
      <c r="B50" s="13">
        <v>10287954</v>
      </c>
      <c r="C50" s="4">
        <v>29639469</v>
      </c>
      <c r="D50" s="4">
        <v>24223974</v>
      </c>
      <c r="E50" s="4">
        <v>22053395</v>
      </c>
      <c r="F50" s="4">
        <v>23199354</v>
      </c>
      <c r="G50" s="4">
        <v>18220628</v>
      </c>
      <c r="H50" s="4">
        <v>27276453</v>
      </c>
      <c r="I50" s="4">
        <v>28652899</v>
      </c>
      <c r="J50" s="4">
        <v>29354285</v>
      </c>
      <c r="K50" s="4">
        <v>32332356</v>
      </c>
      <c r="L50" s="4">
        <v>32388129</v>
      </c>
      <c r="M50" s="42">
        <v>32625008</v>
      </c>
      <c r="N50" s="13">
        <f t="shared" si="0"/>
        <v>310253904</v>
      </c>
    </row>
    <row r="51" spans="1:14" ht="12" customHeight="1" x14ac:dyDescent="0.25">
      <c r="A51" s="7" t="str">
        <f>'Pregnant Women Participating'!A51</f>
        <v>Utah</v>
      </c>
      <c r="B51" s="13">
        <v>1468938</v>
      </c>
      <c r="C51" s="4">
        <v>1691382</v>
      </c>
      <c r="D51" s="4">
        <v>1350746</v>
      </c>
      <c r="E51" s="4">
        <v>1767335</v>
      </c>
      <c r="F51" s="4">
        <v>1736585</v>
      </c>
      <c r="G51" s="4">
        <v>1823751</v>
      </c>
      <c r="H51" s="4">
        <v>2257878</v>
      </c>
      <c r="I51" s="4">
        <v>1280190</v>
      </c>
      <c r="J51" s="4">
        <v>1732157</v>
      </c>
      <c r="K51" s="4">
        <v>1947399</v>
      </c>
      <c r="L51" s="4">
        <v>2211941</v>
      </c>
      <c r="M51" s="42">
        <v>2143697</v>
      </c>
      <c r="N51" s="13">
        <f t="shared" si="0"/>
        <v>21411999</v>
      </c>
    </row>
    <row r="52" spans="1:14" ht="12" customHeight="1" x14ac:dyDescent="0.25">
      <c r="A52" s="7" t="str">
        <f>'Pregnant Women Participating'!A52</f>
        <v>Inter-Tribal Council, AZ</v>
      </c>
      <c r="B52" s="13">
        <v>214539</v>
      </c>
      <c r="C52" s="4">
        <v>215245</v>
      </c>
      <c r="D52" s="4">
        <v>234113</v>
      </c>
      <c r="E52" s="4">
        <v>247152</v>
      </c>
      <c r="F52" s="4">
        <v>166638</v>
      </c>
      <c r="G52" s="4">
        <v>186581</v>
      </c>
      <c r="H52" s="4">
        <v>258514</v>
      </c>
      <c r="I52" s="4">
        <v>259468</v>
      </c>
      <c r="J52" s="4">
        <v>278009</v>
      </c>
      <c r="K52" s="4">
        <v>274505</v>
      </c>
      <c r="L52" s="4">
        <v>266495</v>
      </c>
      <c r="M52" s="42">
        <v>271521</v>
      </c>
      <c r="N52" s="13">
        <f t="shared" si="0"/>
        <v>2872780</v>
      </c>
    </row>
    <row r="53" spans="1:14" ht="12" customHeight="1" x14ac:dyDescent="0.25">
      <c r="A53" s="7" t="str">
        <f>'Pregnant Women Participating'!A53</f>
        <v>Navajo Nation, AZ</v>
      </c>
      <c r="B53" s="13">
        <v>161476</v>
      </c>
      <c r="C53" s="4">
        <v>231130</v>
      </c>
      <c r="D53" s="4">
        <v>199875</v>
      </c>
      <c r="E53" s="4">
        <v>212691</v>
      </c>
      <c r="F53" s="4">
        <v>170623</v>
      </c>
      <c r="G53" s="4">
        <v>180076</v>
      </c>
      <c r="H53" s="4">
        <v>176194</v>
      </c>
      <c r="I53" s="4">
        <v>207065</v>
      </c>
      <c r="J53" s="4">
        <v>219036</v>
      </c>
      <c r="K53" s="4">
        <v>234330</v>
      </c>
      <c r="L53" s="4">
        <v>144215</v>
      </c>
      <c r="M53" s="42">
        <v>144353</v>
      </c>
      <c r="N53" s="13">
        <f t="shared" si="0"/>
        <v>2281064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8491</v>
      </c>
      <c r="C54" s="4">
        <v>18108</v>
      </c>
      <c r="D54" s="4">
        <v>15080</v>
      </c>
      <c r="E54" s="4">
        <v>6026</v>
      </c>
      <c r="F54" s="4">
        <v>8000</v>
      </c>
      <c r="G54" s="4">
        <v>10000</v>
      </c>
      <c r="H54" s="4">
        <v>22192</v>
      </c>
      <c r="I54" s="4">
        <v>9792</v>
      </c>
      <c r="J54" s="4">
        <v>14947</v>
      </c>
      <c r="K54" s="4">
        <v>18661</v>
      </c>
      <c r="L54" s="4">
        <v>9000</v>
      </c>
      <c r="M54" s="42">
        <v>6499</v>
      </c>
      <c r="N54" s="13">
        <f t="shared" si="0"/>
        <v>146796</v>
      </c>
    </row>
    <row r="55" spans="1:14" ht="12" customHeight="1" x14ac:dyDescent="0.25">
      <c r="A55" s="7" t="str">
        <f>'Pregnant Women Participating'!A55</f>
        <v>Eight Northern Pueblos, NM</v>
      </c>
      <c r="B55" s="13">
        <v>9856</v>
      </c>
      <c r="C55" s="4">
        <v>8421</v>
      </c>
      <c r="D55" s="4">
        <v>8867</v>
      </c>
      <c r="E55" s="4">
        <v>8449</v>
      </c>
      <c r="F55" s="4">
        <v>9404</v>
      </c>
      <c r="G55" s="4">
        <v>8908</v>
      </c>
      <c r="H55" s="4">
        <v>10346</v>
      </c>
      <c r="I55" s="4">
        <v>10544</v>
      </c>
      <c r="J55" s="4">
        <v>8944</v>
      </c>
      <c r="K55" s="4">
        <v>10380</v>
      </c>
      <c r="L55" s="4">
        <v>11096</v>
      </c>
      <c r="M55" s="42">
        <v>10786</v>
      </c>
      <c r="N55" s="13">
        <f t="shared" si="0"/>
        <v>116001</v>
      </c>
    </row>
    <row r="56" spans="1:14" ht="12" customHeight="1" x14ac:dyDescent="0.25">
      <c r="A56" s="7" t="str">
        <f>'Pregnant Women Participating'!A56</f>
        <v>Five Sandoval Pueblos, NM</v>
      </c>
      <c r="B56" s="13">
        <v>8634</v>
      </c>
      <c r="C56" s="4">
        <v>7261</v>
      </c>
      <c r="D56" s="4">
        <v>6199</v>
      </c>
      <c r="E56" s="4">
        <v>8178</v>
      </c>
      <c r="F56" s="4">
        <v>8077</v>
      </c>
      <c r="G56" s="4">
        <v>8564</v>
      </c>
      <c r="H56" s="4">
        <v>5675</v>
      </c>
      <c r="I56" s="4">
        <v>4162</v>
      </c>
      <c r="J56" s="4">
        <v>6252</v>
      </c>
      <c r="K56" s="4">
        <v>4690</v>
      </c>
      <c r="L56" s="4">
        <v>9604</v>
      </c>
      <c r="M56" s="42">
        <v>3391</v>
      </c>
      <c r="N56" s="13">
        <f t="shared" si="0"/>
        <v>80687</v>
      </c>
    </row>
    <row r="57" spans="1:14" ht="12" customHeight="1" x14ac:dyDescent="0.25">
      <c r="A57" s="7" t="str">
        <f>'Pregnant Women Participating'!A57</f>
        <v>Isleta Pueblo, NM</v>
      </c>
      <c r="B57" s="13">
        <v>37823</v>
      </c>
      <c r="C57" s="4">
        <v>40842</v>
      </c>
      <c r="D57" s="4">
        <v>39722</v>
      </c>
      <c r="E57" s="4">
        <v>38374</v>
      </c>
      <c r="F57" s="4">
        <v>36768</v>
      </c>
      <c r="G57" s="4">
        <v>36242</v>
      </c>
      <c r="H57" s="4">
        <v>33235</v>
      </c>
      <c r="I57" s="4">
        <v>37748</v>
      </c>
      <c r="J57" s="4">
        <v>38477</v>
      </c>
      <c r="K57" s="4">
        <v>40975</v>
      </c>
      <c r="L57" s="4">
        <v>42507</v>
      </c>
      <c r="M57" s="42">
        <v>45523</v>
      </c>
      <c r="N57" s="13">
        <f t="shared" si="0"/>
        <v>468236</v>
      </c>
    </row>
    <row r="58" spans="1:14" ht="12" customHeight="1" x14ac:dyDescent="0.25">
      <c r="A58" s="7" t="str">
        <f>'Pregnant Women Participating'!A58</f>
        <v>San Felipe Pueblo, NM</v>
      </c>
      <c r="B58" s="13">
        <v>27600</v>
      </c>
      <c r="C58" s="4">
        <v>31500</v>
      </c>
      <c r="D58" s="4">
        <v>32800</v>
      </c>
      <c r="E58" s="4">
        <v>32600</v>
      </c>
      <c r="F58" s="4">
        <v>35000</v>
      </c>
      <c r="G58" s="4">
        <v>35400</v>
      </c>
      <c r="H58" s="4">
        <v>33500</v>
      </c>
      <c r="I58" s="4">
        <v>36800</v>
      </c>
      <c r="J58" s="4">
        <v>37900</v>
      </c>
      <c r="K58" s="4">
        <v>38800</v>
      </c>
      <c r="L58" s="4">
        <v>37300</v>
      </c>
      <c r="M58" s="42">
        <v>31500</v>
      </c>
      <c r="N58" s="13">
        <f t="shared" si="0"/>
        <v>410700</v>
      </c>
    </row>
    <row r="59" spans="1:14" ht="12" customHeight="1" x14ac:dyDescent="0.25">
      <c r="A59" s="7" t="str">
        <f>'Pregnant Women Participating'!A59</f>
        <v>Santo Domingo Tribe, NM</v>
      </c>
      <c r="B59" s="13">
        <v>19572</v>
      </c>
      <c r="C59" s="4">
        <v>17144</v>
      </c>
      <c r="D59" s="4">
        <v>16698</v>
      </c>
      <c r="E59" s="4">
        <v>19848</v>
      </c>
      <c r="F59" s="4">
        <v>17779</v>
      </c>
      <c r="G59" s="4">
        <v>15414</v>
      </c>
      <c r="H59" s="4">
        <v>11648</v>
      </c>
      <c r="I59" s="4">
        <v>13426</v>
      </c>
      <c r="J59" s="4">
        <v>12711</v>
      </c>
      <c r="K59" s="4">
        <v>30067</v>
      </c>
      <c r="L59" s="4">
        <v>31780</v>
      </c>
      <c r="M59" s="42">
        <v>33365</v>
      </c>
      <c r="N59" s="13">
        <f t="shared" si="0"/>
        <v>239452</v>
      </c>
    </row>
    <row r="60" spans="1:14" ht="12" customHeight="1" x14ac:dyDescent="0.25">
      <c r="A60" s="7" t="str">
        <f>'Pregnant Women Participating'!A60</f>
        <v>Zuni Pueblo, NM</v>
      </c>
      <c r="B60" s="13">
        <v>15126</v>
      </c>
      <c r="C60" s="4">
        <v>17052</v>
      </c>
      <c r="D60" s="4">
        <v>20888</v>
      </c>
      <c r="E60" s="4">
        <v>28080</v>
      </c>
      <c r="F60" s="4">
        <v>25628</v>
      </c>
      <c r="G60" s="4">
        <v>23426</v>
      </c>
      <c r="H60" s="4">
        <v>21952</v>
      </c>
      <c r="I60" s="4">
        <v>25406</v>
      </c>
      <c r="J60" s="4">
        <v>23942</v>
      </c>
      <c r="K60" s="4">
        <v>27953</v>
      </c>
      <c r="L60" s="4">
        <v>30656</v>
      </c>
      <c r="M60" s="42">
        <v>26787</v>
      </c>
      <c r="N60" s="13">
        <f t="shared" si="0"/>
        <v>286896</v>
      </c>
    </row>
    <row r="61" spans="1:14" ht="12" customHeight="1" x14ac:dyDescent="0.25">
      <c r="A61" s="7" t="str">
        <f>'Pregnant Women Participating'!A61</f>
        <v>Cherokee Nation, OK</v>
      </c>
      <c r="B61" s="13">
        <v>195457</v>
      </c>
      <c r="C61" s="4">
        <v>189627</v>
      </c>
      <c r="D61" s="4">
        <v>184871</v>
      </c>
      <c r="E61" s="4">
        <v>179425</v>
      </c>
      <c r="F61" s="4">
        <v>162399</v>
      </c>
      <c r="G61" s="4">
        <v>167516</v>
      </c>
      <c r="H61" s="4">
        <v>170320</v>
      </c>
      <c r="I61" s="4">
        <v>167395</v>
      </c>
      <c r="J61" s="4">
        <v>167501</v>
      </c>
      <c r="K61" s="4">
        <v>200881</v>
      </c>
      <c r="L61" s="4">
        <v>187355</v>
      </c>
      <c r="M61" s="42">
        <v>206634</v>
      </c>
      <c r="N61" s="13">
        <f t="shared" si="0"/>
        <v>2179381</v>
      </c>
    </row>
    <row r="62" spans="1:14" ht="12" customHeight="1" x14ac:dyDescent="0.25">
      <c r="A62" s="7" t="str">
        <f>'Pregnant Women Participating'!A62</f>
        <v>Chickasaw Nation, OK</v>
      </c>
      <c r="B62" s="13">
        <v>32558</v>
      </c>
      <c r="C62" s="4">
        <v>204937</v>
      </c>
      <c r="D62" s="4">
        <v>202873</v>
      </c>
      <c r="E62" s="4">
        <v>33867</v>
      </c>
      <c r="F62" s="4">
        <v>107629</v>
      </c>
      <c r="G62" s="4">
        <v>121109</v>
      </c>
      <c r="H62" s="4">
        <v>40067</v>
      </c>
      <c r="I62" s="4">
        <v>128815</v>
      </c>
      <c r="J62" s="4">
        <v>129217</v>
      </c>
      <c r="K62" s="4">
        <v>121265</v>
      </c>
      <c r="L62" s="4">
        <v>136468</v>
      </c>
      <c r="M62" s="42">
        <v>122462</v>
      </c>
      <c r="N62" s="13">
        <f t="shared" si="0"/>
        <v>1381267</v>
      </c>
    </row>
    <row r="63" spans="1:14" ht="12" customHeight="1" x14ac:dyDescent="0.25">
      <c r="A63" s="7" t="str">
        <f>'Pregnant Women Participating'!A63</f>
        <v>Choctaw Nation, OK</v>
      </c>
      <c r="B63" s="13">
        <v>73907</v>
      </c>
      <c r="C63" s="4">
        <v>162657</v>
      </c>
      <c r="D63" s="4">
        <v>165737</v>
      </c>
      <c r="E63" s="4">
        <v>162283</v>
      </c>
      <c r="F63" s="4">
        <v>123291</v>
      </c>
      <c r="G63" s="4">
        <v>115696</v>
      </c>
      <c r="H63" s="4">
        <v>152847</v>
      </c>
      <c r="I63" s="4">
        <v>202107</v>
      </c>
      <c r="J63" s="4">
        <v>172821</v>
      </c>
      <c r="K63" s="4">
        <v>177969</v>
      </c>
      <c r="L63" s="4">
        <v>172674</v>
      </c>
      <c r="M63" s="42">
        <v>285983</v>
      </c>
      <c r="N63" s="13">
        <f t="shared" si="0"/>
        <v>1967972</v>
      </c>
    </row>
    <row r="64" spans="1:14" ht="12" customHeight="1" x14ac:dyDescent="0.25">
      <c r="A64" s="7" t="str">
        <f>'Pregnant Women Participating'!A64</f>
        <v>Citizen Potawatomi Nation, OK</v>
      </c>
      <c r="B64" s="13">
        <v>40003</v>
      </c>
      <c r="C64" s="4">
        <v>43022</v>
      </c>
      <c r="D64" s="4">
        <v>43744</v>
      </c>
      <c r="E64" s="4">
        <v>42543</v>
      </c>
      <c r="F64" s="4">
        <v>34199</v>
      </c>
      <c r="G64" s="4">
        <v>41817</v>
      </c>
      <c r="H64" s="4">
        <v>50305</v>
      </c>
      <c r="I64" s="4">
        <v>50822</v>
      </c>
      <c r="J64" s="4">
        <v>45002</v>
      </c>
      <c r="K64" s="4">
        <v>43989</v>
      </c>
      <c r="L64" s="4">
        <v>49184</v>
      </c>
      <c r="M64" s="42">
        <v>41721</v>
      </c>
      <c r="N64" s="13">
        <f t="shared" si="0"/>
        <v>526351</v>
      </c>
    </row>
    <row r="65" spans="1:14" ht="12" customHeight="1" x14ac:dyDescent="0.25">
      <c r="A65" s="7" t="str">
        <f>'Pregnant Women Participating'!A65</f>
        <v>Inter-Tribal Council, OK</v>
      </c>
      <c r="B65" s="13">
        <v>35357</v>
      </c>
      <c r="C65" s="4">
        <v>35684</v>
      </c>
      <c r="D65" s="4">
        <v>35105</v>
      </c>
      <c r="E65" s="4">
        <v>34597</v>
      </c>
      <c r="F65" s="4">
        <v>31158</v>
      </c>
      <c r="G65" s="4">
        <v>28629</v>
      </c>
      <c r="H65" s="4">
        <v>32899</v>
      </c>
      <c r="I65" s="4">
        <v>21413</v>
      </c>
      <c r="J65" s="4">
        <v>25776</v>
      </c>
      <c r="K65" s="4">
        <v>30393</v>
      </c>
      <c r="L65" s="4">
        <v>31264</v>
      </c>
      <c r="M65" s="42">
        <v>32774</v>
      </c>
      <c r="N65" s="13">
        <f t="shared" si="0"/>
        <v>375049</v>
      </c>
    </row>
    <row r="66" spans="1:14" ht="12" customHeight="1" x14ac:dyDescent="0.25">
      <c r="A66" s="7" t="str">
        <f>'Pregnant Women Participating'!A66</f>
        <v>Muscogee Creek Nation, OK</v>
      </c>
      <c r="B66" s="13">
        <v>76035</v>
      </c>
      <c r="C66" s="4">
        <v>78318</v>
      </c>
      <c r="D66" s="4">
        <v>69748</v>
      </c>
      <c r="E66" s="4">
        <v>78184</v>
      </c>
      <c r="F66" s="4">
        <v>73209</v>
      </c>
      <c r="G66" s="4">
        <v>34855</v>
      </c>
      <c r="H66" s="4">
        <v>84491</v>
      </c>
      <c r="I66" s="4">
        <v>91464</v>
      </c>
      <c r="J66" s="4">
        <v>78845</v>
      </c>
      <c r="K66" s="4">
        <v>87511</v>
      </c>
      <c r="L66" s="4">
        <v>83903</v>
      </c>
      <c r="M66" s="42">
        <v>85761</v>
      </c>
      <c r="N66" s="13">
        <f t="shared" si="0"/>
        <v>922324</v>
      </c>
    </row>
    <row r="67" spans="1:14" ht="12" customHeight="1" x14ac:dyDescent="0.25">
      <c r="A67" s="7" t="str">
        <f>'Pregnant Women Participating'!A67</f>
        <v>Osage Tribal Council, OK</v>
      </c>
      <c r="B67" s="13">
        <v>102578</v>
      </c>
      <c r="C67" s="4">
        <v>114084</v>
      </c>
      <c r="D67" s="4">
        <v>117342</v>
      </c>
      <c r="E67" s="4">
        <v>127749</v>
      </c>
      <c r="F67" s="4">
        <v>118345</v>
      </c>
      <c r="G67" s="4">
        <v>124476</v>
      </c>
      <c r="H67" s="4">
        <v>112901</v>
      </c>
      <c r="I67" s="4">
        <v>134153</v>
      </c>
      <c r="J67" s="4">
        <v>126289</v>
      </c>
      <c r="K67" s="4">
        <v>122201</v>
      </c>
      <c r="L67" s="4">
        <v>135569</v>
      </c>
      <c r="M67" s="42">
        <v>98000</v>
      </c>
      <c r="N67" s="13">
        <f t="shared" si="0"/>
        <v>1433687</v>
      </c>
    </row>
    <row r="68" spans="1:14" ht="12" customHeight="1" x14ac:dyDescent="0.25">
      <c r="A68" s="7" t="str">
        <f>'Pregnant Women Participating'!A68</f>
        <v>Otoe-Missouria Tribe, OK</v>
      </c>
      <c r="B68" s="13">
        <v>14205</v>
      </c>
      <c r="C68" s="4">
        <v>8217</v>
      </c>
      <c r="D68" s="4">
        <v>10399</v>
      </c>
      <c r="E68" s="4">
        <v>-886</v>
      </c>
      <c r="F68" s="4">
        <v>-649</v>
      </c>
      <c r="G68" s="4">
        <v>8859</v>
      </c>
      <c r="H68" s="4">
        <v>6130</v>
      </c>
      <c r="I68" s="4">
        <v>7908</v>
      </c>
      <c r="J68" s="4">
        <v>5919</v>
      </c>
      <c r="K68" s="4">
        <v>14971</v>
      </c>
      <c r="L68" s="4">
        <v>1456</v>
      </c>
      <c r="M68" s="42">
        <v>18611</v>
      </c>
      <c r="N68" s="13">
        <f t="shared" si="0"/>
        <v>95140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115627</v>
      </c>
      <c r="C69" s="4">
        <v>110809</v>
      </c>
      <c r="D69" s="4">
        <v>106612</v>
      </c>
      <c r="E69" s="4">
        <v>120859</v>
      </c>
      <c r="F69" s="4">
        <v>110017</v>
      </c>
      <c r="G69" s="4">
        <v>35767</v>
      </c>
      <c r="H69" s="4">
        <v>219855</v>
      </c>
      <c r="I69" s="4">
        <v>44706</v>
      </c>
      <c r="J69" s="4">
        <v>121550</v>
      </c>
      <c r="K69" s="4">
        <v>224876</v>
      </c>
      <c r="L69" s="4">
        <v>62798</v>
      </c>
      <c r="M69" s="42">
        <v>232411</v>
      </c>
      <c r="N69" s="13">
        <f t="shared" si="0"/>
        <v>1505887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26898278</v>
      </c>
      <c r="C70" s="15">
        <v>43105059</v>
      </c>
      <c r="D70" s="15">
        <v>41461946</v>
      </c>
      <c r="E70" s="15">
        <v>40405891</v>
      </c>
      <c r="F70" s="15">
        <v>39744071</v>
      </c>
      <c r="G70" s="15">
        <v>35126644</v>
      </c>
      <c r="H70" s="15">
        <v>50557801</v>
      </c>
      <c r="I70" s="15">
        <v>47795777</v>
      </c>
      <c r="J70" s="15">
        <v>47234772</v>
      </c>
      <c r="K70" s="15">
        <v>52922281</v>
      </c>
      <c r="L70" s="15">
        <v>53234203</v>
      </c>
      <c r="M70" s="41">
        <v>54144149</v>
      </c>
      <c r="N70" s="16">
        <f t="shared" si="0"/>
        <v>532630872</v>
      </c>
    </row>
    <row r="71" spans="1:14" ht="12" customHeight="1" x14ac:dyDescent="0.25">
      <c r="A71" s="7" t="str">
        <f>'Pregnant Women Participating'!A71</f>
        <v>Colorado</v>
      </c>
      <c r="B71" s="13">
        <v>2077440</v>
      </c>
      <c r="C71" s="4">
        <v>3341527</v>
      </c>
      <c r="D71" s="4">
        <v>2937687</v>
      </c>
      <c r="E71" s="4">
        <v>3167056</v>
      </c>
      <c r="F71" s="4">
        <v>3226830</v>
      </c>
      <c r="G71" s="4">
        <v>3420976</v>
      </c>
      <c r="H71" s="4">
        <v>3321455</v>
      </c>
      <c r="I71" s="4">
        <v>3336934</v>
      </c>
      <c r="J71" s="4">
        <v>3164741</v>
      </c>
      <c r="K71" s="4">
        <v>4988172</v>
      </c>
      <c r="L71" s="4">
        <v>2775140</v>
      </c>
      <c r="M71" s="42">
        <v>5198275</v>
      </c>
      <c r="N71" s="13">
        <f t="shared" si="0"/>
        <v>40956233</v>
      </c>
    </row>
    <row r="72" spans="1:14" ht="12" customHeight="1" x14ac:dyDescent="0.25">
      <c r="A72" s="7" t="str">
        <f>'Pregnant Women Participating'!A72</f>
        <v>Kansas</v>
      </c>
      <c r="B72" s="13">
        <v>1628501</v>
      </c>
      <c r="C72" s="4">
        <v>1725809</v>
      </c>
      <c r="D72" s="4">
        <v>1655203</v>
      </c>
      <c r="E72" s="4">
        <v>1773134</v>
      </c>
      <c r="F72" s="4">
        <v>1410132</v>
      </c>
      <c r="G72" s="4">
        <v>2679844</v>
      </c>
      <c r="H72" s="4">
        <v>1629929</v>
      </c>
      <c r="I72" s="4">
        <v>1333738</v>
      </c>
      <c r="J72" s="4">
        <v>2864801</v>
      </c>
      <c r="K72" s="4">
        <v>1595706</v>
      </c>
      <c r="L72" s="4">
        <v>1313879</v>
      </c>
      <c r="M72" s="42">
        <v>1944301</v>
      </c>
      <c r="N72" s="13">
        <f t="shared" si="0"/>
        <v>21554977</v>
      </c>
    </row>
    <row r="73" spans="1:14" ht="12" customHeight="1" x14ac:dyDescent="0.25">
      <c r="A73" s="7" t="str">
        <f>'Pregnant Women Participating'!A73</f>
        <v>Missouri</v>
      </c>
      <c r="B73" s="13">
        <v>533416</v>
      </c>
      <c r="C73" s="4">
        <v>120086</v>
      </c>
      <c r="D73" s="4">
        <v>4321839</v>
      </c>
      <c r="E73" s="4">
        <v>3042321</v>
      </c>
      <c r="F73" s="4">
        <v>2620539</v>
      </c>
      <c r="G73" s="4">
        <v>2572439</v>
      </c>
      <c r="H73" s="4">
        <v>4748570</v>
      </c>
      <c r="I73" s="4">
        <v>808083</v>
      </c>
      <c r="J73" s="4">
        <v>4954169</v>
      </c>
      <c r="K73" s="4">
        <v>344025</v>
      </c>
      <c r="L73" s="4">
        <v>4801413</v>
      </c>
      <c r="M73" s="42">
        <v>6220265</v>
      </c>
      <c r="N73" s="13">
        <f t="shared" si="0"/>
        <v>35087165</v>
      </c>
    </row>
    <row r="74" spans="1:14" ht="12" customHeight="1" x14ac:dyDescent="0.25">
      <c r="A74" s="7" t="str">
        <f>'Pregnant Women Participating'!A74</f>
        <v>Montana</v>
      </c>
      <c r="B74" s="13">
        <v>652992</v>
      </c>
      <c r="C74" s="4">
        <v>292937</v>
      </c>
      <c r="D74" s="4">
        <v>592039</v>
      </c>
      <c r="E74" s="4">
        <v>844316</v>
      </c>
      <c r="F74" s="4">
        <v>556873</v>
      </c>
      <c r="G74" s="4">
        <v>623021</v>
      </c>
      <c r="H74" s="4">
        <v>834576</v>
      </c>
      <c r="I74" s="4">
        <v>353224</v>
      </c>
      <c r="J74" s="4">
        <v>670264</v>
      </c>
      <c r="K74" s="4">
        <v>611881</v>
      </c>
      <c r="L74" s="4">
        <v>461979</v>
      </c>
      <c r="M74" s="42">
        <v>788712</v>
      </c>
      <c r="N74" s="13">
        <f t="shared" si="0"/>
        <v>7282814</v>
      </c>
    </row>
    <row r="75" spans="1:14" ht="12" customHeight="1" x14ac:dyDescent="0.25">
      <c r="A75" s="7" t="str">
        <f>'Pregnant Women Participating'!A75</f>
        <v>Nebraska</v>
      </c>
      <c r="B75" s="13">
        <v>995948</v>
      </c>
      <c r="C75" s="4">
        <v>1355074</v>
      </c>
      <c r="D75" s="4">
        <v>1491260</v>
      </c>
      <c r="E75" s="4">
        <v>1472237</v>
      </c>
      <c r="F75" s="4">
        <v>1343907</v>
      </c>
      <c r="G75" s="4">
        <v>1446667</v>
      </c>
      <c r="H75" s="4">
        <v>1506210</v>
      </c>
      <c r="I75" s="4">
        <v>1502283</v>
      </c>
      <c r="J75" s="4">
        <v>1431484</v>
      </c>
      <c r="K75" s="4">
        <v>1634370</v>
      </c>
      <c r="L75" s="4">
        <v>1738645</v>
      </c>
      <c r="M75" s="42">
        <v>1548403</v>
      </c>
      <c r="N75" s="13">
        <f t="shared" si="0"/>
        <v>17466488</v>
      </c>
    </row>
    <row r="76" spans="1:14" ht="12" customHeight="1" x14ac:dyDescent="0.25">
      <c r="A76" s="7" t="str">
        <f>'Pregnant Women Participating'!A76</f>
        <v>North Dakota</v>
      </c>
      <c r="B76" s="13">
        <v>459455</v>
      </c>
      <c r="C76" s="4">
        <v>360713</v>
      </c>
      <c r="D76" s="4">
        <v>670572</v>
      </c>
      <c r="E76" s="4">
        <v>180131</v>
      </c>
      <c r="F76" s="4">
        <v>414464</v>
      </c>
      <c r="G76" s="4">
        <v>426050</v>
      </c>
      <c r="H76" s="4">
        <v>654809</v>
      </c>
      <c r="I76" s="4">
        <v>683818</v>
      </c>
      <c r="J76" s="4">
        <v>1</v>
      </c>
      <c r="K76" s="4">
        <v>635776</v>
      </c>
      <c r="L76" s="4">
        <v>328726</v>
      </c>
      <c r="M76" s="42">
        <v>125586</v>
      </c>
      <c r="N76" s="13">
        <f t="shared" si="0"/>
        <v>4940101</v>
      </c>
    </row>
    <row r="77" spans="1:14" ht="12" customHeight="1" x14ac:dyDescent="0.25">
      <c r="A77" s="7" t="str">
        <f>'Pregnant Women Participating'!A77</f>
        <v>South Dakota</v>
      </c>
      <c r="B77" s="13">
        <v>444486</v>
      </c>
      <c r="C77" s="4">
        <v>500733</v>
      </c>
      <c r="D77" s="4">
        <v>895357</v>
      </c>
      <c r="E77" s="4">
        <v>351009</v>
      </c>
      <c r="F77" s="4">
        <v>437411</v>
      </c>
      <c r="G77" s="4">
        <v>564377</v>
      </c>
      <c r="H77" s="4">
        <v>932883</v>
      </c>
      <c r="I77" s="4">
        <v>651263</v>
      </c>
      <c r="J77" s="4">
        <v>542689</v>
      </c>
      <c r="K77" s="4">
        <v>450908</v>
      </c>
      <c r="L77" s="4">
        <v>720158</v>
      </c>
      <c r="M77" s="42">
        <v>682017</v>
      </c>
      <c r="N77" s="13">
        <f t="shared" si="0"/>
        <v>7173291</v>
      </c>
    </row>
    <row r="78" spans="1:14" ht="12" customHeight="1" x14ac:dyDescent="0.25">
      <c r="A78" s="7" t="str">
        <f>'Pregnant Women Participating'!A78</f>
        <v>Wyoming</v>
      </c>
      <c r="B78" s="13">
        <v>234964</v>
      </c>
      <c r="C78" s="4">
        <v>231784</v>
      </c>
      <c r="D78" s="4">
        <v>256657</v>
      </c>
      <c r="E78" s="4">
        <v>256414</v>
      </c>
      <c r="F78" s="4">
        <v>230244</v>
      </c>
      <c r="G78" s="4">
        <v>233249</v>
      </c>
      <c r="H78" s="4">
        <v>247043</v>
      </c>
      <c r="I78" s="4">
        <v>311966</v>
      </c>
      <c r="J78" s="4">
        <v>294968</v>
      </c>
      <c r="K78" s="4">
        <v>359936</v>
      </c>
      <c r="L78" s="4">
        <v>311136</v>
      </c>
      <c r="M78" s="42">
        <v>364068</v>
      </c>
      <c r="N78" s="13">
        <f t="shared" si="0"/>
        <v>3332429</v>
      </c>
    </row>
    <row r="79" spans="1:14" ht="12" customHeight="1" x14ac:dyDescent="0.25">
      <c r="A79" s="7" t="str">
        <f>'Pregnant Women Participating'!A79</f>
        <v>Ute Mountain Ute Tribe, CO</v>
      </c>
      <c r="B79" s="13">
        <v>5059</v>
      </c>
      <c r="C79" s="4">
        <v>4731</v>
      </c>
      <c r="D79" s="4">
        <v>4593</v>
      </c>
      <c r="E79" s="4">
        <v>5272</v>
      </c>
      <c r="F79" s="4">
        <v>4146</v>
      </c>
      <c r="G79" s="4">
        <v>4114</v>
      </c>
      <c r="H79" s="4">
        <v>4721</v>
      </c>
      <c r="I79" s="4">
        <v>4866</v>
      </c>
      <c r="J79" s="4">
        <v>5584</v>
      </c>
      <c r="K79" s="4">
        <v>6260</v>
      </c>
      <c r="L79" s="4">
        <v>6143</v>
      </c>
      <c r="M79" s="42">
        <v>6711</v>
      </c>
      <c r="N79" s="13">
        <f t="shared" si="0"/>
        <v>62200</v>
      </c>
    </row>
    <row r="80" spans="1:14" ht="12" customHeight="1" x14ac:dyDescent="0.25">
      <c r="A80" s="7" t="str">
        <f>'Pregnant Women Participating'!A80</f>
        <v>Omaha Sioux, NE</v>
      </c>
      <c r="B80" s="13">
        <v>11080</v>
      </c>
      <c r="C80" s="4">
        <v>10826</v>
      </c>
      <c r="D80" s="4">
        <v>11291</v>
      </c>
      <c r="E80" s="4">
        <v>12639</v>
      </c>
      <c r="F80" s="4">
        <v>11851</v>
      </c>
      <c r="G80" s="4">
        <v>12465</v>
      </c>
      <c r="H80" s="4">
        <v>12734</v>
      </c>
      <c r="I80" s="4">
        <v>12681</v>
      </c>
      <c r="J80" s="4">
        <v>14238</v>
      </c>
      <c r="K80" s="4">
        <v>15849</v>
      </c>
      <c r="L80" s="4">
        <v>16561</v>
      </c>
      <c r="M80" s="42">
        <v>15363</v>
      </c>
      <c r="N80" s="13">
        <f t="shared" si="0"/>
        <v>157578</v>
      </c>
    </row>
    <row r="81" spans="1:14" ht="12" customHeight="1" x14ac:dyDescent="0.25">
      <c r="A81" s="7" t="str">
        <f>'Pregnant Women Participating'!A81</f>
        <v>Santee Sioux, NE</v>
      </c>
      <c r="B81" s="13">
        <v>2296</v>
      </c>
      <c r="C81" s="4">
        <v>2366</v>
      </c>
      <c r="D81" s="4">
        <v>2597</v>
      </c>
      <c r="E81" s="4">
        <v>2551</v>
      </c>
      <c r="F81" s="4">
        <v>1747</v>
      </c>
      <c r="G81" s="4">
        <v>1904</v>
      </c>
      <c r="H81" s="4">
        <v>2404</v>
      </c>
      <c r="I81" s="4">
        <v>3712</v>
      </c>
      <c r="J81" s="4">
        <v>2204</v>
      </c>
      <c r="K81" s="4">
        <v>3631</v>
      </c>
      <c r="L81" s="4">
        <v>3249</v>
      </c>
      <c r="M81" s="42">
        <v>2949</v>
      </c>
      <c r="N81" s="13">
        <f t="shared" si="0"/>
        <v>31610</v>
      </c>
    </row>
    <row r="82" spans="1:14" ht="12" customHeight="1" x14ac:dyDescent="0.25">
      <c r="A82" s="7" t="str">
        <f>'Pregnant Women Participating'!A82</f>
        <v>Winnebago Tribe, NE</v>
      </c>
      <c r="B82" s="13">
        <v>5919</v>
      </c>
      <c r="C82" s="4">
        <v>5712</v>
      </c>
      <c r="D82" s="4">
        <v>5977</v>
      </c>
      <c r="E82" s="4">
        <v>6323</v>
      </c>
      <c r="F82" s="4">
        <v>7076</v>
      </c>
      <c r="G82" s="4">
        <v>5332</v>
      </c>
      <c r="H82" s="4">
        <v>6456</v>
      </c>
      <c r="I82" s="4">
        <v>6216</v>
      </c>
      <c r="J82" s="4">
        <v>6115</v>
      </c>
      <c r="K82" s="4">
        <v>6361</v>
      </c>
      <c r="L82" s="4">
        <v>8102</v>
      </c>
      <c r="M82" s="42">
        <v>8659</v>
      </c>
      <c r="N82" s="13">
        <f t="shared" si="0"/>
        <v>78248</v>
      </c>
    </row>
    <row r="83" spans="1:14" ht="12" customHeight="1" x14ac:dyDescent="0.25">
      <c r="A83" s="7" t="str">
        <f>'Pregnant Women Participating'!A83</f>
        <v>Standing Rock Sioux Tribe, ND</v>
      </c>
      <c r="B83" s="13">
        <v>17383</v>
      </c>
      <c r="C83" s="4">
        <v>15022</v>
      </c>
      <c r="D83" s="4">
        <v>16332</v>
      </c>
      <c r="E83" s="4">
        <v>15489</v>
      </c>
      <c r="F83" s="4">
        <v>13714</v>
      </c>
      <c r="G83" s="4">
        <v>14370</v>
      </c>
      <c r="H83" s="4">
        <v>15479</v>
      </c>
      <c r="I83" s="4">
        <v>11975</v>
      </c>
      <c r="J83" s="4">
        <v>11778</v>
      </c>
      <c r="K83" s="4">
        <v>13436</v>
      </c>
      <c r="L83" s="4">
        <v>15941</v>
      </c>
      <c r="M83" s="42">
        <v>16506</v>
      </c>
      <c r="N83" s="13">
        <f t="shared" si="0"/>
        <v>177425</v>
      </c>
    </row>
    <row r="84" spans="1:14" ht="12" customHeight="1" x14ac:dyDescent="0.25">
      <c r="A84" s="7" t="str">
        <f>'Pregnant Women Participating'!A84</f>
        <v>Three Affiliated Tribes, ND</v>
      </c>
      <c r="B84" s="13">
        <v>10924</v>
      </c>
      <c r="C84" s="4">
        <v>12187</v>
      </c>
      <c r="D84" s="4">
        <v>10448</v>
      </c>
      <c r="E84" s="4">
        <v>10957</v>
      </c>
      <c r="F84" s="4">
        <v>10145</v>
      </c>
      <c r="G84" s="4">
        <v>8159</v>
      </c>
      <c r="H84" s="4">
        <v>6727</v>
      </c>
      <c r="I84" s="4">
        <v>5414</v>
      </c>
      <c r="J84" s="4">
        <v>5754</v>
      </c>
      <c r="K84" s="4">
        <v>5752</v>
      </c>
      <c r="L84" s="4">
        <v>5901</v>
      </c>
      <c r="M84" s="42">
        <v>5622</v>
      </c>
      <c r="N84" s="13">
        <f t="shared" si="0"/>
        <v>97990</v>
      </c>
    </row>
    <row r="85" spans="1:14" ht="12" customHeight="1" x14ac:dyDescent="0.25">
      <c r="A85" s="7" t="str">
        <f>'Pregnant Women Participating'!A85</f>
        <v>Cheyenne River Sioux, SD</v>
      </c>
      <c r="B85" s="13">
        <v>13654</v>
      </c>
      <c r="C85" s="4">
        <v>27707</v>
      </c>
      <c r="D85" s="4">
        <v>30192</v>
      </c>
      <c r="E85" s="4">
        <v>32532</v>
      </c>
      <c r="F85" s="4">
        <v>29611</v>
      </c>
      <c r="G85" s="4">
        <v>20318</v>
      </c>
      <c r="H85" s="4">
        <v>24367</v>
      </c>
      <c r="I85" s="4">
        <v>31462</v>
      </c>
      <c r="J85" s="4">
        <v>28934</v>
      </c>
      <c r="K85" s="4">
        <v>33630</v>
      </c>
      <c r="L85" s="4">
        <v>37586</v>
      </c>
      <c r="M85" s="42">
        <v>79697</v>
      </c>
      <c r="N85" s="13">
        <f t="shared" si="0"/>
        <v>389690</v>
      </c>
    </row>
    <row r="86" spans="1:14" ht="12" customHeight="1" x14ac:dyDescent="0.25">
      <c r="A86" s="7" t="str">
        <f>'Pregnant Women Participating'!A86</f>
        <v>Rosebud Sioux, SD</v>
      </c>
      <c r="B86" s="13">
        <v>-9320</v>
      </c>
      <c r="C86" s="4">
        <v>23338</v>
      </c>
      <c r="D86" s="4">
        <v>43301</v>
      </c>
      <c r="E86" s="4">
        <v>56228</v>
      </c>
      <c r="F86" s="4">
        <v>18649</v>
      </c>
      <c r="G86" s="4">
        <v>30820</v>
      </c>
      <c r="H86" s="4">
        <v>38045</v>
      </c>
      <c r="I86" s="4">
        <v>47910</v>
      </c>
      <c r="J86" s="4">
        <v>51361</v>
      </c>
      <c r="K86" s="4">
        <v>47662</v>
      </c>
      <c r="L86" s="4">
        <v>47644</v>
      </c>
      <c r="M86" s="42">
        <v>51995</v>
      </c>
      <c r="N86" s="13">
        <f t="shared" si="0"/>
        <v>447633</v>
      </c>
    </row>
    <row r="87" spans="1:14" ht="12" customHeight="1" x14ac:dyDescent="0.25">
      <c r="A87" s="7" t="str">
        <f>'Pregnant Women Participating'!A87</f>
        <v>Northern Arapahoe, WY</v>
      </c>
      <c r="B87" s="13">
        <v>6964</v>
      </c>
      <c r="C87" s="4">
        <v>6059</v>
      </c>
      <c r="D87" s="4">
        <v>6601</v>
      </c>
      <c r="E87" s="4">
        <v>8534</v>
      </c>
      <c r="F87" s="4">
        <v>8293</v>
      </c>
      <c r="G87" s="4">
        <v>8741</v>
      </c>
      <c r="H87" s="4">
        <v>10164</v>
      </c>
      <c r="I87" s="4">
        <v>9608</v>
      </c>
      <c r="J87" s="4">
        <v>9369</v>
      </c>
      <c r="K87" s="4">
        <v>10059</v>
      </c>
      <c r="L87" s="4">
        <v>11002</v>
      </c>
      <c r="M87" s="42">
        <v>11054</v>
      </c>
      <c r="N87" s="13">
        <f t="shared" si="0"/>
        <v>106448</v>
      </c>
    </row>
    <row r="88" spans="1:14" ht="12" customHeight="1" x14ac:dyDescent="0.25">
      <c r="A88" s="7" t="str">
        <f>'Pregnant Women Participating'!A88</f>
        <v>Shoshone Tribe, WY</v>
      </c>
      <c r="B88" s="13">
        <v>4670</v>
      </c>
      <c r="C88" s="4">
        <v>5233</v>
      </c>
      <c r="D88" s="4">
        <v>4601</v>
      </c>
      <c r="E88" s="4">
        <v>4890</v>
      </c>
      <c r="F88" s="4">
        <v>5959</v>
      </c>
      <c r="G88" s="4">
        <v>4212</v>
      </c>
      <c r="H88" s="4">
        <v>5564</v>
      </c>
      <c r="I88" s="4">
        <v>5049</v>
      </c>
      <c r="J88" s="4">
        <v>5621</v>
      </c>
      <c r="K88" s="4">
        <v>6151</v>
      </c>
      <c r="L88" s="4">
        <v>6985</v>
      </c>
      <c r="M88" s="42">
        <v>6985</v>
      </c>
      <c r="N88" s="13">
        <f t="shared" si="0"/>
        <v>65920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7095831</v>
      </c>
      <c r="C89" s="15">
        <v>8041844</v>
      </c>
      <c r="D89" s="15">
        <v>12956547</v>
      </c>
      <c r="E89" s="15">
        <v>11242033</v>
      </c>
      <c r="F89" s="15">
        <v>10351591</v>
      </c>
      <c r="G89" s="15">
        <v>12077058</v>
      </c>
      <c r="H89" s="15">
        <v>14002136</v>
      </c>
      <c r="I89" s="15">
        <v>9120202</v>
      </c>
      <c r="J89" s="15">
        <v>14064075</v>
      </c>
      <c r="K89" s="15">
        <v>10769565</v>
      </c>
      <c r="L89" s="15">
        <v>12610190</v>
      </c>
      <c r="M89" s="41">
        <v>17077168</v>
      </c>
      <c r="N89" s="16">
        <f t="shared" si="0"/>
        <v>139408240</v>
      </c>
    </row>
    <row r="90" spans="1:14" ht="12" customHeight="1" x14ac:dyDescent="0.25">
      <c r="A90" s="8" t="str">
        <f>'Pregnant Women Participating'!A90</f>
        <v>Alaska</v>
      </c>
      <c r="B90" s="13">
        <v>523665</v>
      </c>
      <c r="C90" s="4">
        <v>640586</v>
      </c>
      <c r="D90" s="4">
        <v>615614</v>
      </c>
      <c r="E90" s="4">
        <v>664044</v>
      </c>
      <c r="F90" s="4">
        <v>627731</v>
      </c>
      <c r="G90" s="4">
        <v>687200</v>
      </c>
      <c r="H90" s="4">
        <v>883123</v>
      </c>
      <c r="I90" s="4">
        <v>898825</v>
      </c>
      <c r="J90" s="4">
        <v>765525</v>
      </c>
      <c r="K90" s="4">
        <v>773716</v>
      </c>
      <c r="L90" s="4">
        <v>449498</v>
      </c>
      <c r="M90" s="42">
        <v>920054</v>
      </c>
      <c r="N90" s="13">
        <f t="shared" si="0"/>
        <v>8449581</v>
      </c>
    </row>
    <row r="91" spans="1:14" ht="12" customHeight="1" x14ac:dyDescent="0.25">
      <c r="A91" s="8" t="str">
        <f>'Pregnant Women Participating'!A91</f>
        <v>American Samoa</v>
      </c>
      <c r="B91" s="13">
        <v>306825</v>
      </c>
      <c r="C91" s="4">
        <v>309786</v>
      </c>
      <c r="D91" s="4">
        <v>299618</v>
      </c>
      <c r="E91" s="4">
        <v>313277</v>
      </c>
      <c r="F91" s="4">
        <v>290993</v>
      </c>
      <c r="G91" s="4">
        <v>292185</v>
      </c>
      <c r="H91" s="4">
        <v>326654</v>
      </c>
      <c r="I91" s="4">
        <v>324982</v>
      </c>
      <c r="J91" s="4">
        <v>309518</v>
      </c>
      <c r="K91" s="4">
        <v>308528</v>
      </c>
      <c r="L91" s="4">
        <v>310980</v>
      </c>
      <c r="M91" s="42">
        <v>313479</v>
      </c>
      <c r="N91" s="13">
        <f t="shared" si="0"/>
        <v>3706825</v>
      </c>
    </row>
    <row r="92" spans="1:14" ht="12" customHeight="1" x14ac:dyDescent="0.25">
      <c r="A92" s="8" t="str">
        <f>'Pregnant Women Participating'!A92</f>
        <v>California</v>
      </c>
      <c r="B92" s="13">
        <v>47877091</v>
      </c>
      <c r="C92" s="4">
        <v>46900554</v>
      </c>
      <c r="D92" s="4">
        <v>47554492</v>
      </c>
      <c r="E92" s="4">
        <v>50948845</v>
      </c>
      <c r="F92" s="4">
        <v>51166394</v>
      </c>
      <c r="G92" s="4">
        <v>53204475</v>
      </c>
      <c r="H92" s="4">
        <v>54947935</v>
      </c>
      <c r="I92" s="4">
        <v>54313243</v>
      </c>
      <c r="J92" s="4">
        <v>57647972</v>
      </c>
      <c r="K92" s="4">
        <v>58499179</v>
      </c>
      <c r="L92" s="4">
        <v>59135078</v>
      </c>
      <c r="M92" s="42">
        <v>58959357</v>
      </c>
      <c r="N92" s="13">
        <f t="shared" si="0"/>
        <v>641154615</v>
      </c>
    </row>
    <row r="93" spans="1:14" ht="12" customHeight="1" x14ac:dyDescent="0.25">
      <c r="A93" s="8" t="str">
        <f>'Pregnant Women Participating'!A93</f>
        <v>Guam</v>
      </c>
      <c r="B93" s="13">
        <v>342757</v>
      </c>
      <c r="C93" s="4">
        <v>370083</v>
      </c>
      <c r="D93" s="4">
        <v>374911</v>
      </c>
      <c r="E93" s="4">
        <v>399440</v>
      </c>
      <c r="F93" s="4">
        <v>408509</v>
      </c>
      <c r="G93" s="4">
        <v>404721</v>
      </c>
      <c r="H93" s="4">
        <v>418494</v>
      </c>
      <c r="I93" s="4">
        <v>433410</v>
      </c>
      <c r="J93" s="4">
        <v>423047</v>
      </c>
      <c r="K93" s="4">
        <v>412114</v>
      </c>
      <c r="L93" s="4">
        <v>446262</v>
      </c>
      <c r="M93" s="42">
        <v>453331</v>
      </c>
      <c r="N93" s="13">
        <f t="shared" si="0"/>
        <v>4887079</v>
      </c>
    </row>
    <row r="94" spans="1:14" ht="12" customHeight="1" x14ac:dyDescent="0.25">
      <c r="A94" s="8" t="str">
        <f>'Pregnant Women Participating'!A94</f>
        <v>Hawaii</v>
      </c>
      <c r="B94" s="13">
        <v>1283323</v>
      </c>
      <c r="C94" s="4">
        <v>1317995</v>
      </c>
      <c r="D94" s="4">
        <v>1373444</v>
      </c>
      <c r="E94" s="4">
        <v>1468924</v>
      </c>
      <c r="F94" s="4">
        <v>1347093</v>
      </c>
      <c r="G94" s="4">
        <v>1454958</v>
      </c>
      <c r="H94" s="4">
        <v>1937310</v>
      </c>
      <c r="I94" s="4">
        <v>1151390</v>
      </c>
      <c r="J94" s="4">
        <v>1555872</v>
      </c>
      <c r="K94" s="4">
        <v>1608897</v>
      </c>
      <c r="L94" s="4">
        <v>1709916</v>
      </c>
      <c r="M94" s="42">
        <v>1685669</v>
      </c>
      <c r="N94" s="13">
        <f t="shared" si="0"/>
        <v>17894791</v>
      </c>
    </row>
    <row r="95" spans="1:14" ht="12" customHeight="1" x14ac:dyDescent="0.25">
      <c r="A95" s="8" t="str">
        <f>'Pregnant Women Participating'!A95</f>
        <v>Idaho</v>
      </c>
      <c r="B95" s="13">
        <v>774943</v>
      </c>
      <c r="C95" s="4">
        <v>1085788</v>
      </c>
      <c r="D95" s="4">
        <v>1092482</v>
      </c>
      <c r="E95" s="4">
        <v>1171313</v>
      </c>
      <c r="F95" s="4">
        <v>1118028</v>
      </c>
      <c r="G95" s="4">
        <v>1102520</v>
      </c>
      <c r="H95" s="4">
        <v>1146299</v>
      </c>
      <c r="I95" s="4">
        <v>1202840</v>
      </c>
      <c r="J95" s="4">
        <v>1671951</v>
      </c>
      <c r="K95" s="4">
        <v>805866</v>
      </c>
      <c r="L95" s="4">
        <v>1397356</v>
      </c>
      <c r="M95" s="42">
        <v>1343251</v>
      </c>
      <c r="N95" s="13">
        <f t="shared" si="0"/>
        <v>13912637</v>
      </c>
    </row>
    <row r="96" spans="1:14" ht="12" customHeight="1" x14ac:dyDescent="0.25">
      <c r="A96" s="8" t="str">
        <f>'Pregnant Women Participating'!A96</f>
        <v>Nevada</v>
      </c>
      <c r="B96" s="13">
        <v>1532334</v>
      </c>
      <c r="C96" s="4">
        <v>2076815</v>
      </c>
      <c r="D96" s="4">
        <v>2092316</v>
      </c>
      <c r="E96" s="4">
        <v>2262911</v>
      </c>
      <c r="F96" s="4">
        <v>2075517</v>
      </c>
      <c r="G96" s="4">
        <v>2193153</v>
      </c>
      <c r="H96" s="4">
        <v>2149354</v>
      </c>
      <c r="I96" s="4">
        <v>2348367</v>
      </c>
      <c r="J96" s="4">
        <v>2401388</v>
      </c>
      <c r="K96" s="4">
        <v>2578320</v>
      </c>
      <c r="L96" s="4">
        <v>2734378</v>
      </c>
      <c r="M96" s="42">
        <v>3301742</v>
      </c>
      <c r="N96" s="13">
        <f t="shared" si="0"/>
        <v>27746595</v>
      </c>
    </row>
    <row r="97" spans="1:14" ht="12" customHeight="1" x14ac:dyDescent="0.25">
      <c r="A97" s="8" t="str">
        <f>'Pregnant Women Participating'!A97</f>
        <v>Oregon</v>
      </c>
      <c r="B97" s="13">
        <v>1140434</v>
      </c>
      <c r="C97" s="4">
        <v>3213421</v>
      </c>
      <c r="D97" s="4">
        <v>2511978</v>
      </c>
      <c r="E97" s="4">
        <v>2920423</v>
      </c>
      <c r="F97" s="4">
        <v>3441545</v>
      </c>
      <c r="G97" s="4">
        <v>3142834</v>
      </c>
      <c r="H97" s="4">
        <v>3781812</v>
      </c>
      <c r="I97" s="4">
        <v>4188388</v>
      </c>
      <c r="J97" s="4">
        <v>1078436</v>
      </c>
      <c r="K97" s="4">
        <v>3537201</v>
      </c>
      <c r="L97" s="4">
        <v>4558583</v>
      </c>
      <c r="M97" s="42">
        <v>3869159</v>
      </c>
      <c r="N97" s="13">
        <f t="shared" si="0"/>
        <v>37384214</v>
      </c>
    </row>
    <row r="98" spans="1:14" ht="12" customHeight="1" x14ac:dyDescent="0.25">
      <c r="A98" s="8" t="str">
        <f>'Pregnant Women Participating'!A98</f>
        <v>Washington</v>
      </c>
      <c r="B98" s="13">
        <v>6653944</v>
      </c>
      <c r="C98" s="4">
        <v>4761873</v>
      </c>
      <c r="D98" s="4">
        <v>2899461</v>
      </c>
      <c r="E98" s="4">
        <v>7313127</v>
      </c>
      <c r="F98" s="4">
        <v>4476157</v>
      </c>
      <c r="G98" s="4">
        <v>4719779</v>
      </c>
      <c r="H98" s="4">
        <v>5565688</v>
      </c>
      <c r="I98" s="4">
        <v>7149964</v>
      </c>
      <c r="J98" s="4">
        <v>5285341</v>
      </c>
      <c r="K98" s="4">
        <v>5802942</v>
      </c>
      <c r="L98" s="4">
        <v>4502876</v>
      </c>
      <c r="M98" s="42">
        <v>5654829</v>
      </c>
      <c r="N98" s="13">
        <f t="shared" si="0"/>
        <v>64785981</v>
      </c>
    </row>
    <row r="99" spans="1:14" ht="12" customHeight="1" x14ac:dyDescent="0.25">
      <c r="A99" s="8" t="str">
        <f>'Pregnant Women Participating'!A99</f>
        <v>Northern Marianas</v>
      </c>
      <c r="B99" s="13">
        <v>204703</v>
      </c>
      <c r="C99" s="4">
        <v>198887</v>
      </c>
      <c r="D99" s="4">
        <v>197433</v>
      </c>
      <c r="E99" s="4">
        <v>199705</v>
      </c>
      <c r="F99" s="4">
        <v>184906</v>
      </c>
      <c r="G99" s="4">
        <v>193066</v>
      </c>
      <c r="H99" s="4">
        <v>210522</v>
      </c>
      <c r="I99" s="4">
        <v>195864</v>
      </c>
      <c r="J99" s="4">
        <v>193967</v>
      </c>
      <c r="K99" s="4">
        <v>197109</v>
      </c>
      <c r="L99" s="4">
        <v>204063</v>
      </c>
      <c r="M99" s="42">
        <v>200000</v>
      </c>
      <c r="N99" s="13">
        <f t="shared" si="0"/>
        <v>2380225</v>
      </c>
    </row>
    <row r="100" spans="1:14" ht="12" customHeight="1" x14ac:dyDescent="0.25">
      <c r="A100" s="8" t="str">
        <f>'Pregnant Women Participating'!A100</f>
        <v>Inter-Tribal Council, NV</v>
      </c>
      <c r="B100" s="13">
        <v>25124</v>
      </c>
      <c r="C100" s="4">
        <v>14072</v>
      </c>
      <c r="D100" s="4">
        <v>18401</v>
      </c>
      <c r="E100" s="4">
        <v>10462</v>
      </c>
      <c r="F100" s="4">
        <v>25740</v>
      </c>
      <c r="G100" s="4">
        <v>27712</v>
      </c>
      <c r="H100" s="4">
        <v>26634</v>
      </c>
      <c r="I100" s="4">
        <v>13984</v>
      </c>
      <c r="J100" s="4">
        <v>9949</v>
      </c>
      <c r="K100" s="4">
        <v>30877</v>
      </c>
      <c r="L100" s="4">
        <v>20199</v>
      </c>
      <c r="M100" s="42">
        <v>35030</v>
      </c>
      <c r="N100" s="13">
        <f t="shared" si="0"/>
        <v>258184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60665143</v>
      </c>
      <c r="C101" s="15">
        <v>60889860</v>
      </c>
      <c r="D101" s="15">
        <v>59030150</v>
      </c>
      <c r="E101" s="15">
        <v>67672471</v>
      </c>
      <c r="F101" s="15">
        <v>65162613</v>
      </c>
      <c r="G101" s="15">
        <v>67422603</v>
      </c>
      <c r="H101" s="15">
        <v>71393825</v>
      </c>
      <c r="I101" s="15">
        <v>72221257</v>
      </c>
      <c r="J101" s="15">
        <v>71342966</v>
      </c>
      <c r="K101" s="15">
        <v>74554749</v>
      </c>
      <c r="L101" s="15">
        <v>75469189</v>
      </c>
      <c r="M101" s="41">
        <v>76735901</v>
      </c>
      <c r="N101" s="16">
        <f t="shared" si="0"/>
        <v>822560727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241302525</v>
      </c>
      <c r="C102" s="30">
        <v>269298026</v>
      </c>
      <c r="D102" s="30">
        <v>273424336</v>
      </c>
      <c r="E102" s="30">
        <v>299036957</v>
      </c>
      <c r="F102" s="30">
        <v>271462392</v>
      </c>
      <c r="G102" s="30">
        <v>283972540</v>
      </c>
      <c r="H102" s="30">
        <v>313604501</v>
      </c>
      <c r="I102" s="30">
        <v>305581926</v>
      </c>
      <c r="J102" s="30">
        <v>311942273</v>
      </c>
      <c r="K102" s="30">
        <v>327044857</v>
      </c>
      <c r="L102" s="30">
        <v>350659965</v>
      </c>
      <c r="M102" s="44">
        <v>336874802</v>
      </c>
      <c r="N102" s="29">
        <f t="shared" si="0"/>
        <v>3584205100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2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9679-29B8-4DA2-B2F9-4FE7EC1B7C27}">
  <sheetPr>
    <pageSetUpPr fitToPage="1"/>
  </sheetPr>
  <dimension ref="A1:N56"/>
  <sheetViews>
    <sheetView showGridLines="0" tabSelected="1" workbookViewId="0">
      <selection activeCell="B6" sqref="B6:M56"/>
    </sheetView>
  </sheetViews>
  <sheetFormatPr defaultColWidth="9.1796875" defaultRowHeight="11.5" x14ac:dyDescent="0.25"/>
  <cols>
    <col min="1" max="1" width="36.1796875" style="3" customWidth="1"/>
    <col min="2" max="13" width="11.7265625" style="3" customWidth="1"/>
    <col min="14" max="14" width="16" style="3" customWidth="1"/>
    <col min="15" max="16384" width="9.1796875" style="3"/>
  </cols>
  <sheetData>
    <row r="1" spans="1:14" ht="12" customHeight="1" x14ac:dyDescent="0.3">
      <c r="A1" s="10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March 10,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81" t="s">
        <v>0</v>
      </c>
      <c r="B5" s="82" t="s">
        <v>144</v>
      </c>
      <c r="C5" s="83" t="s">
        <v>145</v>
      </c>
      <c r="D5" s="83" t="s">
        <v>146</v>
      </c>
      <c r="E5" s="83" t="s">
        <v>147</v>
      </c>
      <c r="F5" s="83" t="s">
        <v>148</v>
      </c>
      <c r="G5" s="83" t="s">
        <v>149</v>
      </c>
      <c r="H5" s="83" t="s">
        <v>150</v>
      </c>
      <c r="I5" s="83" t="s">
        <v>151</v>
      </c>
      <c r="J5" s="83" t="s">
        <v>152</v>
      </c>
      <c r="K5" s="83" t="s">
        <v>153</v>
      </c>
      <c r="L5" s="83" t="s">
        <v>154</v>
      </c>
      <c r="M5" s="83" t="s">
        <v>155</v>
      </c>
      <c r="N5" s="84" t="s">
        <v>24</v>
      </c>
    </row>
    <row r="6" spans="1:14" ht="12" customHeight="1" x14ac:dyDescent="0.25">
      <c r="A6" s="7" t="str">
        <f>'Pregnant Women Participating'!A26</f>
        <v>Alabama</v>
      </c>
      <c r="B6" s="13">
        <v>2969689</v>
      </c>
      <c r="C6" s="4">
        <v>3960285</v>
      </c>
      <c r="D6" s="4">
        <v>4571672</v>
      </c>
      <c r="E6" s="4">
        <v>5149089</v>
      </c>
      <c r="F6" s="4">
        <v>4249654</v>
      </c>
      <c r="G6" s="4">
        <v>4422237</v>
      </c>
      <c r="H6" s="4">
        <v>4753363</v>
      </c>
      <c r="I6" s="4">
        <v>4414524</v>
      </c>
      <c r="J6" s="4">
        <v>4289322</v>
      </c>
      <c r="K6" s="4">
        <v>4252217</v>
      </c>
      <c r="L6" s="4">
        <v>5383071</v>
      </c>
      <c r="M6" s="42">
        <v>5096814</v>
      </c>
      <c r="N6" s="13">
        <f>IF(SUM(B6:M6)&gt;0,SUM(B6:M6)," ")</f>
        <v>53511937</v>
      </c>
    </row>
    <row r="7" spans="1:14" ht="12" customHeight="1" x14ac:dyDescent="0.25">
      <c r="A7" s="8" t="str">
        <f>'Pregnant Women Participating'!A90</f>
        <v>Alaska</v>
      </c>
      <c r="B7" s="13">
        <v>523665</v>
      </c>
      <c r="C7" s="4">
        <v>640586</v>
      </c>
      <c r="D7" s="4">
        <v>615614</v>
      </c>
      <c r="E7" s="4">
        <v>664044</v>
      </c>
      <c r="F7" s="4">
        <v>627731</v>
      </c>
      <c r="G7" s="4">
        <v>687200</v>
      </c>
      <c r="H7" s="4">
        <v>883123</v>
      </c>
      <c r="I7" s="4">
        <v>898825</v>
      </c>
      <c r="J7" s="4">
        <v>765525</v>
      </c>
      <c r="K7" s="4">
        <v>773716</v>
      </c>
      <c r="L7" s="4">
        <v>449498</v>
      </c>
      <c r="M7" s="42">
        <v>920054</v>
      </c>
      <c r="N7" s="13">
        <f>IF(SUM(B7:M7)&gt;0,SUM(B7:M7)," ")</f>
        <v>8449581</v>
      </c>
    </row>
    <row r="8" spans="1:14" ht="12" customHeight="1" x14ac:dyDescent="0.25">
      <c r="A8" s="7" t="str">
        <f>'Pregnant Women Participating'!A45</f>
        <v>Arizona</v>
      </c>
      <c r="B8" s="13">
        <v>5076409</v>
      </c>
      <c r="C8" s="4">
        <v>5233934</v>
      </c>
      <c r="D8" s="4">
        <v>5415856</v>
      </c>
      <c r="E8" s="4">
        <v>5705524</v>
      </c>
      <c r="F8" s="4">
        <v>4576539</v>
      </c>
      <c r="G8" s="4">
        <v>4695700</v>
      </c>
      <c r="H8" s="4">
        <v>8282055</v>
      </c>
      <c r="I8" s="4">
        <v>6529494</v>
      </c>
      <c r="J8" s="4">
        <v>3037417</v>
      </c>
      <c r="K8" s="4">
        <v>5769432</v>
      </c>
      <c r="L8" s="4">
        <v>5691485</v>
      </c>
      <c r="M8" s="42">
        <v>5406099</v>
      </c>
      <c r="N8" s="13">
        <f>IF(SUM(B8:M8)&gt;0,SUM(B8:M8)," ")</f>
        <v>65419944</v>
      </c>
    </row>
    <row r="9" spans="1:14" ht="12" customHeight="1" x14ac:dyDescent="0.25">
      <c r="A9" s="7" t="str">
        <f>'Pregnant Women Participating'!A46</f>
        <v>Arkansas</v>
      </c>
      <c r="B9" s="13">
        <v>3035185</v>
      </c>
      <c r="C9" s="4">
        <v>627878</v>
      </c>
      <c r="D9" s="4">
        <v>2328636</v>
      </c>
      <c r="E9" s="4">
        <v>2597800</v>
      </c>
      <c r="F9" s="4">
        <v>2383164</v>
      </c>
      <c r="G9" s="4">
        <v>2513524</v>
      </c>
      <c r="H9" s="4">
        <v>2411433</v>
      </c>
      <c r="I9" s="4">
        <v>2866390</v>
      </c>
      <c r="J9" s="4">
        <v>3683417</v>
      </c>
      <c r="K9" s="4">
        <v>3230801</v>
      </c>
      <c r="L9" s="4">
        <v>2743373</v>
      </c>
      <c r="M9" s="42">
        <v>3089879</v>
      </c>
      <c r="N9" s="13">
        <f>IF(SUM(B9:M9)&gt;0,SUM(B9:M9)," ")</f>
        <v>31511480</v>
      </c>
    </row>
    <row r="10" spans="1:14" ht="12" customHeight="1" x14ac:dyDescent="0.25">
      <c r="A10" s="8" t="str">
        <f>'Pregnant Women Participating'!A92</f>
        <v>California</v>
      </c>
      <c r="B10" s="13">
        <v>47877091</v>
      </c>
      <c r="C10" s="4">
        <v>46900554</v>
      </c>
      <c r="D10" s="4">
        <v>47554492</v>
      </c>
      <c r="E10" s="4">
        <v>50948845</v>
      </c>
      <c r="F10" s="4">
        <v>51166394</v>
      </c>
      <c r="G10" s="4">
        <v>53204475</v>
      </c>
      <c r="H10" s="4">
        <v>54947935</v>
      </c>
      <c r="I10" s="4">
        <v>54313243</v>
      </c>
      <c r="J10" s="4">
        <v>57647972</v>
      </c>
      <c r="K10" s="4">
        <v>58499179</v>
      </c>
      <c r="L10" s="4">
        <v>59135078</v>
      </c>
      <c r="M10" s="42">
        <v>58959357</v>
      </c>
      <c r="N10" s="13">
        <f>IF(SUM(B10:M10)&gt;0,SUM(B10:M10)," ")</f>
        <v>641154615</v>
      </c>
    </row>
    <row r="11" spans="1:14" ht="12" customHeight="1" x14ac:dyDescent="0.25">
      <c r="A11" s="7" t="str">
        <f>'Pregnant Women Participating'!A71</f>
        <v>Colorado</v>
      </c>
      <c r="B11" s="13">
        <v>2077440</v>
      </c>
      <c r="C11" s="4">
        <v>3341527</v>
      </c>
      <c r="D11" s="4">
        <v>2937687</v>
      </c>
      <c r="E11" s="4">
        <v>3167056</v>
      </c>
      <c r="F11" s="4">
        <v>3226830</v>
      </c>
      <c r="G11" s="4">
        <v>3420976</v>
      </c>
      <c r="H11" s="4">
        <v>3321455</v>
      </c>
      <c r="I11" s="4">
        <v>3336934</v>
      </c>
      <c r="J11" s="4">
        <v>3164741</v>
      </c>
      <c r="K11" s="4">
        <v>4988172</v>
      </c>
      <c r="L11" s="4">
        <v>2775140</v>
      </c>
      <c r="M11" s="42">
        <v>5198275</v>
      </c>
      <c r="N11" s="13">
        <f>IF(SUM(B11:M11)&gt;0,SUM(B11:M11)," ")</f>
        <v>40956233</v>
      </c>
    </row>
    <row r="12" spans="1:14" ht="12" customHeight="1" x14ac:dyDescent="0.25">
      <c r="A12" s="7" t="str">
        <f>'Pregnant Women Participating'!A6</f>
        <v>Connecticut</v>
      </c>
      <c r="B12" s="13">
        <v>2469309</v>
      </c>
      <c r="C12" s="4">
        <v>2392871</v>
      </c>
      <c r="D12" s="4">
        <v>2468957</v>
      </c>
      <c r="E12" s="4">
        <v>3666788</v>
      </c>
      <c r="F12" s="4">
        <v>866672</v>
      </c>
      <c r="G12" s="4">
        <v>2243221</v>
      </c>
      <c r="H12" s="4">
        <v>3394893</v>
      </c>
      <c r="I12" s="4">
        <v>2664741</v>
      </c>
      <c r="J12" s="4">
        <v>1483440</v>
      </c>
      <c r="K12" s="4">
        <v>3698434</v>
      </c>
      <c r="L12" s="4">
        <v>2749554</v>
      </c>
      <c r="M12" s="42">
        <v>1418071</v>
      </c>
      <c r="N12" s="13">
        <f>IF(SUM(B12:M12)&gt;0,SUM(B12:M12)," ")</f>
        <v>29516951</v>
      </c>
    </row>
    <row r="13" spans="1:14" ht="12" customHeight="1" x14ac:dyDescent="0.25">
      <c r="A13" s="7" t="str">
        <f>'Pregnant Women Participating'!A17</f>
        <v>Delaware</v>
      </c>
      <c r="B13" s="13">
        <v>658476</v>
      </c>
      <c r="C13" s="4">
        <v>658667</v>
      </c>
      <c r="D13" s="4">
        <v>670336</v>
      </c>
      <c r="E13" s="4">
        <v>657699</v>
      </c>
      <c r="F13" s="4">
        <v>464255</v>
      </c>
      <c r="G13" s="4">
        <v>490196</v>
      </c>
      <c r="H13" s="4">
        <v>662875</v>
      </c>
      <c r="I13" s="4">
        <v>605099</v>
      </c>
      <c r="J13" s="4">
        <v>964405</v>
      </c>
      <c r="K13" s="4">
        <v>314571</v>
      </c>
      <c r="L13" s="4">
        <v>645195</v>
      </c>
      <c r="M13" s="42">
        <v>643091</v>
      </c>
      <c r="N13" s="13">
        <f>IF(SUM(B13:M13)&gt;0,SUM(B13:M13)," ")</f>
        <v>7434865</v>
      </c>
    </row>
    <row r="14" spans="1:14" ht="12" customHeight="1" x14ac:dyDescent="0.25">
      <c r="A14" s="7" t="str">
        <f>'Pregnant Women Participating'!A18</f>
        <v>District of Columbia</v>
      </c>
      <c r="B14" s="13">
        <v>-184117</v>
      </c>
      <c r="C14" s="4">
        <v>350037</v>
      </c>
      <c r="D14" s="4">
        <v>387683</v>
      </c>
      <c r="E14" s="4">
        <v>406464</v>
      </c>
      <c r="F14" s="4">
        <v>307479</v>
      </c>
      <c r="G14" s="4">
        <v>331705</v>
      </c>
      <c r="H14" s="4">
        <v>297728</v>
      </c>
      <c r="I14" s="4">
        <v>513977</v>
      </c>
      <c r="J14" s="4">
        <v>585755</v>
      </c>
      <c r="K14" s="4">
        <v>628174</v>
      </c>
      <c r="L14" s="4">
        <v>18977</v>
      </c>
      <c r="M14" s="42">
        <v>11814</v>
      </c>
      <c r="N14" s="13">
        <f>IF(SUM(B14:M14)&gt;0,SUM(B14:M14)," ")</f>
        <v>3655676</v>
      </c>
    </row>
    <row r="15" spans="1:14" ht="12" customHeight="1" x14ac:dyDescent="0.25">
      <c r="A15" s="7" t="str">
        <f>'Pregnant Women Participating'!A27</f>
        <v>Florida</v>
      </c>
      <c r="B15" s="13">
        <v>22363895</v>
      </c>
      <c r="C15" s="4">
        <v>16583123</v>
      </c>
      <c r="D15" s="4">
        <v>19855334</v>
      </c>
      <c r="E15" s="4">
        <v>21683912</v>
      </c>
      <c r="F15" s="4">
        <v>21031830</v>
      </c>
      <c r="G15" s="4">
        <v>21242711</v>
      </c>
      <c r="H15" s="4">
        <v>27105416</v>
      </c>
      <c r="I15" s="4">
        <v>17869037</v>
      </c>
      <c r="J15" s="4">
        <v>22422816</v>
      </c>
      <c r="K15" s="4">
        <v>25833454</v>
      </c>
      <c r="L15" s="4">
        <v>25783752</v>
      </c>
      <c r="M15" s="42">
        <v>26540680</v>
      </c>
      <c r="N15" s="13">
        <f>IF(SUM(B15:M15)&gt;0,SUM(B15:M15)," ")</f>
        <v>268315960</v>
      </c>
    </row>
    <row r="16" spans="1:14" ht="12" customHeight="1" x14ac:dyDescent="0.25">
      <c r="A16" s="7" t="str">
        <f>'Pregnant Women Participating'!A28</f>
        <v>Georgia</v>
      </c>
      <c r="B16" s="13">
        <v>7103363</v>
      </c>
      <c r="C16" s="4">
        <v>6881727</v>
      </c>
      <c r="D16" s="4">
        <v>7070504</v>
      </c>
      <c r="E16" s="4">
        <v>6960347</v>
      </c>
      <c r="F16" s="4">
        <v>6677654</v>
      </c>
      <c r="G16" s="4">
        <v>7287954</v>
      </c>
      <c r="H16" s="4">
        <v>6984971</v>
      </c>
      <c r="I16" s="4">
        <v>6149503</v>
      </c>
      <c r="J16" s="4">
        <v>6851712</v>
      </c>
      <c r="K16" s="4">
        <v>8462393</v>
      </c>
      <c r="L16" s="4">
        <v>9554934</v>
      </c>
      <c r="M16" s="42">
        <v>10127365</v>
      </c>
      <c r="N16" s="13">
        <f>IF(SUM(B16:M16)&gt;0,SUM(B16:M16)," ")</f>
        <v>90112427</v>
      </c>
    </row>
    <row r="17" spans="1:14" ht="12" customHeight="1" x14ac:dyDescent="0.25">
      <c r="A17" s="8" t="str">
        <f>'Pregnant Women Participating'!A94</f>
        <v>Hawaii</v>
      </c>
      <c r="B17" s="13">
        <v>1283323</v>
      </c>
      <c r="C17" s="4">
        <v>1317995</v>
      </c>
      <c r="D17" s="4">
        <v>1373444</v>
      </c>
      <c r="E17" s="4">
        <v>1468924</v>
      </c>
      <c r="F17" s="4">
        <v>1347093</v>
      </c>
      <c r="G17" s="4">
        <v>1454958</v>
      </c>
      <c r="H17" s="4">
        <v>1937310</v>
      </c>
      <c r="I17" s="4">
        <v>1151390</v>
      </c>
      <c r="J17" s="4">
        <v>1555872</v>
      </c>
      <c r="K17" s="4">
        <v>1608897</v>
      </c>
      <c r="L17" s="4">
        <v>1709916</v>
      </c>
      <c r="M17" s="42">
        <v>1685669</v>
      </c>
      <c r="N17" s="13">
        <f>IF(SUM(B17:M17)&gt;0,SUM(B17:M17)," ")</f>
        <v>17894791</v>
      </c>
    </row>
    <row r="18" spans="1:14" ht="12" customHeight="1" x14ac:dyDescent="0.25">
      <c r="A18" s="8" t="str">
        <f>'Pregnant Women Participating'!A95</f>
        <v>Idaho</v>
      </c>
      <c r="B18" s="13">
        <v>774943</v>
      </c>
      <c r="C18" s="4">
        <v>1085788</v>
      </c>
      <c r="D18" s="4">
        <v>1092482</v>
      </c>
      <c r="E18" s="4">
        <v>1171313</v>
      </c>
      <c r="F18" s="4">
        <v>1118028</v>
      </c>
      <c r="G18" s="4">
        <v>1102520</v>
      </c>
      <c r="H18" s="4">
        <v>1146299</v>
      </c>
      <c r="I18" s="4">
        <v>1202840</v>
      </c>
      <c r="J18" s="4">
        <v>1671951</v>
      </c>
      <c r="K18" s="4">
        <v>805866</v>
      </c>
      <c r="L18" s="4">
        <v>1397356</v>
      </c>
      <c r="M18" s="42">
        <v>1343251</v>
      </c>
      <c r="N18" s="13">
        <f>IF(SUM(B18:M18)&gt;0,SUM(B18:M18)," ")</f>
        <v>13912637</v>
      </c>
    </row>
    <row r="19" spans="1:14" ht="12" customHeight="1" x14ac:dyDescent="0.25">
      <c r="A19" s="7" t="str">
        <f>'Pregnant Women Participating'!A37</f>
        <v>Illinois</v>
      </c>
      <c r="B19" s="13">
        <v>6964710</v>
      </c>
      <c r="C19" s="4">
        <v>8964248</v>
      </c>
      <c r="D19" s="4">
        <v>7864734</v>
      </c>
      <c r="E19" s="4">
        <v>8400430</v>
      </c>
      <c r="F19" s="4">
        <v>7003244</v>
      </c>
      <c r="G19" s="4">
        <v>10129497</v>
      </c>
      <c r="H19" s="4">
        <v>8656239</v>
      </c>
      <c r="I19" s="4">
        <v>8024430</v>
      </c>
      <c r="J19" s="4">
        <v>10152835</v>
      </c>
      <c r="K19" s="4">
        <v>5048444</v>
      </c>
      <c r="L19" s="4">
        <v>14628192</v>
      </c>
      <c r="M19" s="42">
        <v>8457985</v>
      </c>
      <c r="N19" s="13">
        <f>IF(SUM(B19:M19)&gt;0,SUM(B19:M19)," ")</f>
        <v>104294988</v>
      </c>
    </row>
    <row r="20" spans="1:14" ht="12" customHeight="1" x14ac:dyDescent="0.25">
      <c r="A20" s="7" t="str">
        <f>'Pregnant Women Participating'!A38</f>
        <v>Indiana</v>
      </c>
      <c r="B20" s="13">
        <v>5197772</v>
      </c>
      <c r="C20" s="4">
        <v>6315901</v>
      </c>
      <c r="D20" s="4">
        <v>5488234</v>
      </c>
      <c r="E20" s="4">
        <v>6743631</v>
      </c>
      <c r="F20" s="4">
        <v>5608607</v>
      </c>
      <c r="G20" s="4">
        <v>6183876</v>
      </c>
      <c r="H20" s="4">
        <v>5700524</v>
      </c>
      <c r="I20" s="4">
        <v>6456321</v>
      </c>
      <c r="J20" s="4">
        <v>5994577</v>
      </c>
      <c r="K20" s="4">
        <v>5801011</v>
      </c>
      <c r="L20" s="4">
        <v>6643495</v>
      </c>
      <c r="M20" s="42">
        <v>5944562</v>
      </c>
      <c r="N20" s="13">
        <f>IF(SUM(B20:M20)&gt;0,SUM(B20:M20)," ")</f>
        <v>72078511</v>
      </c>
    </row>
    <row r="21" spans="1:14" ht="12" customHeight="1" x14ac:dyDescent="0.25">
      <c r="A21" s="7" t="str">
        <f>'Pregnant Women Participating'!A39</f>
        <v>Iowa</v>
      </c>
      <c r="B21" s="13">
        <v>1639992</v>
      </c>
      <c r="C21" s="4">
        <v>2191293</v>
      </c>
      <c r="D21" s="4">
        <v>2219807</v>
      </c>
      <c r="E21" s="4">
        <v>2349670</v>
      </c>
      <c r="F21" s="4">
        <v>2183746</v>
      </c>
      <c r="G21" s="4">
        <v>1977883</v>
      </c>
      <c r="H21" s="4">
        <v>2314460</v>
      </c>
      <c r="I21" s="4">
        <v>2767508</v>
      </c>
      <c r="J21" s="4">
        <v>2701304</v>
      </c>
      <c r="K21" s="4">
        <v>2862635</v>
      </c>
      <c r="L21" s="4">
        <v>2899583</v>
      </c>
      <c r="M21" s="42">
        <v>2824837</v>
      </c>
      <c r="N21" s="13">
        <f>IF(SUM(B21:M21)&gt;0,SUM(B21:M21)," ")</f>
        <v>28932718</v>
      </c>
    </row>
    <row r="22" spans="1:14" ht="12" customHeight="1" x14ac:dyDescent="0.25">
      <c r="A22" s="7" t="str">
        <f>'Pregnant Women Participating'!A72</f>
        <v>Kansas</v>
      </c>
      <c r="B22" s="13">
        <v>1628501</v>
      </c>
      <c r="C22" s="4">
        <v>1725809</v>
      </c>
      <c r="D22" s="4">
        <v>1655203</v>
      </c>
      <c r="E22" s="4">
        <v>1773134</v>
      </c>
      <c r="F22" s="4">
        <v>1410132</v>
      </c>
      <c r="G22" s="4">
        <v>2679844</v>
      </c>
      <c r="H22" s="4">
        <v>1629929</v>
      </c>
      <c r="I22" s="4">
        <v>1333738</v>
      </c>
      <c r="J22" s="4">
        <v>2864801</v>
      </c>
      <c r="K22" s="4">
        <v>1595706</v>
      </c>
      <c r="L22" s="4">
        <v>1313879</v>
      </c>
      <c r="M22" s="42">
        <v>1944301</v>
      </c>
      <c r="N22" s="13">
        <f>IF(SUM(B22:M22)&gt;0,SUM(B22:M22)," ")</f>
        <v>21554977</v>
      </c>
    </row>
    <row r="23" spans="1:14" ht="12" customHeight="1" x14ac:dyDescent="0.25">
      <c r="A23" s="7" t="str">
        <f>'Pregnant Women Participating'!A29</f>
        <v>Kentucky</v>
      </c>
      <c r="B23" s="13">
        <v>4253799</v>
      </c>
      <c r="C23" s="4">
        <v>4331083</v>
      </c>
      <c r="D23" s="4">
        <v>6402668</v>
      </c>
      <c r="E23" s="4">
        <v>4386164</v>
      </c>
      <c r="F23" s="4">
        <v>2554867</v>
      </c>
      <c r="G23" s="4">
        <v>3965635</v>
      </c>
      <c r="H23" s="4">
        <v>4650705</v>
      </c>
      <c r="I23" s="4">
        <v>4489716</v>
      </c>
      <c r="J23" s="4">
        <v>6596128</v>
      </c>
      <c r="K23" s="4">
        <v>5404847</v>
      </c>
      <c r="L23" s="4">
        <v>5707014</v>
      </c>
      <c r="M23" s="42">
        <v>3399642</v>
      </c>
      <c r="N23" s="13">
        <f>IF(SUM(B23:M23)&gt;0,SUM(B23:M23)," ")</f>
        <v>56142268</v>
      </c>
    </row>
    <row r="24" spans="1:14" ht="12" customHeight="1" x14ac:dyDescent="0.25">
      <c r="A24" s="7" t="str">
        <f>'Pregnant Women Participating'!A47</f>
        <v>Louisiana</v>
      </c>
      <c r="B24" s="13">
        <v>2412230</v>
      </c>
      <c r="C24" s="4">
        <v>815688</v>
      </c>
      <c r="D24" s="4">
        <v>3289056</v>
      </c>
      <c r="E24" s="4">
        <v>3285254</v>
      </c>
      <c r="F24" s="4">
        <v>3448584</v>
      </c>
      <c r="G24" s="4">
        <v>2758120</v>
      </c>
      <c r="H24" s="4">
        <v>5042824</v>
      </c>
      <c r="I24" s="4">
        <v>3061627</v>
      </c>
      <c r="J24" s="4">
        <v>3983472</v>
      </c>
      <c r="K24" s="4">
        <v>3776091</v>
      </c>
      <c r="L24" s="4">
        <v>4472428</v>
      </c>
      <c r="M24" s="42">
        <v>4796300</v>
      </c>
      <c r="N24" s="13">
        <f>IF(SUM(B24:M24)&gt;0,SUM(B24:M24)," ")</f>
        <v>41141674</v>
      </c>
    </row>
    <row r="25" spans="1:14" ht="12" customHeight="1" x14ac:dyDescent="0.25">
      <c r="A25" s="7" t="str">
        <f>'Pregnant Women Participating'!A7</f>
        <v>Maine</v>
      </c>
      <c r="B25" s="13">
        <v>474152</v>
      </c>
      <c r="C25" s="4">
        <v>677314</v>
      </c>
      <c r="D25" s="4">
        <v>710531</v>
      </c>
      <c r="E25" s="4">
        <v>732551</v>
      </c>
      <c r="F25" s="4">
        <v>529706</v>
      </c>
      <c r="G25" s="4">
        <v>873476</v>
      </c>
      <c r="H25" s="4">
        <v>649160</v>
      </c>
      <c r="I25" s="4">
        <v>812936</v>
      </c>
      <c r="J25" s="4">
        <v>883466</v>
      </c>
      <c r="K25" s="4">
        <v>1122648</v>
      </c>
      <c r="L25" s="4">
        <v>546652</v>
      </c>
      <c r="M25" s="42">
        <v>856037</v>
      </c>
      <c r="N25" s="13">
        <f>IF(SUM(B25:M25)&gt;0,SUM(B25:M25)," ")</f>
        <v>8868629</v>
      </c>
    </row>
    <row r="26" spans="1:14" ht="12" customHeight="1" x14ac:dyDescent="0.25">
      <c r="A26" s="7" t="str">
        <f>'Pregnant Women Participating'!A19</f>
        <v>Maryland</v>
      </c>
      <c r="B26" s="13">
        <v>4625280</v>
      </c>
      <c r="C26" s="4">
        <v>4733767</v>
      </c>
      <c r="D26" s="4">
        <v>4789732</v>
      </c>
      <c r="E26" s="4">
        <v>7668663</v>
      </c>
      <c r="F26" s="4">
        <v>2221683</v>
      </c>
      <c r="G26" s="4">
        <v>4826932</v>
      </c>
      <c r="H26" s="4">
        <v>5617989</v>
      </c>
      <c r="I26" s="4">
        <v>5450285</v>
      </c>
      <c r="J26" s="4">
        <v>5691850</v>
      </c>
      <c r="K26" s="4">
        <v>6053363</v>
      </c>
      <c r="L26" s="4">
        <v>6095027</v>
      </c>
      <c r="M26" s="42">
        <v>5935221</v>
      </c>
      <c r="N26" s="13">
        <f>IF(SUM(B26:M26)&gt;0,SUM(B26:M26)," ")</f>
        <v>63709792</v>
      </c>
    </row>
    <row r="27" spans="1:14" ht="12" customHeight="1" x14ac:dyDescent="0.25">
      <c r="A27" s="7" t="str">
        <f>'Pregnant Women Participating'!A8</f>
        <v>Massachusetts</v>
      </c>
      <c r="B27" s="13">
        <v>5140258</v>
      </c>
      <c r="C27" s="4">
        <v>5231577</v>
      </c>
      <c r="D27" s="4">
        <v>5121928</v>
      </c>
      <c r="E27" s="4">
        <v>5283389</v>
      </c>
      <c r="F27" s="4">
        <v>4793141</v>
      </c>
      <c r="G27" s="4">
        <v>5016942</v>
      </c>
      <c r="H27" s="4">
        <v>5673679</v>
      </c>
      <c r="I27" s="4">
        <v>5501725</v>
      </c>
      <c r="J27" s="4">
        <v>5589717</v>
      </c>
      <c r="K27" s="4">
        <v>6046445</v>
      </c>
      <c r="L27" s="4">
        <v>6121640</v>
      </c>
      <c r="M27" s="42">
        <v>6096577</v>
      </c>
      <c r="N27" s="13">
        <f>IF(SUM(B27:M27)&gt;0,SUM(B27:M27)," ")</f>
        <v>65617018</v>
      </c>
    </row>
    <row r="28" spans="1:14" ht="12" customHeight="1" x14ac:dyDescent="0.25">
      <c r="A28" s="7" t="str">
        <f>'Pregnant Women Participating'!A40</f>
        <v>Michigan</v>
      </c>
      <c r="B28" s="13">
        <v>8289914</v>
      </c>
      <c r="C28" s="4">
        <v>10387787</v>
      </c>
      <c r="D28" s="4">
        <v>1357691</v>
      </c>
      <c r="E28" s="4">
        <v>8677267</v>
      </c>
      <c r="F28" s="4">
        <v>7524928</v>
      </c>
      <c r="G28" s="4">
        <v>8082154</v>
      </c>
      <c r="H28" s="4">
        <v>7370733</v>
      </c>
      <c r="I28" s="4">
        <v>9342385</v>
      </c>
      <c r="J28" s="4">
        <v>8284855</v>
      </c>
      <c r="K28" s="4">
        <v>8623976</v>
      </c>
      <c r="L28" s="4">
        <v>14015123</v>
      </c>
      <c r="M28" s="42">
        <v>5700484</v>
      </c>
      <c r="N28" s="13">
        <f>IF(SUM(B28:M28)&gt;0,SUM(B28:M28)," ")</f>
        <v>97657297</v>
      </c>
    </row>
    <row r="29" spans="1:14" ht="12" customHeight="1" x14ac:dyDescent="0.25">
      <c r="A29" s="7" t="str">
        <f>'Pregnant Women Participating'!A41</f>
        <v>Minnesota</v>
      </c>
      <c r="B29" s="13">
        <v>3336045</v>
      </c>
      <c r="C29" s="4">
        <v>4458666</v>
      </c>
      <c r="D29" s="4">
        <v>4671053</v>
      </c>
      <c r="E29" s="4">
        <v>4881097</v>
      </c>
      <c r="F29" s="4">
        <v>4430168</v>
      </c>
      <c r="G29" s="4">
        <v>4488525</v>
      </c>
      <c r="H29" s="4">
        <v>6533019</v>
      </c>
      <c r="I29" s="4">
        <v>5103071</v>
      </c>
      <c r="J29" s="4">
        <v>5116870</v>
      </c>
      <c r="K29" s="4">
        <v>5219639</v>
      </c>
      <c r="L29" s="4">
        <v>3519342</v>
      </c>
      <c r="M29" s="42">
        <v>5194387</v>
      </c>
      <c r="N29" s="13">
        <f>IF(SUM(B29:M29)&gt;0,SUM(B29:M29)," ")</f>
        <v>56951882</v>
      </c>
    </row>
    <row r="30" spans="1:14" ht="12" customHeight="1" x14ac:dyDescent="0.25">
      <c r="A30" s="7" t="str">
        <f>'Pregnant Women Participating'!A30</f>
        <v>Mississippi</v>
      </c>
      <c r="B30" s="13">
        <v>-435481</v>
      </c>
      <c r="C30" s="4">
        <v>1441371</v>
      </c>
      <c r="D30" s="4">
        <v>1521352</v>
      </c>
      <c r="E30" s="4">
        <v>4052413</v>
      </c>
      <c r="F30" s="4">
        <v>3841136</v>
      </c>
      <c r="G30" s="4">
        <v>1797454</v>
      </c>
      <c r="H30" s="4">
        <v>-3003484</v>
      </c>
      <c r="I30" s="4">
        <v>1366993</v>
      </c>
      <c r="J30" s="4">
        <v>1363329</v>
      </c>
      <c r="K30" s="4">
        <v>1670044</v>
      </c>
      <c r="L30" s="4">
        <v>2081598</v>
      </c>
      <c r="M30" s="42">
        <v>1997219</v>
      </c>
      <c r="N30" s="13">
        <f>IF(SUM(B30:M30)&gt;0,SUM(B30:M30)," ")</f>
        <v>17693944</v>
      </c>
    </row>
    <row r="31" spans="1:14" ht="12" customHeight="1" x14ac:dyDescent="0.25">
      <c r="A31" s="7" t="str">
        <f>'Pregnant Women Participating'!A73</f>
        <v>Missouri</v>
      </c>
      <c r="B31" s="13">
        <v>533416</v>
      </c>
      <c r="C31" s="4">
        <v>120086</v>
      </c>
      <c r="D31" s="4">
        <v>4321839</v>
      </c>
      <c r="E31" s="4">
        <v>3042321</v>
      </c>
      <c r="F31" s="4">
        <v>2620539</v>
      </c>
      <c r="G31" s="4">
        <v>2572439</v>
      </c>
      <c r="H31" s="4">
        <v>4748570</v>
      </c>
      <c r="I31" s="4">
        <v>808083</v>
      </c>
      <c r="J31" s="4">
        <v>4954169</v>
      </c>
      <c r="K31" s="4">
        <v>344025</v>
      </c>
      <c r="L31" s="4">
        <v>4801413</v>
      </c>
      <c r="M31" s="42">
        <v>6220265</v>
      </c>
      <c r="N31" s="13">
        <f>IF(SUM(B31:M31)&gt;0,SUM(B31:M31)," ")</f>
        <v>35087165</v>
      </c>
    </row>
    <row r="32" spans="1:14" ht="12" customHeight="1" x14ac:dyDescent="0.25">
      <c r="A32" s="7" t="str">
        <f>'Pregnant Women Participating'!A74</f>
        <v>Montana</v>
      </c>
      <c r="B32" s="13">
        <v>652992</v>
      </c>
      <c r="C32" s="4">
        <v>292937</v>
      </c>
      <c r="D32" s="4">
        <v>592039</v>
      </c>
      <c r="E32" s="4">
        <v>844316</v>
      </c>
      <c r="F32" s="4">
        <v>556873</v>
      </c>
      <c r="G32" s="4">
        <v>623021</v>
      </c>
      <c r="H32" s="4">
        <v>834576</v>
      </c>
      <c r="I32" s="4">
        <v>353224</v>
      </c>
      <c r="J32" s="4">
        <v>670264</v>
      </c>
      <c r="K32" s="4">
        <v>611881</v>
      </c>
      <c r="L32" s="4">
        <v>461979</v>
      </c>
      <c r="M32" s="42">
        <v>788712</v>
      </c>
      <c r="N32" s="13">
        <f>IF(SUM(B32:M32)&gt;0,SUM(B32:M32)," ")</f>
        <v>7282814</v>
      </c>
    </row>
    <row r="33" spans="1:14" ht="12" customHeight="1" x14ac:dyDescent="0.25">
      <c r="A33" s="7" t="str">
        <f>'Pregnant Women Participating'!A75</f>
        <v>Nebraska</v>
      </c>
      <c r="B33" s="13">
        <v>995948</v>
      </c>
      <c r="C33" s="4">
        <v>1355074</v>
      </c>
      <c r="D33" s="4">
        <v>1491260</v>
      </c>
      <c r="E33" s="4">
        <v>1472237</v>
      </c>
      <c r="F33" s="4">
        <v>1343907</v>
      </c>
      <c r="G33" s="4">
        <v>1446667</v>
      </c>
      <c r="H33" s="4">
        <v>1506210</v>
      </c>
      <c r="I33" s="4">
        <v>1502283</v>
      </c>
      <c r="J33" s="4">
        <v>1431484</v>
      </c>
      <c r="K33" s="4">
        <v>1634370</v>
      </c>
      <c r="L33" s="4">
        <v>1738645</v>
      </c>
      <c r="M33" s="42">
        <v>1548403</v>
      </c>
      <c r="N33" s="13">
        <f>IF(SUM(B33:M33)&gt;0,SUM(B33:M33)," ")</f>
        <v>17466488</v>
      </c>
    </row>
    <row r="34" spans="1:14" ht="12" customHeight="1" x14ac:dyDescent="0.25">
      <c r="A34" s="8" t="str">
        <f>'Pregnant Women Participating'!A96</f>
        <v>Nevada</v>
      </c>
      <c r="B34" s="13">
        <v>1532334</v>
      </c>
      <c r="C34" s="4">
        <v>2076815</v>
      </c>
      <c r="D34" s="4">
        <v>2092316</v>
      </c>
      <c r="E34" s="4">
        <v>2262911</v>
      </c>
      <c r="F34" s="4">
        <v>2075517</v>
      </c>
      <c r="G34" s="4">
        <v>2193153</v>
      </c>
      <c r="H34" s="4">
        <v>2149354</v>
      </c>
      <c r="I34" s="4">
        <v>2348367</v>
      </c>
      <c r="J34" s="4">
        <v>2401388</v>
      </c>
      <c r="K34" s="4">
        <v>2578320</v>
      </c>
      <c r="L34" s="4">
        <v>2734378</v>
      </c>
      <c r="M34" s="42">
        <v>3301742</v>
      </c>
      <c r="N34" s="13">
        <f>IF(SUM(B34:M34)&gt;0,SUM(B34:M34)," ")</f>
        <v>27746595</v>
      </c>
    </row>
    <row r="35" spans="1:14" ht="12" customHeight="1" x14ac:dyDescent="0.25">
      <c r="A35" s="7" t="str">
        <f>'Pregnant Women Participating'!A9</f>
        <v>New Hampshire</v>
      </c>
      <c r="B35" s="13">
        <v>409061</v>
      </c>
      <c r="C35" s="4">
        <v>459311</v>
      </c>
      <c r="D35" s="4">
        <v>468794</v>
      </c>
      <c r="E35" s="4">
        <v>472865</v>
      </c>
      <c r="F35" s="4">
        <v>391753</v>
      </c>
      <c r="G35" s="4">
        <v>441589</v>
      </c>
      <c r="H35" s="4">
        <v>506330</v>
      </c>
      <c r="I35" s="4">
        <v>473780</v>
      </c>
      <c r="J35" s="4">
        <v>531244</v>
      </c>
      <c r="K35" s="4">
        <v>564971</v>
      </c>
      <c r="L35" s="4">
        <v>596402</v>
      </c>
      <c r="M35" s="42">
        <v>567055</v>
      </c>
      <c r="N35" s="13">
        <f>IF(SUM(B35:M35)&gt;0,SUM(B35:M35)," ")</f>
        <v>5883155</v>
      </c>
    </row>
    <row r="36" spans="1:14" ht="12" customHeight="1" x14ac:dyDescent="0.25">
      <c r="A36" s="7" t="str">
        <f>'Pregnant Women Participating'!A20</f>
        <v>New Jersey</v>
      </c>
      <c r="B36" s="13">
        <v>7100581</v>
      </c>
      <c r="C36" s="4">
        <v>7777935</v>
      </c>
      <c r="D36" s="4">
        <v>8209331</v>
      </c>
      <c r="E36" s="4">
        <v>8187947</v>
      </c>
      <c r="F36" s="4">
        <v>8689116</v>
      </c>
      <c r="G36" s="4">
        <v>9263537</v>
      </c>
      <c r="H36" s="4">
        <v>8796136</v>
      </c>
      <c r="I36" s="4">
        <v>8916379</v>
      </c>
      <c r="J36" s="4">
        <v>9770293</v>
      </c>
      <c r="K36" s="4">
        <v>10168758</v>
      </c>
      <c r="L36" s="4">
        <v>10562534</v>
      </c>
      <c r="M36" s="42">
        <v>10685943</v>
      </c>
      <c r="N36" s="13">
        <f>IF(SUM(B36:M36)&gt;0,SUM(B36:M36)," ")</f>
        <v>108128490</v>
      </c>
    </row>
    <row r="37" spans="1:14" ht="12" customHeight="1" x14ac:dyDescent="0.25">
      <c r="A37" s="7" t="str">
        <f>'Pregnant Women Participating'!A48</f>
        <v>New Mexico</v>
      </c>
      <c r="B37" s="13">
        <v>1168607</v>
      </c>
      <c r="C37" s="4">
        <v>1235695</v>
      </c>
      <c r="D37" s="4">
        <v>1210194</v>
      </c>
      <c r="E37" s="4">
        <v>1262174</v>
      </c>
      <c r="F37" s="4">
        <v>1295213</v>
      </c>
      <c r="G37" s="4">
        <v>1330501</v>
      </c>
      <c r="H37" s="4">
        <v>1271384</v>
      </c>
      <c r="I37" s="4">
        <v>1474012</v>
      </c>
      <c r="J37" s="4">
        <v>1489387</v>
      </c>
      <c r="K37" s="4">
        <v>1579279</v>
      </c>
      <c r="L37" s="4">
        <v>1676701</v>
      </c>
      <c r="M37" s="42">
        <v>1739227</v>
      </c>
      <c r="N37" s="13">
        <f>IF(SUM(B37:M37)&gt;0,SUM(B37:M37)," ")</f>
        <v>16732374</v>
      </c>
    </row>
    <row r="38" spans="1:14" ht="12" customHeight="1" x14ac:dyDescent="0.25">
      <c r="A38" s="7" t="str">
        <f>'Pregnant Women Participating'!A10</f>
        <v>New York</v>
      </c>
      <c r="B38" s="13">
        <v>22919490</v>
      </c>
      <c r="C38" s="4">
        <v>23748877</v>
      </c>
      <c r="D38" s="4">
        <v>23689226</v>
      </c>
      <c r="E38" s="4">
        <v>24793047</v>
      </c>
      <c r="F38" s="4">
        <v>24084998</v>
      </c>
      <c r="G38" s="4">
        <v>24850738</v>
      </c>
      <c r="H38" s="4">
        <v>26064154</v>
      </c>
      <c r="I38" s="4">
        <v>24903087</v>
      </c>
      <c r="J38" s="4">
        <v>25590917</v>
      </c>
      <c r="K38" s="4">
        <v>26386239</v>
      </c>
      <c r="L38" s="4">
        <v>27555234</v>
      </c>
      <c r="M38" s="42">
        <v>27929617</v>
      </c>
      <c r="N38" s="13">
        <f>IF(SUM(B38:M38)&gt;0,SUM(B38:M38)," ")</f>
        <v>302515624</v>
      </c>
    </row>
    <row r="39" spans="1:14" ht="12" customHeight="1" x14ac:dyDescent="0.25">
      <c r="A39" s="7" t="str">
        <f>'Pregnant Women Participating'!A31</f>
        <v>North Carolina</v>
      </c>
      <c r="B39" s="13">
        <v>9573189</v>
      </c>
      <c r="C39" s="4">
        <v>7191941</v>
      </c>
      <c r="D39" s="4">
        <v>9678936</v>
      </c>
      <c r="E39" s="4">
        <v>10613147</v>
      </c>
      <c r="F39" s="4">
        <v>9876422</v>
      </c>
      <c r="G39" s="4">
        <v>10288459</v>
      </c>
      <c r="H39" s="4">
        <v>8323763</v>
      </c>
      <c r="I39" s="4">
        <v>12667410</v>
      </c>
      <c r="J39" s="4">
        <v>7950310</v>
      </c>
      <c r="K39" s="4">
        <v>11898394</v>
      </c>
      <c r="L39" s="4">
        <v>13830046</v>
      </c>
      <c r="M39" s="42">
        <v>11592078</v>
      </c>
      <c r="N39" s="13">
        <f>IF(SUM(B39:M39)&gt;0,SUM(B39:M39)," ")</f>
        <v>123484095</v>
      </c>
    </row>
    <row r="40" spans="1:14" ht="12" customHeight="1" x14ac:dyDescent="0.25">
      <c r="A40" s="7" t="str">
        <f>'Pregnant Women Participating'!A76</f>
        <v>North Dakota</v>
      </c>
      <c r="B40" s="13">
        <v>459455</v>
      </c>
      <c r="C40" s="4">
        <v>360713</v>
      </c>
      <c r="D40" s="4">
        <v>670572</v>
      </c>
      <c r="E40" s="4">
        <v>180131</v>
      </c>
      <c r="F40" s="4">
        <v>414464</v>
      </c>
      <c r="G40" s="4">
        <v>426050</v>
      </c>
      <c r="H40" s="4">
        <v>654809</v>
      </c>
      <c r="I40" s="4">
        <v>683818</v>
      </c>
      <c r="J40" s="4">
        <v>1</v>
      </c>
      <c r="K40" s="4">
        <v>635776</v>
      </c>
      <c r="L40" s="4">
        <v>328726</v>
      </c>
      <c r="M40" s="42">
        <v>125586</v>
      </c>
      <c r="N40" s="13">
        <f>IF(SUM(B40:M40)&gt;0,SUM(B40:M40)," ")</f>
        <v>4940101</v>
      </c>
    </row>
    <row r="41" spans="1:14" ht="12" customHeight="1" x14ac:dyDescent="0.25">
      <c r="A41" s="7" t="str">
        <f>'Pregnant Women Participating'!A42</f>
        <v>Ohio</v>
      </c>
      <c r="B41" s="13">
        <v>5417222</v>
      </c>
      <c r="C41" s="4">
        <v>6024033</v>
      </c>
      <c r="D41" s="4">
        <v>7204915</v>
      </c>
      <c r="E41" s="4">
        <v>6022265</v>
      </c>
      <c r="F41" s="4">
        <v>7038021</v>
      </c>
      <c r="G41" s="4">
        <v>7284021</v>
      </c>
      <c r="H41" s="4">
        <v>6554179</v>
      </c>
      <c r="I41" s="4">
        <v>6605509</v>
      </c>
      <c r="J41" s="4">
        <v>6776941</v>
      </c>
      <c r="K41" s="4">
        <v>10164823</v>
      </c>
      <c r="L41" s="4">
        <v>5898544</v>
      </c>
      <c r="M41" s="42">
        <v>8410666</v>
      </c>
      <c r="N41" s="13">
        <f>IF(SUM(B41:M41)&gt;0,SUM(B41:M41)," ")</f>
        <v>83401139</v>
      </c>
    </row>
    <row r="42" spans="1:14" ht="12" customHeight="1" x14ac:dyDescent="0.25">
      <c r="A42" s="7" t="str">
        <f>'Pregnant Women Participating'!A49</f>
        <v>Oklahoma</v>
      </c>
      <c r="B42" s="13">
        <v>2260111</v>
      </c>
      <c r="C42" s="4">
        <v>2326955</v>
      </c>
      <c r="D42" s="4">
        <v>2132811</v>
      </c>
      <c r="E42" s="4">
        <v>2354390</v>
      </c>
      <c r="F42" s="4">
        <v>1867117</v>
      </c>
      <c r="G42" s="4">
        <v>2601085</v>
      </c>
      <c r="H42" s="4">
        <v>2572703</v>
      </c>
      <c r="I42" s="4">
        <v>2477971</v>
      </c>
      <c r="J42" s="4">
        <v>2441499</v>
      </c>
      <c r="K42" s="4">
        <v>2582506</v>
      </c>
      <c r="L42" s="4">
        <v>2606822</v>
      </c>
      <c r="M42" s="42">
        <v>2645857</v>
      </c>
      <c r="N42" s="13">
        <f>IF(SUM(B42:M42)&gt;0,SUM(B42:M42)," ")</f>
        <v>28869827</v>
      </c>
    </row>
    <row r="43" spans="1:14" ht="12" customHeight="1" x14ac:dyDescent="0.25">
      <c r="A43" s="8" t="str">
        <f>'Pregnant Women Participating'!A97</f>
        <v>Oregon</v>
      </c>
      <c r="B43" s="13">
        <v>1140434</v>
      </c>
      <c r="C43" s="4">
        <v>3213421</v>
      </c>
      <c r="D43" s="4">
        <v>2511978</v>
      </c>
      <c r="E43" s="4">
        <v>2920423</v>
      </c>
      <c r="F43" s="4">
        <v>3441545</v>
      </c>
      <c r="G43" s="4">
        <v>3142834</v>
      </c>
      <c r="H43" s="4">
        <v>3781812</v>
      </c>
      <c r="I43" s="4">
        <v>4188388</v>
      </c>
      <c r="J43" s="4">
        <v>1078436</v>
      </c>
      <c r="K43" s="4">
        <v>3537201</v>
      </c>
      <c r="L43" s="4">
        <v>4558583</v>
      </c>
      <c r="M43" s="42">
        <v>3869159</v>
      </c>
      <c r="N43" s="13">
        <f>IF(SUM(B43:M43)&gt;0,SUM(B43:M43)," ")</f>
        <v>37384214</v>
      </c>
    </row>
    <row r="44" spans="1:14" ht="12" customHeight="1" x14ac:dyDescent="0.25">
      <c r="A44" s="7" t="str">
        <f>'Pregnant Women Participating'!A21</f>
        <v>Pennsylvania</v>
      </c>
      <c r="B44" s="13">
        <v>5566220</v>
      </c>
      <c r="C44" s="4">
        <v>6442771</v>
      </c>
      <c r="D44" s="4">
        <v>7050821</v>
      </c>
      <c r="E44" s="4">
        <v>7146835</v>
      </c>
      <c r="F44" s="4">
        <v>6907024</v>
      </c>
      <c r="G44" s="4">
        <v>6507271</v>
      </c>
      <c r="H44" s="4">
        <v>6341719</v>
      </c>
      <c r="I44" s="4">
        <v>7863384</v>
      </c>
      <c r="J44" s="4">
        <v>7827940</v>
      </c>
      <c r="K44" s="4">
        <v>7996761</v>
      </c>
      <c r="L44" s="4">
        <v>8807684</v>
      </c>
      <c r="M44" s="42">
        <v>8577949</v>
      </c>
      <c r="N44" s="13">
        <f>IF(SUM(B44:M44)&gt;0,SUM(B44:M44)," ")</f>
        <v>87036379</v>
      </c>
    </row>
    <row r="45" spans="1:14" ht="12" customHeight="1" x14ac:dyDescent="0.25">
      <c r="A45" s="7" t="str">
        <f>'Pregnant Women Participating'!A11</f>
        <v>Rhode Island</v>
      </c>
      <c r="B45" s="13">
        <v>667486</v>
      </c>
      <c r="C45" s="4">
        <v>366259</v>
      </c>
      <c r="D45" s="4">
        <v>368390</v>
      </c>
      <c r="E45" s="4">
        <v>744138</v>
      </c>
      <c r="F45" s="4">
        <v>611365</v>
      </c>
      <c r="G45" s="4">
        <v>620460</v>
      </c>
      <c r="H45" s="4">
        <v>603626</v>
      </c>
      <c r="I45" s="4">
        <v>599871</v>
      </c>
      <c r="J45" s="4">
        <v>1045185</v>
      </c>
      <c r="K45" s="4">
        <v>739859</v>
      </c>
      <c r="L45" s="4">
        <v>728182</v>
      </c>
      <c r="M45" s="42">
        <v>443811</v>
      </c>
      <c r="N45" s="13">
        <f>IF(SUM(B45:M45)&gt;0,SUM(B45:M45)," ")</f>
        <v>7538632</v>
      </c>
    </row>
    <row r="46" spans="1:14" ht="12" customHeight="1" x14ac:dyDescent="0.25">
      <c r="A46" s="7" t="str">
        <f>'Pregnant Women Participating'!A32</f>
        <v>South Carolina</v>
      </c>
      <c r="B46" s="13">
        <v>1099441</v>
      </c>
      <c r="C46" s="4">
        <v>2835570</v>
      </c>
      <c r="D46" s="4">
        <v>3562597</v>
      </c>
      <c r="E46" s="4">
        <v>3950815</v>
      </c>
      <c r="F46" s="4">
        <v>3068093</v>
      </c>
      <c r="G46" s="4">
        <v>3496146</v>
      </c>
      <c r="H46" s="4">
        <v>3616280</v>
      </c>
      <c r="I46" s="4">
        <v>4942648</v>
      </c>
      <c r="J46" s="4">
        <v>1915163</v>
      </c>
      <c r="K46" s="4">
        <v>3622171</v>
      </c>
      <c r="L46" s="4">
        <v>3739724</v>
      </c>
      <c r="M46" s="42">
        <v>4258894</v>
      </c>
      <c r="N46" s="13">
        <f>IF(SUM(B46:M46)&gt;0,SUM(B46:M46)," ")</f>
        <v>40107542</v>
      </c>
    </row>
    <row r="47" spans="1:14" ht="12" customHeight="1" x14ac:dyDescent="0.25">
      <c r="A47" s="7" t="str">
        <f>'Pregnant Women Participating'!A77</f>
        <v>South Dakota</v>
      </c>
      <c r="B47" s="13">
        <v>444486</v>
      </c>
      <c r="C47" s="4">
        <v>500733</v>
      </c>
      <c r="D47" s="4">
        <v>895357</v>
      </c>
      <c r="E47" s="4">
        <v>351009</v>
      </c>
      <c r="F47" s="4">
        <v>437411</v>
      </c>
      <c r="G47" s="4">
        <v>564377</v>
      </c>
      <c r="H47" s="4">
        <v>932883</v>
      </c>
      <c r="I47" s="4">
        <v>651263</v>
      </c>
      <c r="J47" s="4">
        <v>542689</v>
      </c>
      <c r="K47" s="4">
        <v>450908</v>
      </c>
      <c r="L47" s="4">
        <v>720158</v>
      </c>
      <c r="M47" s="42">
        <v>682017</v>
      </c>
      <c r="N47" s="13">
        <f>IF(SUM(B47:M47)&gt;0,SUM(B47:M47)," ")</f>
        <v>7173291</v>
      </c>
    </row>
    <row r="48" spans="1:14" ht="12" customHeight="1" x14ac:dyDescent="0.25">
      <c r="A48" s="7" t="str">
        <f>'Pregnant Women Participating'!A33</f>
        <v>Tennessee</v>
      </c>
      <c r="B48" s="13">
        <v>4008427</v>
      </c>
      <c r="C48" s="4">
        <v>3453846</v>
      </c>
      <c r="D48" s="4">
        <v>4342923</v>
      </c>
      <c r="E48" s="4">
        <v>4964964</v>
      </c>
      <c r="F48" s="4">
        <v>3064505</v>
      </c>
      <c r="G48" s="4">
        <v>4076933</v>
      </c>
      <c r="H48" s="4">
        <v>7602225</v>
      </c>
      <c r="I48" s="4">
        <v>5593998</v>
      </c>
      <c r="J48" s="4">
        <v>5526464</v>
      </c>
      <c r="K48" s="4">
        <v>5358165</v>
      </c>
      <c r="L48" s="4">
        <v>8681090</v>
      </c>
      <c r="M48" s="42">
        <v>8558387</v>
      </c>
      <c r="N48" s="13">
        <f>IF(SUM(B48:M48)&gt;0,SUM(B48:M48)," ")</f>
        <v>65231927</v>
      </c>
    </row>
    <row r="49" spans="1:14" ht="12" customHeight="1" x14ac:dyDescent="0.25">
      <c r="A49" s="7" t="str">
        <f>'Pregnant Women Participating'!A50</f>
        <v>Texas</v>
      </c>
      <c r="B49" s="13">
        <v>10287954</v>
      </c>
      <c r="C49" s="4">
        <v>29639469</v>
      </c>
      <c r="D49" s="4">
        <v>24223974</v>
      </c>
      <c r="E49" s="4">
        <v>22053395</v>
      </c>
      <c r="F49" s="4">
        <v>23199354</v>
      </c>
      <c r="G49" s="4">
        <v>18220628</v>
      </c>
      <c r="H49" s="4">
        <v>27276453</v>
      </c>
      <c r="I49" s="4">
        <v>28652899</v>
      </c>
      <c r="J49" s="4">
        <v>29354285</v>
      </c>
      <c r="K49" s="4">
        <v>32332356</v>
      </c>
      <c r="L49" s="4">
        <v>32388129</v>
      </c>
      <c r="M49" s="42">
        <v>32625008</v>
      </c>
      <c r="N49" s="13">
        <f>IF(SUM(B49:M49)&gt;0,SUM(B49:M49)," ")</f>
        <v>310253904</v>
      </c>
    </row>
    <row r="50" spans="1:14" ht="12" customHeight="1" x14ac:dyDescent="0.25">
      <c r="A50" s="7" t="str">
        <f>'Pregnant Women Participating'!A51</f>
        <v>Utah</v>
      </c>
      <c r="B50" s="13">
        <v>1468938</v>
      </c>
      <c r="C50" s="4">
        <v>1691382</v>
      </c>
      <c r="D50" s="4">
        <v>1350746</v>
      </c>
      <c r="E50" s="4">
        <v>1767335</v>
      </c>
      <c r="F50" s="4">
        <v>1736585</v>
      </c>
      <c r="G50" s="4">
        <v>1823751</v>
      </c>
      <c r="H50" s="4">
        <v>2257878</v>
      </c>
      <c r="I50" s="4">
        <v>1280190</v>
      </c>
      <c r="J50" s="4">
        <v>1732157</v>
      </c>
      <c r="K50" s="4">
        <v>1947399</v>
      </c>
      <c r="L50" s="4">
        <v>2211941</v>
      </c>
      <c r="M50" s="42">
        <v>2143697</v>
      </c>
      <c r="N50" s="13">
        <f>IF(SUM(B50:M50)&gt;0,SUM(B50:M50)," ")</f>
        <v>21411999</v>
      </c>
    </row>
    <row r="51" spans="1:14" ht="12" customHeight="1" x14ac:dyDescent="0.25">
      <c r="A51" s="7" t="str">
        <f>'Pregnant Women Participating'!A12</f>
        <v>Vermont</v>
      </c>
      <c r="B51" s="13">
        <v>451456</v>
      </c>
      <c r="C51" s="4">
        <v>463673</v>
      </c>
      <c r="D51" s="4">
        <v>464663</v>
      </c>
      <c r="E51" s="4">
        <v>494341</v>
      </c>
      <c r="F51" s="4">
        <v>397897</v>
      </c>
      <c r="G51" s="4">
        <v>445341</v>
      </c>
      <c r="H51" s="4">
        <v>586152</v>
      </c>
      <c r="I51" s="4">
        <v>357768</v>
      </c>
      <c r="J51" s="4">
        <v>577688</v>
      </c>
      <c r="K51" s="4">
        <v>389204</v>
      </c>
      <c r="L51" s="4">
        <v>508887</v>
      </c>
      <c r="M51" s="42">
        <v>485215</v>
      </c>
      <c r="N51" s="13">
        <f>IF(SUM(B51:M51)&gt;0,SUM(B51:M51)," ")</f>
        <v>5622285</v>
      </c>
    </row>
    <row r="52" spans="1:14" ht="12" customHeight="1" x14ac:dyDescent="0.25">
      <c r="A52" s="7" t="str">
        <f>'Pregnant Women Participating'!A23</f>
        <v>Virginia</v>
      </c>
      <c r="B52" s="13">
        <v>3718961</v>
      </c>
      <c r="C52" s="4">
        <v>4388581</v>
      </c>
      <c r="D52" s="4">
        <v>4663119</v>
      </c>
      <c r="E52" s="4">
        <v>4760877</v>
      </c>
      <c r="F52" s="4">
        <v>4080556</v>
      </c>
      <c r="G52" s="4">
        <v>3867252</v>
      </c>
      <c r="H52" s="4">
        <v>4203604</v>
      </c>
      <c r="I52" s="4">
        <v>4856947</v>
      </c>
      <c r="J52" s="4">
        <v>4838316</v>
      </c>
      <c r="K52" s="4">
        <v>5182119</v>
      </c>
      <c r="L52" s="4">
        <v>7114556</v>
      </c>
      <c r="M52" s="42">
        <v>5040865</v>
      </c>
      <c r="N52" s="13">
        <f>IF(SUM(B52:M52)&gt;0,SUM(B52:M52)," ")</f>
        <v>56715753</v>
      </c>
    </row>
    <row r="53" spans="1:14" ht="12" customHeight="1" x14ac:dyDescent="0.25">
      <c r="A53" s="8" t="str">
        <f>'Pregnant Women Participating'!A98</f>
        <v>Washington</v>
      </c>
      <c r="B53" s="13">
        <v>6653944</v>
      </c>
      <c r="C53" s="4">
        <v>4761873</v>
      </c>
      <c r="D53" s="4">
        <v>2899461</v>
      </c>
      <c r="E53" s="4">
        <v>7313127</v>
      </c>
      <c r="F53" s="4">
        <v>4476157</v>
      </c>
      <c r="G53" s="4">
        <v>4719779</v>
      </c>
      <c r="H53" s="4">
        <v>5565688</v>
      </c>
      <c r="I53" s="4">
        <v>7149964</v>
      </c>
      <c r="J53" s="4">
        <v>5285341</v>
      </c>
      <c r="K53" s="4">
        <v>5802942</v>
      </c>
      <c r="L53" s="4">
        <v>4502876</v>
      </c>
      <c r="M53" s="42">
        <v>5654829</v>
      </c>
      <c r="N53" s="13">
        <f>IF(SUM(B53:M53)&gt;0,SUM(B53:M53)," ")</f>
        <v>64785981</v>
      </c>
    </row>
    <row r="54" spans="1:14" ht="12" customHeight="1" x14ac:dyDescent="0.25">
      <c r="A54" s="7" t="str">
        <f>'Pregnant Women Participating'!A24</f>
        <v>West Virginia</v>
      </c>
      <c r="B54" s="13">
        <v>-966928</v>
      </c>
      <c r="C54" s="4">
        <v>1395980</v>
      </c>
      <c r="D54" s="4">
        <v>1424328</v>
      </c>
      <c r="E54" s="4">
        <v>2294575</v>
      </c>
      <c r="F54" s="4">
        <v>493692</v>
      </c>
      <c r="G54" s="4">
        <v>1289929</v>
      </c>
      <c r="H54" s="4">
        <v>2124947</v>
      </c>
      <c r="I54" s="4">
        <v>1616486</v>
      </c>
      <c r="J54" s="4">
        <v>2205945</v>
      </c>
      <c r="K54" s="4">
        <v>1603314</v>
      </c>
      <c r="L54" s="4">
        <v>1546414</v>
      </c>
      <c r="M54" s="42">
        <v>2292805</v>
      </c>
      <c r="N54" s="13">
        <f>IF(SUM(B54:M54)&gt;0,SUM(B54:M54)," ")</f>
        <v>17321487</v>
      </c>
    </row>
    <row r="55" spans="1:14" ht="12" customHeight="1" x14ac:dyDescent="0.25">
      <c r="A55" s="7" t="str">
        <f>'Pregnant Women Participating'!A43</f>
        <v>Wisconsin</v>
      </c>
      <c r="B55" s="13">
        <v>1860047</v>
      </c>
      <c r="C55" s="4">
        <v>2712116</v>
      </c>
      <c r="D55" s="4">
        <v>2740405</v>
      </c>
      <c r="E55" s="4">
        <v>3002888</v>
      </c>
      <c r="F55" s="4">
        <v>2531149</v>
      </c>
      <c r="G55" s="4">
        <v>2593526</v>
      </c>
      <c r="H55" s="4">
        <v>4855453</v>
      </c>
      <c r="I55" s="4">
        <v>4783414</v>
      </c>
      <c r="J55" s="4">
        <v>4818446</v>
      </c>
      <c r="K55" s="4">
        <v>3869354</v>
      </c>
      <c r="L55" s="4">
        <v>3527045</v>
      </c>
      <c r="M55" s="42">
        <v>191834</v>
      </c>
      <c r="N55" s="13">
        <f>IF(SUM(B55:M55)&gt;0,SUM(B55:M55)," ")</f>
        <v>37485677</v>
      </c>
    </row>
    <row r="56" spans="1:14" ht="12" customHeight="1" x14ac:dyDescent="0.25">
      <c r="A56" s="7" t="str">
        <f>'Pregnant Women Participating'!A78</f>
        <v>Wyoming</v>
      </c>
      <c r="B56" s="13">
        <v>234964</v>
      </c>
      <c r="C56" s="4">
        <v>231784</v>
      </c>
      <c r="D56" s="4">
        <v>256657</v>
      </c>
      <c r="E56" s="4">
        <v>256414</v>
      </c>
      <c r="F56" s="4">
        <v>230244</v>
      </c>
      <c r="G56" s="4">
        <v>233249</v>
      </c>
      <c r="H56" s="4">
        <v>247043</v>
      </c>
      <c r="I56" s="4">
        <v>311966</v>
      </c>
      <c r="J56" s="4">
        <v>294968</v>
      </c>
      <c r="K56" s="4">
        <v>359936</v>
      </c>
      <c r="L56" s="4">
        <v>311136</v>
      </c>
      <c r="M56" s="42">
        <v>364068</v>
      </c>
      <c r="N56" s="13">
        <f>IF(SUM(B56:M56)&gt;0,SUM(B56:M56)," ")</f>
        <v>3332429</v>
      </c>
    </row>
  </sheetData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March 10,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44470</v>
      </c>
      <c r="C5" s="19">
        <f>DATE(RIGHT(A2,4)-1,11,1)</f>
        <v>44501</v>
      </c>
      <c r="D5" s="19">
        <f>DATE(RIGHT(A2,4)-1,12,1)</f>
        <v>44531</v>
      </c>
      <c r="E5" s="19">
        <f>DATE(RIGHT(A2,4),1,1)</f>
        <v>44562</v>
      </c>
      <c r="F5" s="19">
        <f>DATE(RIGHT(A2,4),2,1)</f>
        <v>44593</v>
      </c>
      <c r="G5" s="19">
        <f>DATE(RIGHT(A2,4),3,1)</f>
        <v>44621</v>
      </c>
      <c r="H5" s="19">
        <f>DATE(RIGHT(A2,4),4,1)</f>
        <v>44652</v>
      </c>
      <c r="I5" s="19">
        <f>DATE(RIGHT(A2,4),5,1)</f>
        <v>44682</v>
      </c>
      <c r="J5" s="19">
        <f>DATE(RIGHT(A2,4),6,1)</f>
        <v>44713</v>
      </c>
      <c r="K5" s="19">
        <f>DATE(RIGHT(A2,4),7,1)</f>
        <v>44743</v>
      </c>
      <c r="L5" s="19">
        <f>DATE(RIGHT(A2,4),8,1)</f>
        <v>44774</v>
      </c>
      <c r="M5" s="19">
        <f>DATE(RIGHT(A2,4),9,1)</f>
        <v>44805</v>
      </c>
      <c r="N5" s="12" t="s">
        <v>24</v>
      </c>
    </row>
    <row r="6" spans="1:14" ht="12" customHeight="1" x14ac:dyDescent="0.25">
      <c r="A6" s="7" t="str">
        <f>'Pregnant Women Participating'!A6</f>
        <v>Connecticut</v>
      </c>
      <c r="B6" s="13">
        <v>925524</v>
      </c>
      <c r="C6" s="4">
        <v>932750</v>
      </c>
      <c r="D6" s="4">
        <v>1088463</v>
      </c>
      <c r="E6" s="4">
        <v>0</v>
      </c>
      <c r="F6" s="4">
        <v>2216265</v>
      </c>
      <c r="G6" s="4">
        <v>1154819</v>
      </c>
      <c r="H6" s="4">
        <v>0</v>
      </c>
      <c r="I6" s="4">
        <v>846023</v>
      </c>
      <c r="J6" s="4">
        <v>1950935</v>
      </c>
      <c r="K6" s="4">
        <v>0</v>
      </c>
      <c r="L6" s="4">
        <v>953949</v>
      </c>
      <c r="M6" s="42">
        <v>2231322</v>
      </c>
      <c r="N6" s="13">
        <f t="shared" ref="N6:N102" si="0">IF(SUM(B6:M6)&gt;0,SUM(B6:M6)," ")</f>
        <v>12300050</v>
      </c>
    </row>
    <row r="7" spans="1:14" ht="12" customHeight="1" x14ac:dyDescent="0.25">
      <c r="A7" s="7" t="str">
        <f>'Pregnant Women Participating'!A7</f>
        <v>Maine</v>
      </c>
      <c r="B7" s="13">
        <v>268107</v>
      </c>
      <c r="C7" s="4">
        <v>264830</v>
      </c>
      <c r="D7" s="4">
        <v>291311</v>
      </c>
      <c r="E7" s="4">
        <v>310743</v>
      </c>
      <c r="F7" s="4">
        <v>310703</v>
      </c>
      <c r="G7" s="4">
        <v>317350</v>
      </c>
      <c r="H7" s="4">
        <v>314244</v>
      </c>
      <c r="I7" s="4">
        <v>285043</v>
      </c>
      <c r="J7" s="4">
        <v>237926</v>
      </c>
      <c r="K7" s="4"/>
      <c r="L7" s="4">
        <v>625004</v>
      </c>
      <c r="M7" s="42">
        <v>247525</v>
      </c>
      <c r="N7" s="13">
        <f t="shared" si="0"/>
        <v>3472786</v>
      </c>
    </row>
    <row r="8" spans="1:14" ht="12" customHeight="1" x14ac:dyDescent="0.25">
      <c r="A8" s="7" t="str">
        <f>'Pregnant Women Participating'!A8</f>
        <v>Massachusetts</v>
      </c>
      <c r="B8" s="13">
        <v>1791904</v>
      </c>
      <c r="C8" s="4">
        <v>1789265</v>
      </c>
      <c r="D8" s="4">
        <v>2025936</v>
      </c>
      <c r="E8" s="4">
        <v>2117635</v>
      </c>
      <c r="F8" s="4">
        <v>2149520</v>
      </c>
      <c r="G8" s="4">
        <v>2160763</v>
      </c>
      <c r="H8" s="4">
        <v>1547120</v>
      </c>
      <c r="I8" s="4">
        <v>1906354</v>
      </c>
      <c r="J8" s="4">
        <v>1882497</v>
      </c>
      <c r="K8" s="4">
        <v>1788468</v>
      </c>
      <c r="L8" s="4">
        <v>1799454</v>
      </c>
      <c r="M8" s="42">
        <v>1990108</v>
      </c>
      <c r="N8" s="13">
        <f t="shared" si="0"/>
        <v>22949024</v>
      </c>
    </row>
    <row r="9" spans="1:14" ht="12" customHeight="1" x14ac:dyDescent="0.25">
      <c r="A9" s="7" t="str">
        <f>'Pregnant Women Participating'!A9</f>
        <v>New Hampshire</v>
      </c>
      <c r="B9" s="13">
        <v>223352</v>
      </c>
      <c r="C9" s="4">
        <v>211207</v>
      </c>
      <c r="D9" s="4">
        <v>235810</v>
      </c>
      <c r="E9" s="4">
        <v>240843</v>
      </c>
      <c r="F9" s="4">
        <v>259801</v>
      </c>
      <c r="G9" s="4">
        <v>254930</v>
      </c>
      <c r="H9" s="4">
        <v>161534</v>
      </c>
      <c r="I9" s="4">
        <v>231904</v>
      </c>
      <c r="J9" s="4">
        <v>189912</v>
      </c>
      <c r="K9" s="4">
        <v>184794</v>
      </c>
      <c r="L9" s="4">
        <v>183162</v>
      </c>
      <c r="M9" s="42">
        <v>202367</v>
      </c>
      <c r="N9" s="13">
        <f t="shared" si="0"/>
        <v>2579616</v>
      </c>
    </row>
    <row r="10" spans="1:14" ht="12" customHeight="1" x14ac:dyDescent="0.25">
      <c r="A10" s="7" t="str">
        <f>'Pregnant Women Participating'!A10</f>
        <v>New York</v>
      </c>
      <c r="B10" s="13">
        <v>6945379</v>
      </c>
      <c r="C10" s="4">
        <v>6812973</v>
      </c>
      <c r="D10" s="4">
        <v>7498823</v>
      </c>
      <c r="E10" s="4">
        <v>7426633</v>
      </c>
      <c r="F10" s="4">
        <v>7763448</v>
      </c>
      <c r="G10" s="4">
        <v>7772807</v>
      </c>
      <c r="H10" s="4">
        <v>7201304</v>
      </c>
      <c r="I10" s="4">
        <v>8268123</v>
      </c>
      <c r="J10" s="4">
        <v>7612918</v>
      </c>
      <c r="K10" s="4">
        <v>7556894</v>
      </c>
      <c r="L10" s="4">
        <v>7030133</v>
      </c>
      <c r="M10" s="42">
        <v>7438496</v>
      </c>
      <c r="N10" s="13">
        <f t="shared" si="0"/>
        <v>89327931</v>
      </c>
    </row>
    <row r="11" spans="1:14" ht="12" customHeight="1" x14ac:dyDescent="0.25">
      <c r="A11" s="7" t="str">
        <f>'Pregnant Women Participating'!A11</f>
        <v>Rhode Island</v>
      </c>
      <c r="B11" s="13">
        <v>361484</v>
      </c>
      <c r="C11" s="4">
        <v>733800</v>
      </c>
      <c r="D11" s="4">
        <v>719864</v>
      </c>
      <c r="E11" s="4">
        <v>352674</v>
      </c>
      <c r="F11" s="4">
        <v>397385</v>
      </c>
      <c r="G11" s="4">
        <v>418112</v>
      </c>
      <c r="H11" s="4">
        <v>429089</v>
      </c>
      <c r="I11" s="4">
        <v>440457</v>
      </c>
      <c r="J11" s="4"/>
      <c r="K11" s="4">
        <v>330743</v>
      </c>
      <c r="L11" s="4">
        <v>354826</v>
      </c>
      <c r="M11" s="42">
        <v>722177</v>
      </c>
      <c r="N11" s="13">
        <f t="shared" si="0"/>
        <v>5260611</v>
      </c>
    </row>
    <row r="12" spans="1:14" ht="12" customHeight="1" x14ac:dyDescent="0.25">
      <c r="A12" s="7" t="str">
        <f>'Pregnant Women Participating'!A12</f>
        <v>Vermont</v>
      </c>
      <c r="B12" s="13">
        <v>107123</v>
      </c>
      <c r="C12" s="4">
        <v>99065</v>
      </c>
      <c r="D12" s="4">
        <v>130374</v>
      </c>
      <c r="E12" s="4">
        <v>134144</v>
      </c>
      <c r="F12" s="4">
        <v>139893</v>
      </c>
      <c r="G12" s="4">
        <v>147794</v>
      </c>
      <c r="H12" s="4"/>
      <c r="I12" s="4">
        <v>238859</v>
      </c>
      <c r="J12" s="4"/>
      <c r="K12" s="4">
        <v>221717</v>
      </c>
      <c r="L12" s="4">
        <v>117407</v>
      </c>
      <c r="M12" s="42">
        <v>123774</v>
      </c>
      <c r="N12" s="13">
        <f t="shared" si="0"/>
        <v>1460150</v>
      </c>
    </row>
    <row r="13" spans="1:14" ht="12" customHeight="1" x14ac:dyDescent="0.25">
      <c r="A13" s="7" t="str">
        <f>'Pregnant Women Participating'!A13</f>
        <v>Virgin Islands</v>
      </c>
      <c r="B13" s="13">
        <v>57333</v>
      </c>
      <c r="C13" s="4">
        <v>56880</v>
      </c>
      <c r="D13" s="4"/>
      <c r="E13" s="4">
        <v>113299</v>
      </c>
      <c r="F13" s="4">
        <v>56785</v>
      </c>
      <c r="G13" s="4"/>
      <c r="H13" s="4">
        <v>106857</v>
      </c>
      <c r="I13" s="4">
        <v>61789</v>
      </c>
      <c r="J13" s="4">
        <v>57703</v>
      </c>
      <c r="K13" s="4">
        <v>61873</v>
      </c>
      <c r="L13" s="4">
        <v>121189</v>
      </c>
      <c r="M13" s="42"/>
      <c r="N13" s="13">
        <f t="shared" si="0"/>
        <v>693708</v>
      </c>
    </row>
    <row r="14" spans="1:14" ht="12" customHeight="1" x14ac:dyDescent="0.25">
      <c r="A14" s="7" t="str">
        <f>'Pregnant Women Participating'!A14</f>
        <v>Indian Township, ME</v>
      </c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2"/>
      <c r="N14" s="13" t="str">
        <f t="shared" si="0"/>
        <v xml:space="preserve"> </v>
      </c>
    </row>
    <row r="15" spans="1:14" ht="12" customHeight="1" x14ac:dyDescent="0.25">
      <c r="A15" s="7" t="str">
        <f>'Pregnant Women Participating'!A15</f>
        <v>Pleasant Point, ME</v>
      </c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2"/>
      <c r="N15" s="13" t="str">
        <f t="shared" si="0"/>
        <v xml:space="preserve"> 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10680206</v>
      </c>
      <c r="C16" s="15">
        <v>10900770</v>
      </c>
      <c r="D16" s="15">
        <v>11990581</v>
      </c>
      <c r="E16" s="15">
        <v>10695971</v>
      </c>
      <c r="F16" s="15">
        <v>13293800</v>
      </c>
      <c r="G16" s="15">
        <v>12226575</v>
      </c>
      <c r="H16" s="15">
        <v>9760148</v>
      </c>
      <c r="I16" s="15">
        <v>12278552</v>
      </c>
      <c r="J16" s="15">
        <v>11931891</v>
      </c>
      <c r="K16" s="15">
        <v>10144489</v>
      </c>
      <c r="L16" s="15">
        <v>11185124</v>
      </c>
      <c r="M16" s="41">
        <v>12955769</v>
      </c>
      <c r="N16" s="16">
        <f t="shared" si="0"/>
        <v>138043876</v>
      </c>
    </row>
    <row r="17" spans="1:14" ht="12" customHeight="1" x14ac:dyDescent="0.25">
      <c r="A17" s="7" t="str">
        <f>'Pregnant Women Participating'!A17</f>
        <v>Delaware</v>
      </c>
      <c r="B17" s="13">
        <v>403027</v>
      </c>
      <c r="C17" s="4">
        <v>413440</v>
      </c>
      <c r="D17" s="4">
        <v>415250</v>
      </c>
      <c r="E17" s="4">
        <v>406744</v>
      </c>
      <c r="F17" s="4">
        <v>443189</v>
      </c>
      <c r="G17" s="4">
        <v>430539</v>
      </c>
      <c r="H17" s="4">
        <v>280143</v>
      </c>
      <c r="I17" s="4">
        <v>333361</v>
      </c>
      <c r="J17" s="4">
        <v>0</v>
      </c>
      <c r="K17" s="4">
        <v>703286</v>
      </c>
      <c r="L17" s="4">
        <v>363149</v>
      </c>
      <c r="M17" s="42">
        <v>402881</v>
      </c>
      <c r="N17" s="13">
        <f t="shared" si="0"/>
        <v>4595009</v>
      </c>
    </row>
    <row r="18" spans="1:14" ht="12" customHeight="1" x14ac:dyDescent="0.25">
      <c r="A18" s="7" t="str">
        <f>'Pregnant Women Participating'!A18</f>
        <v>District of Columbia</v>
      </c>
      <c r="B18" s="13">
        <v>716900</v>
      </c>
      <c r="C18" s="4">
        <v>234411</v>
      </c>
      <c r="D18" s="4">
        <v>200892</v>
      </c>
      <c r="E18" s="4">
        <v>210999</v>
      </c>
      <c r="F18" s="4">
        <v>249453</v>
      </c>
      <c r="G18" s="4">
        <v>227641</v>
      </c>
      <c r="H18" s="4">
        <v>215708</v>
      </c>
      <c r="I18" s="4">
        <v>0</v>
      </c>
      <c r="J18" s="4">
        <v>0</v>
      </c>
      <c r="K18" s="4">
        <v>0</v>
      </c>
      <c r="L18" s="4">
        <v>408372</v>
      </c>
      <c r="M18" s="42">
        <v>645505</v>
      </c>
      <c r="N18" s="13">
        <f t="shared" si="0"/>
        <v>3109881</v>
      </c>
    </row>
    <row r="19" spans="1:14" ht="12" customHeight="1" x14ac:dyDescent="0.25">
      <c r="A19" s="7" t="str">
        <f>'Pregnant Women Participating'!A19</f>
        <v>Maryland</v>
      </c>
      <c r="B19" s="13">
        <v>2440168</v>
      </c>
      <c r="C19" s="4">
        <v>2424180</v>
      </c>
      <c r="D19" s="4">
        <v>2486117</v>
      </c>
      <c r="E19" s="4">
        <v>0</v>
      </c>
      <c r="F19" s="4">
        <v>4956252</v>
      </c>
      <c r="G19" s="4">
        <v>2542842</v>
      </c>
      <c r="H19" s="4">
        <v>1903893</v>
      </c>
      <c r="I19" s="4">
        <v>2222411</v>
      </c>
      <c r="J19" s="4">
        <v>2158464</v>
      </c>
      <c r="K19" s="4">
        <v>2165956</v>
      </c>
      <c r="L19" s="4">
        <v>2194630</v>
      </c>
      <c r="M19" s="42">
        <v>2439644</v>
      </c>
      <c r="N19" s="13">
        <f t="shared" si="0"/>
        <v>27934557</v>
      </c>
    </row>
    <row r="20" spans="1:14" ht="12" customHeight="1" x14ac:dyDescent="0.25">
      <c r="A20" s="7" t="str">
        <f>'Pregnant Women Participating'!A20</f>
        <v>New Jersey</v>
      </c>
      <c r="B20" s="13">
        <v>2277603</v>
      </c>
      <c r="C20" s="4">
        <v>2063832</v>
      </c>
      <c r="D20" s="4">
        <v>2232339</v>
      </c>
      <c r="E20" s="4">
        <v>2369852</v>
      </c>
      <c r="F20" s="4">
        <v>2457619</v>
      </c>
      <c r="G20" s="4">
        <v>2316170</v>
      </c>
      <c r="H20" s="4">
        <v>2280296</v>
      </c>
      <c r="I20" s="4">
        <v>2747443</v>
      </c>
      <c r="J20" s="4">
        <v>2462817</v>
      </c>
      <c r="K20" s="4">
        <v>2307545</v>
      </c>
      <c r="L20" s="4">
        <v>2190914</v>
      </c>
      <c r="M20" s="42">
        <v>2394219</v>
      </c>
      <c r="N20" s="13">
        <f t="shared" si="0"/>
        <v>28100649</v>
      </c>
    </row>
    <row r="21" spans="1:14" ht="12" customHeight="1" x14ac:dyDescent="0.25">
      <c r="A21" s="7" t="str">
        <f>'Pregnant Women Participating'!A21</f>
        <v>Pennsylvania</v>
      </c>
      <c r="B21" s="13">
        <v>3338400</v>
      </c>
      <c r="C21" s="4">
        <v>3243381</v>
      </c>
      <c r="D21" s="4">
        <v>3213946</v>
      </c>
      <c r="E21" s="4">
        <v>3404838</v>
      </c>
      <c r="F21" s="4">
        <v>3510623</v>
      </c>
      <c r="G21" s="4">
        <v>3517999</v>
      </c>
      <c r="H21" s="4">
        <v>3345581</v>
      </c>
      <c r="I21" s="4">
        <v>2786082</v>
      </c>
      <c r="J21" s="4">
        <v>2945059</v>
      </c>
      <c r="K21" s="4">
        <v>3247019</v>
      </c>
      <c r="L21" s="4">
        <v>3107135</v>
      </c>
      <c r="M21" s="42">
        <v>3219277</v>
      </c>
      <c r="N21" s="13">
        <f t="shared" si="0"/>
        <v>38879340</v>
      </c>
    </row>
    <row r="22" spans="1:14" ht="12" customHeight="1" x14ac:dyDescent="0.25">
      <c r="A22" s="7" t="str">
        <f>'Pregnant Women Participating'!A22</f>
        <v>Puerto Rico</v>
      </c>
      <c r="B22" s="13">
        <v>651499</v>
      </c>
      <c r="C22" s="4">
        <v>668613</v>
      </c>
      <c r="D22" s="4">
        <v>762620</v>
      </c>
      <c r="E22" s="4">
        <v>666293</v>
      </c>
      <c r="F22" s="4">
        <v>646852</v>
      </c>
      <c r="G22" s="4">
        <v>784854</v>
      </c>
      <c r="H22" s="4">
        <v>696059</v>
      </c>
      <c r="I22" s="4">
        <v>718169</v>
      </c>
      <c r="J22" s="4">
        <v>779495</v>
      </c>
      <c r="K22" s="4">
        <v>738752</v>
      </c>
      <c r="L22" s="4">
        <v>750550</v>
      </c>
      <c r="M22" s="42">
        <v>689120</v>
      </c>
      <c r="N22" s="13">
        <f t="shared" si="0"/>
        <v>8552876</v>
      </c>
    </row>
    <row r="23" spans="1:14" ht="12" customHeight="1" x14ac:dyDescent="0.25">
      <c r="A23" s="7" t="str">
        <f>'Pregnant Women Participating'!A23</f>
        <v>Virginia</v>
      </c>
      <c r="B23" s="13">
        <v>2356832</v>
      </c>
      <c r="C23" s="4">
        <v>2306639</v>
      </c>
      <c r="D23" s="4">
        <v>2232900</v>
      </c>
      <c r="E23" s="4">
        <v>2343151</v>
      </c>
      <c r="F23" s="4">
        <v>2231679</v>
      </c>
      <c r="G23" s="4">
        <v>2448228</v>
      </c>
      <c r="H23" s="4">
        <v>2367057</v>
      </c>
      <c r="I23" s="4">
        <v>1708262</v>
      </c>
      <c r="J23" s="4">
        <v>1789812</v>
      </c>
      <c r="K23" s="4">
        <v>1804020</v>
      </c>
      <c r="L23" s="4"/>
      <c r="M23" s="42">
        <v>1948967</v>
      </c>
      <c r="N23" s="13">
        <f t="shared" si="0"/>
        <v>23537547</v>
      </c>
    </row>
    <row r="24" spans="1:14" ht="12" customHeight="1" x14ac:dyDescent="0.25">
      <c r="A24" s="7" t="str">
        <f>'Pregnant Women Participating'!A24</f>
        <v>West Virginia</v>
      </c>
      <c r="B24" s="13">
        <v>3109121</v>
      </c>
      <c r="C24" s="4">
        <v>753445</v>
      </c>
      <c r="D24" s="4">
        <v>786000</v>
      </c>
      <c r="E24" s="4">
        <v>0</v>
      </c>
      <c r="F24" s="4">
        <v>1577646</v>
      </c>
      <c r="G24" s="4">
        <v>812124</v>
      </c>
      <c r="H24" s="4">
        <v>0</v>
      </c>
      <c r="I24" s="4">
        <v>562755</v>
      </c>
      <c r="J24" s="4">
        <v>0</v>
      </c>
      <c r="K24" s="4">
        <v>681874</v>
      </c>
      <c r="L24" s="4">
        <v>713654</v>
      </c>
      <c r="M24" s="42">
        <v>0</v>
      </c>
      <c r="N24" s="13">
        <f t="shared" si="0"/>
        <v>8996619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15293550</v>
      </c>
      <c r="C25" s="15">
        <v>12107941</v>
      </c>
      <c r="D25" s="15">
        <v>12330064</v>
      </c>
      <c r="E25" s="15">
        <v>9401877</v>
      </c>
      <c r="F25" s="15">
        <v>16073313</v>
      </c>
      <c r="G25" s="15">
        <v>13080397</v>
      </c>
      <c r="H25" s="15">
        <v>11088737</v>
      </c>
      <c r="I25" s="15">
        <v>11078483</v>
      </c>
      <c r="J25" s="15">
        <v>10135647</v>
      </c>
      <c r="K25" s="15">
        <v>11648452</v>
      </c>
      <c r="L25" s="15">
        <v>9728404</v>
      </c>
      <c r="M25" s="41">
        <v>11739613</v>
      </c>
      <c r="N25" s="16">
        <f t="shared" si="0"/>
        <v>143706478</v>
      </c>
    </row>
    <row r="26" spans="1:14" ht="12" customHeight="1" x14ac:dyDescent="0.25">
      <c r="A26" s="7" t="str">
        <f>'Pregnant Women Participating'!A26</f>
        <v>Alabama</v>
      </c>
      <c r="B26" s="13">
        <v>2323563</v>
      </c>
      <c r="C26" s="4">
        <v>2265594</v>
      </c>
      <c r="D26" s="4">
        <v>2582149</v>
      </c>
      <c r="E26" s="4">
        <v>2571289</v>
      </c>
      <c r="F26" s="4">
        <v>2690031</v>
      </c>
      <c r="G26" s="4">
        <v>2671719</v>
      </c>
      <c r="H26" s="4">
        <v>2357198</v>
      </c>
      <c r="I26" s="4">
        <v>2717249</v>
      </c>
      <c r="J26" s="4">
        <v>2458772</v>
      </c>
      <c r="K26" s="4">
        <v>2250988</v>
      </c>
      <c r="L26" s="4">
        <v>2116887</v>
      </c>
      <c r="M26" s="42">
        <v>1979728</v>
      </c>
      <c r="N26" s="13">
        <f t="shared" si="0"/>
        <v>28985167</v>
      </c>
    </row>
    <row r="27" spans="1:14" ht="12" customHeight="1" x14ac:dyDescent="0.25">
      <c r="A27" s="7" t="str">
        <f>'Pregnant Women Participating'!A27</f>
        <v>Florida</v>
      </c>
      <c r="B27" s="13">
        <v>6997471</v>
      </c>
      <c r="C27" s="4">
        <v>13806034</v>
      </c>
      <c r="D27" s="4">
        <v>10490417</v>
      </c>
      <c r="E27" s="4">
        <v>10260746</v>
      </c>
      <c r="F27" s="4">
        <v>10475682</v>
      </c>
      <c r="G27" s="4">
        <v>11006780</v>
      </c>
      <c r="H27" s="4">
        <v>6183163</v>
      </c>
      <c r="I27" s="4">
        <v>14825836</v>
      </c>
      <c r="J27" s="4">
        <v>10582973</v>
      </c>
      <c r="K27" s="4">
        <v>10006179</v>
      </c>
      <c r="L27" s="4">
        <v>9679059</v>
      </c>
      <c r="M27" s="42">
        <v>8939313</v>
      </c>
      <c r="N27" s="13">
        <f t="shared" si="0"/>
        <v>123253653</v>
      </c>
    </row>
    <row r="28" spans="1:14" ht="12" customHeight="1" x14ac:dyDescent="0.25">
      <c r="A28" s="7" t="str">
        <f>'Pregnant Women Participating'!A28</f>
        <v>Georgia</v>
      </c>
      <c r="B28" s="13">
        <v>4003210</v>
      </c>
      <c r="C28" s="4">
        <v>4012701</v>
      </c>
      <c r="D28" s="4">
        <v>3946687</v>
      </c>
      <c r="E28" s="4">
        <v>3926937</v>
      </c>
      <c r="F28" s="4">
        <v>4108305</v>
      </c>
      <c r="G28" s="4">
        <v>3666390</v>
      </c>
      <c r="H28" s="4">
        <v>3593492</v>
      </c>
      <c r="I28" s="4">
        <v>4280077</v>
      </c>
      <c r="J28" s="4">
        <v>3744780</v>
      </c>
      <c r="K28" s="4">
        <v>3433544</v>
      </c>
      <c r="L28" s="4">
        <v>3048468</v>
      </c>
      <c r="M28" s="42">
        <v>2916108</v>
      </c>
      <c r="N28" s="13">
        <f t="shared" si="0"/>
        <v>44680699</v>
      </c>
    </row>
    <row r="29" spans="1:14" ht="12" customHeight="1" x14ac:dyDescent="0.25">
      <c r="A29" s="7" t="str">
        <f>'Pregnant Women Participating'!A29</f>
        <v>Kentucky</v>
      </c>
      <c r="B29" s="13">
        <v>2081409</v>
      </c>
      <c r="C29" s="4">
        <v>1860911</v>
      </c>
      <c r="D29" s="4">
        <v>0</v>
      </c>
      <c r="E29" s="4">
        <v>2283933</v>
      </c>
      <c r="F29" s="4">
        <v>3414665</v>
      </c>
      <c r="G29" s="4">
        <v>2024011</v>
      </c>
      <c r="H29" s="4">
        <v>1427311</v>
      </c>
      <c r="I29" s="4">
        <v>1785827</v>
      </c>
      <c r="J29" s="4">
        <v>0</v>
      </c>
      <c r="K29" s="4">
        <v>1701801</v>
      </c>
      <c r="L29" s="4">
        <v>1614152</v>
      </c>
      <c r="M29" s="42">
        <v>3730942</v>
      </c>
      <c r="N29" s="13">
        <f t="shared" si="0"/>
        <v>21924962</v>
      </c>
    </row>
    <row r="30" spans="1:14" ht="12" customHeight="1" x14ac:dyDescent="0.25">
      <c r="A30" s="7" t="str">
        <f>'Pregnant Women Participating'!A30</f>
        <v>Mississippi</v>
      </c>
      <c r="B30" s="13">
        <v>4378580</v>
      </c>
      <c r="C30" s="4">
        <v>2197423</v>
      </c>
      <c r="D30" s="4">
        <v>2414356</v>
      </c>
      <c r="E30" s="4">
        <v>0</v>
      </c>
      <c r="F30" s="4">
        <v>0</v>
      </c>
      <c r="G30" s="4">
        <v>2301456</v>
      </c>
      <c r="H30" s="4">
        <v>7045300</v>
      </c>
      <c r="I30" s="4">
        <v>2356823</v>
      </c>
      <c r="J30" s="4">
        <v>2026161</v>
      </c>
      <c r="K30" s="4">
        <v>1839515</v>
      </c>
      <c r="L30" s="4">
        <v>1511170</v>
      </c>
      <c r="M30" s="42">
        <v>1386743</v>
      </c>
      <c r="N30" s="13">
        <f t="shared" si="0"/>
        <v>27457527</v>
      </c>
    </row>
    <row r="31" spans="1:14" ht="12" customHeight="1" x14ac:dyDescent="0.25">
      <c r="A31" s="7" t="str">
        <f>'Pregnant Women Participating'!A31</f>
        <v>North Carolina</v>
      </c>
      <c r="B31" s="13">
        <v>2052023</v>
      </c>
      <c r="C31" s="4">
        <v>6461695</v>
      </c>
      <c r="D31" s="4">
        <v>4464745</v>
      </c>
      <c r="E31" s="4">
        <v>4229076</v>
      </c>
      <c r="F31" s="4">
        <v>4559099</v>
      </c>
      <c r="G31" s="4">
        <v>4427665</v>
      </c>
      <c r="H31" s="4">
        <v>6538191</v>
      </c>
      <c r="I31" s="4">
        <v>2359548</v>
      </c>
      <c r="J31" s="4">
        <v>7255249</v>
      </c>
      <c r="K31" s="4">
        <v>4503268</v>
      </c>
      <c r="L31" s="4">
        <v>2162481</v>
      </c>
      <c r="M31" s="42">
        <v>4466671</v>
      </c>
      <c r="N31" s="13">
        <f t="shared" si="0"/>
        <v>53479711</v>
      </c>
    </row>
    <row r="32" spans="1:14" ht="12" customHeight="1" x14ac:dyDescent="0.25">
      <c r="A32" s="7" t="str">
        <f>'Pregnant Women Participating'!A32</f>
        <v>South Carolina</v>
      </c>
      <c r="B32" s="13">
        <v>2312461</v>
      </c>
      <c r="C32" s="4">
        <v>2189901</v>
      </c>
      <c r="D32" s="4">
        <v>2212659</v>
      </c>
      <c r="E32" s="4">
        <v>2171794</v>
      </c>
      <c r="F32" s="4">
        <v>2295591</v>
      </c>
      <c r="G32" s="4">
        <v>2300765</v>
      </c>
      <c r="H32" s="4">
        <v>2017628</v>
      </c>
      <c r="I32" s="4">
        <v>1000366</v>
      </c>
      <c r="J32" s="4">
        <v>3609708</v>
      </c>
      <c r="K32" s="4">
        <v>2421943</v>
      </c>
      <c r="L32" s="4">
        <v>2174500</v>
      </c>
      <c r="M32" s="42">
        <v>2211866</v>
      </c>
      <c r="N32" s="13">
        <f t="shared" si="0"/>
        <v>26919182</v>
      </c>
    </row>
    <row r="33" spans="1:14" ht="12" customHeight="1" x14ac:dyDescent="0.25">
      <c r="A33" s="7" t="str">
        <f>'Pregnant Women Participating'!A33</f>
        <v>Tennessee</v>
      </c>
      <c r="B33" s="13">
        <v>3370013</v>
      </c>
      <c r="C33" s="4">
        <v>3272356</v>
      </c>
      <c r="D33" s="4">
        <v>3558077</v>
      </c>
      <c r="E33" s="4">
        <v>3373685</v>
      </c>
      <c r="F33" s="4">
        <v>3667327</v>
      </c>
      <c r="G33" s="4">
        <v>3640224</v>
      </c>
      <c r="H33" s="4"/>
      <c r="I33" s="4">
        <v>2492246</v>
      </c>
      <c r="J33" s="4">
        <v>2508409</v>
      </c>
      <c r="K33" s="4">
        <v>3297193</v>
      </c>
      <c r="L33" s="4"/>
      <c r="M33" s="42"/>
      <c r="N33" s="13">
        <f t="shared" si="0"/>
        <v>29179530</v>
      </c>
    </row>
    <row r="34" spans="1:14" ht="12" customHeight="1" x14ac:dyDescent="0.25">
      <c r="A34" s="7" t="str">
        <f>'Pregnant Women Participating'!A34</f>
        <v>Choctaw Indians, MS</v>
      </c>
      <c r="B34" s="13">
        <v>0</v>
      </c>
      <c r="C34" s="4">
        <v>0</v>
      </c>
      <c r="D34" s="4">
        <v>21255</v>
      </c>
      <c r="E34" s="4">
        <v>18140</v>
      </c>
      <c r="F34" s="4">
        <v>18758</v>
      </c>
      <c r="G34" s="4">
        <v>22352</v>
      </c>
      <c r="H34" s="4">
        <v>18624</v>
      </c>
      <c r="I34" s="4">
        <v>18327</v>
      </c>
      <c r="J34" s="4">
        <v>20355</v>
      </c>
      <c r="K34" s="4">
        <v>15005</v>
      </c>
      <c r="L34" s="4">
        <v>11489</v>
      </c>
      <c r="M34" s="42">
        <v>12984</v>
      </c>
      <c r="N34" s="13">
        <f t="shared" si="0"/>
        <v>177289</v>
      </c>
    </row>
    <row r="35" spans="1:14" ht="12" customHeight="1" x14ac:dyDescent="0.25">
      <c r="A35" s="7" t="str">
        <f>'Pregnant Women Participating'!A35</f>
        <v>Eastern Cherokee, NC</v>
      </c>
      <c r="B35" s="13">
        <v>4557</v>
      </c>
      <c r="C35" s="4">
        <v>12159</v>
      </c>
      <c r="D35" s="4">
        <v>8534</v>
      </c>
      <c r="E35" s="4">
        <v>8768</v>
      </c>
      <c r="F35" s="4">
        <v>11157</v>
      </c>
      <c r="G35" s="4">
        <v>11395</v>
      </c>
      <c r="H35" s="4">
        <v>9610</v>
      </c>
      <c r="I35" s="4">
        <v>10649</v>
      </c>
      <c r="J35" s="4">
        <v>15891</v>
      </c>
      <c r="K35" s="4">
        <v>7539</v>
      </c>
      <c r="L35" s="4">
        <v>5385</v>
      </c>
      <c r="M35" s="42">
        <v>7587</v>
      </c>
      <c r="N35" s="13">
        <f t="shared" si="0"/>
        <v>113231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27523287</v>
      </c>
      <c r="C36" s="15">
        <v>36078774</v>
      </c>
      <c r="D36" s="15">
        <v>29698879</v>
      </c>
      <c r="E36" s="15">
        <v>28844368</v>
      </c>
      <c r="F36" s="15">
        <v>31240615</v>
      </c>
      <c r="G36" s="15">
        <v>32072757</v>
      </c>
      <c r="H36" s="15">
        <v>29190517</v>
      </c>
      <c r="I36" s="15">
        <v>31846948</v>
      </c>
      <c r="J36" s="15">
        <v>32222298</v>
      </c>
      <c r="K36" s="15">
        <v>29476975</v>
      </c>
      <c r="L36" s="15">
        <v>22323591</v>
      </c>
      <c r="M36" s="41">
        <v>25651942</v>
      </c>
      <c r="N36" s="16">
        <f t="shared" si="0"/>
        <v>356170951</v>
      </c>
    </row>
    <row r="37" spans="1:14" ht="12" customHeight="1" x14ac:dyDescent="0.25">
      <c r="A37" s="7" t="str">
        <f>'Pregnant Women Participating'!A37</f>
        <v>Illinois</v>
      </c>
      <c r="B37" s="13">
        <v>3704473</v>
      </c>
      <c r="C37" s="4">
        <v>3592823</v>
      </c>
      <c r="D37" s="4">
        <v>3762105</v>
      </c>
      <c r="E37" s="4">
        <v>3721681</v>
      </c>
      <c r="F37" s="4">
        <v>3815918</v>
      </c>
      <c r="G37" s="4">
        <v>3920285</v>
      </c>
      <c r="H37" s="4">
        <v>3538219</v>
      </c>
      <c r="I37" s="4">
        <v>4000647</v>
      </c>
      <c r="J37" s="4">
        <v>3748455</v>
      </c>
      <c r="K37" s="4">
        <v>3427589</v>
      </c>
      <c r="L37" s="4">
        <v>3218725</v>
      </c>
      <c r="M37" s="42">
        <v>3572397</v>
      </c>
      <c r="N37" s="13">
        <f t="shared" si="0"/>
        <v>44023317</v>
      </c>
    </row>
    <row r="38" spans="1:14" ht="12" customHeight="1" x14ac:dyDescent="0.25">
      <c r="A38" s="7" t="str">
        <f>'Pregnant Women Participating'!A38</f>
        <v>Indiana</v>
      </c>
      <c r="B38" s="13">
        <v>3509010</v>
      </c>
      <c r="C38" s="4">
        <v>3378173</v>
      </c>
      <c r="D38" s="4">
        <v>3482696</v>
      </c>
      <c r="E38" s="4">
        <v>3575356</v>
      </c>
      <c r="F38" s="4">
        <v>3108050</v>
      </c>
      <c r="G38" s="4">
        <v>3595576</v>
      </c>
      <c r="H38" s="4">
        <v>3346652</v>
      </c>
      <c r="I38" s="4">
        <v>3550390</v>
      </c>
      <c r="J38" s="4">
        <v>2779736</v>
      </c>
      <c r="K38" s="4">
        <v>3303509</v>
      </c>
      <c r="L38" s="4">
        <v>3113810</v>
      </c>
      <c r="M38" s="42">
        <v>2921165</v>
      </c>
      <c r="N38" s="13">
        <f t="shared" si="0"/>
        <v>39664123</v>
      </c>
    </row>
    <row r="39" spans="1:14" ht="12" customHeight="1" x14ac:dyDescent="0.25">
      <c r="A39" s="7" t="str">
        <f>'Pregnant Women Participating'!A39</f>
        <v>Iowa</v>
      </c>
      <c r="B39" s="13">
        <v>1241243</v>
      </c>
      <c r="C39" s="4">
        <v>1225222</v>
      </c>
      <c r="D39" s="4">
        <v>1234644</v>
      </c>
      <c r="E39" s="4">
        <v>1252584</v>
      </c>
      <c r="F39" s="4">
        <v>1270315</v>
      </c>
      <c r="G39" s="4">
        <v>1267945</v>
      </c>
      <c r="H39" s="4">
        <v>1167002</v>
      </c>
      <c r="I39" s="4">
        <v>855523</v>
      </c>
      <c r="J39" s="4">
        <v>993193</v>
      </c>
      <c r="K39" s="4">
        <v>1058021</v>
      </c>
      <c r="L39" s="4">
        <v>1098960</v>
      </c>
      <c r="M39" s="42">
        <v>1118220</v>
      </c>
      <c r="N39" s="13">
        <f t="shared" si="0"/>
        <v>13782872</v>
      </c>
    </row>
    <row r="40" spans="1:14" ht="12" customHeight="1" x14ac:dyDescent="0.25">
      <c r="A40" s="7" t="str">
        <f>'Pregnant Women Participating'!A40</f>
        <v>Michigan</v>
      </c>
      <c r="B40" s="13">
        <v>3307077</v>
      </c>
      <c r="C40" s="4">
        <v>3280264</v>
      </c>
      <c r="D40" s="4">
        <v>3255269</v>
      </c>
      <c r="E40" s="4">
        <v>3173119</v>
      </c>
      <c r="F40" s="4">
        <v>2677821</v>
      </c>
      <c r="G40" s="4">
        <v>3387143</v>
      </c>
      <c r="H40" s="4">
        <v>3334098</v>
      </c>
      <c r="I40" s="4">
        <v>2460205</v>
      </c>
      <c r="J40" s="4">
        <v>3050440</v>
      </c>
      <c r="K40" s="4">
        <v>2944738</v>
      </c>
      <c r="L40" s="4"/>
      <c r="M40" s="42">
        <v>5749344</v>
      </c>
      <c r="N40" s="13">
        <f t="shared" si="0"/>
        <v>36619518</v>
      </c>
    </row>
    <row r="41" spans="1:14" ht="12" customHeight="1" x14ac:dyDescent="0.25">
      <c r="A41" s="7" t="str">
        <f>'Pregnant Women Participating'!A41</f>
        <v>Minnesota</v>
      </c>
      <c r="B41" s="13">
        <v>1844314</v>
      </c>
      <c r="C41" s="4">
        <v>1839601</v>
      </c>
      <c r="D41" s="4">
        <v>1899965</v>
      </c>
      <c r="E41" s="4">
        <v>1897329</v>
      </c>
      <c r="F41" s="4">
        <v>1978562</v>
      </c>
      <c r="G41" s="4">
        <v>2006544</v>
      </c>
      <c r="H41" s="4">
        <v>0</v>
      </c>
      <c r="I41" s="4">
        <v>1578759</v>
      </c>
      <c r="J41" s="4">
        <v>1686147</v>
      </c>
      <c r="K41" s="4">
        <v>1680669</v>
      </c>
      <c r="L41" s="4">
        <v>3506462</v>
      </c>
      <c r="M41" s="42">
        <v>1835780</v>
      </c>
      <c r="N41" s="13">
        <f t="shared" si="0"/>
        <v>21754132</v>
      </c>
    </row>
    <row r="42" spans="1:14" ht="12" customHeight="1" x14ac:dyDescent="0.25">
      <c r="A42" s="7" t="str">
        <f>'Pregnant Women Participating'!A42</f>
        <v>Ohio</v>
      </c>
      <c r="B42" s="13">
        <v>3378699</v>
      </c>
      <c r="C42" s="4">
        <v>3339319</v>
      </c>
      <c r="D42" s="4">
        <v>2553443</v>
      </c>
      <c r="E42" s="4">
        <v>3766546</v>
      </c>
      <c r="F42" s="4">
        <v>3132451</v>
      </c>
      <c r="G42" s="4">
        <v>3179046</v>
      </c>
      <c r="H42" s="4">
        <v>3144025</v>
      </c>
      <c r="I42" s="4">
        <v>3262435</v>
      </c>
      <c r="J42" s="4">
        <v>3180454</v>
      </c>
      <c r="K42" s="4">
        <v>33002</v>
      </c>
      <c r="L42" s="4">
        <v>4813652</v>
      </c>
      <c r="M42" s="42">
        <v>2698514</v>
      </c>
      <c r="N42" s="13">
        <f t="shared" si="0"/>
        <v>36481586</v>
      </c>
    </row>
    <row r="43" spans="1:14" ht="12" customHeight="1" x14ac:dyDescent="0.25">
      <c r="A43" s="7" t="str">
        <f>'Pregnant Women Participating'!A43</f>
        <v>Wisconsin</v>
      </c>
      <c r="B43" s="13">
        <v>2023670</v>
      </c>
      <c r="C43" s="4">
        <v>1980598</v>
      </c>
      <c r="D43" s="4">
        <v>2092111</v>
      </c>
      <c r="E43" s="4">
        <v>2057049</v>
      </c>
      <c r="F43" s="4">
        <v>2173674</v>
      </c>
      <c r="G43" s="4">
        <v>2192981</v>
      </c>
      <c r="H43" s="4"/>
      <c r="I43" s="4"/>
      <c r="J43" s="4"/>
      <c r="K43" s="4">
        <v>1200000</v>
      </c>
      <c r="L43" s="4">
        <v>1550207</v>
      </c>
      <c r="M43" s="42">
        <v>4800918</v>
      </c>
      <c r="N43" s="13">
        <f t="shared" si="0"/>
        <v>20071208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19008486</v>
      </c>
      <c r="C44" s="15">
        <v>18636000</v>
      </c>
      <c r="D44" s="15">
        <v>18280233</v>
      </c>
      <c r="E44" s="15">
        <v>19443664</v>
      </c>
      <c r="F44" s="15">
        <v>18156791</v>
      </c>
      <c r="G44" s="15">
        <v>19549520</v>
      </c>
      <c r="H44" s="15">
        <v>14529996</v>
      </c>
      <c r="I44" s="15">
        <v>15707959</v>
      </c>
      <c r="J44" s="15">
        <v>15438425</v>
      </c>
      <c r="K44" s="15">
        <v>13647528</v>
      </c>
      <c r="L44" s="15">
        <v>17301816</v>
      </c>
      <c r="M44" s="41">
        <v>22696338</v>
      </c>
      <c r="N44" s="16">
        <f t="shared" si="0"/>
        <v>212396756</v>
      </c>
    </row>
    <row r="45" spans="1:14" ht="12" customHeight="1" x14ac:dyDescent="0.25">
      <c r="A45" s="7" t="str">
        <f>'Pregnant Women Participating'!A45</f>
        <v>Arizona</v>
      </c>
      <c r="B45" s="13">
        <v>3064761</v>
      </c>
      <c r="C45" s="4">
        <v>2918036</v>
      </c>
      <c r="D45" s="4">
        <v>3017923</v>
      </c>
      <c r="E45" s="4">
        <v>2946278</v>
      </c>
      <c r="F45" s="4">
        <v>3248646</v>
      </c>
      <c r="G45" s="4">
        <v>3223575</v>
      </c>
      <c r="H45" s="4">
        <v>0</v>
      </c>
      <c r="I45" s="4">
        <v>2244034</v>
      </c>
      <c r="J45" s="4">
        <v>6054645</v>
      </c>
      <c r="K45" s="4">
        <v>3799560</v>
      </c>
      <c r="L45" s="4">
        <v>3852840</v>
      </c>
      <c r="M45" s="42">
        <v>4048901</v>
      </c>
      <c r="N45" s="13">
        <f t="shared" si="0"/>
        <v>38419199</v>
      </c>
    </row>
    <row r="46" spans="1:14" ht="12" customHeight="1" x14ac:dyDescent="0.25">
      <c r="A46" s="7" t="str">
        <f>'Pregnant Women Participating'!A46</f>
        <v>Arkansas</v>
      </c>
      <c r="B46" s="13">
        <v>0</v>
      </c>
      <c r="C46" s="4">
        <v>3072977</v>
      </c>
      <c r="D46" s="4">
        <v>1516210</v>
      </c>
      <c r="E46" s="4">
        <v>1573705</v>
      </c>
      <c r="F46" s="4">
        <v>1577282</v>
      </c>
      <c r="G46" s="4">
        <v>1549143</v>
      </c>
      <c r="H46" s="4">
        <v>1568265</v>
      </c>
      <c r="I46" s="4">
        <v>1570872</v>
      </c>
      <c r="J46" s="4">
        <v>1532978</v>
      </c>
      <c r="K46" s="4">
        <v>1666181</v>
      </c>
      <c r="L46" s="4">
        <v>1594444</v>
      </c>
      <c r="M46" s="42">
        <v>1730149</v>
      </c>
      <c r="N46" s="13">
        <f t="shared" si="0"/>
        <v>18952206</v>
      </c>
    </row>
    <row r="47" spans="1:14" ht="12" customHeight="1" x14ac:dyDescent="0.25">
      <c r="A47" s="7" t="str">
        <f>'Pregnant Women Participating'!A47</f>
        <v>Louisiana</v>
      </c>
      <c r="B47" s="13">
        <v>2282047</v>
      </c>
      <c r="C47" s="4">
        <v>4763896</v>
      </c>
      <c r="D47" s="4">
        <v>2283576</v>
      </c>
      <c r="E47" s="4">
        <v>2352614</v>
      </c>
      <c r="F47" s="4">
        <v>2307445</v>
      </c>
      <c r="G47" s="4">
        <v>2303989</v>
      </c>
      <c r="H47" s="4">
        <v>0</v>
      </c>
      <c r="I47" s="4">
        <v>2239722</v>
      </c>
      <c r="J47" s="4">
        <v>1564358</v>
      </c>
      <c r="K47" s="4">
        <v>1555315</v>
      </c>
      <c r="L47" s="4">
        <v>1605440</v>
      </c>
      <c r="M47" s="42">
        <v>1728462</v>
      </c>
      <c r="N47" s="13">
        <f t="shared" si="0"/>
        <v>24986864</v>
      </c>
    </row>
    <row r="48" spans="1:14" ht="12" customHeight="1" x14ac:dyDescent="0.25">
      <c r="A48" s="7" t="str">
        <f>'Pregnant Women Participating'!A48</f>
        <v>New Mexico</v>
      </c>
      <c r="B48" s="13">
        <v>596206</v>
      </c>
      <c r="C48" s="4">
        <v>594323</v>
      </c>
      <c r="D48" s="4">
        <v>593740</v>
      </c>
      <c r="E48" s="4">
        <v>603213</v>
      </c>
      <c r="F48" s="4">
        <v>591810</v>
      </c>
      <c r="G48" s="4">
        <v>601953</v>
      </c>
      <c r="H48" s="4">
        <v>603049</v>
      </c>
      <c r="I48" s="4">
        <v>608977</v>
      </c>
      <c r="J48" s="4">
        <v>622718</v>
      </c>
      <c r="K48" s="4">
        <v>636388</v>
      </c>
      <c r="L48" s="4">
        <v>630084</v>
      </c>
      <c r="M48" s="42">
        <v>634797</v>
      </c>
      <c r="N48" s="13">
        <f t="shared" si="0"/>
        <v>7317258</v>
      </c>
    </row>
    <row r="49" spans="1:14" ht="12" customHeight="1" x14ac:dyDescent="0.25">
      <c r="A49" s="7" t="str">
        <f>'Pregnant Women Participating'!A49</f>
        <v>Oklahoma</v>
      </c>
      <c r="B49" s="13">
        <v>1615756</v>
      </c>
      <c r="C49" s="4">
        <v>1565283</v>
      </c>
      <c r="D49" s="4">
        <v>1694855</v>
      </c>
      <c r="E49" s="4">
        <v>1597374</v>
      </c>
      <c r="F49" s="4">
        <v>1603038</v>
      </c>
      <c r="G49" s="4">
        <v>1641424</v>
      </c>
      <c r="H49" s="4">
        <v>1419672</v>
      </c>
      <c r="I49" s="4">
        <v>1686610</v>
      </c>
      <c r="J49" s="4">
        <v>1574923</v>
      </c>
      <c r="K49" s="4">
        <v>1712943</v>
      </c>
      <c r="L49" s="4">
        <v>1530945</v>
      </c>
      <c r="M49" s="42">
        <v>1631168</v>
      </c>
      <c r="N49" s="13">
        <f t="shared" si="0"/>
        <v>19273991</v>
      </c>
    </row>
    <row r="50" spans="1:14" ht="12" customHeight="1" x14ac:dyDescent="0.25">
      <c r="A50" s="7" t="str">
        <f>'Pregnant Women Participating'!A50</f>
        <v>Texas</v>
      </c>
      <c r="B50" s="13">
        <v>25671650</v>
      </c>
      <c r="C50" s="4">
        <v>9556946</v>
      </c>
      <c r="D50" s="4">
        <v>16326176</v>
      </c>
      <c r="E50" s="4">
        <v>18260835</v>
      </c>
      <c r="F50" s="4">
        <v>15364971</v>
      </c>
      <c r="G50" s="4">
        <v>20146890</v>
      </c>
      <c r="H50" s="4">
        <v>11116322</v>
      </c>
      <c r="I50" s="4">
        <v>11976278</v>
      </c>
      <c r="J50" s="4">
        <v>13663525</v>
      </c>
      <c r="K50" s="4">
        <v>12956433</v>
      </c>
      <c r="L50" s="4">
        <v>15063234</v>
      </c>
      <c r="M50" s="42">
        <v>14927692</v>
      </c>
      <c r="N50" s="13">
        <f t="shared" si="0"/>
        <v>185030952</v>
      </c>
    </row>
    <row r="51" spans="1:14" ht="12" customHeight="1" x14ac:dyDescent="0.25">
      <c r="A51" s="7" t="str">
        <f>'Pregnant Women Participating'!A51</f>
        <v>Utah</v>
      </c>
      <c r="B51" s="13">
        <v>683821</v>
      </c>
      <c r="C51" s="4">
        <v>671761</v>
      </c>
      <c r="D51" s="4">
        <v>659735</v>
      </c>
      <c r="E51" s="4">
        <v>666923</v>
      </c>
      <c r="F51" s="4">
        <v>680898</v>
      </c>
      <c r="G51" s="4">
        <v>703727</v>
      </c>
      <c r="H51" s="4">
        <v>0</v>
      </c>
      <c r="I51" s="4">
        <v>1233467</v>
      </c>
      <c r="J51" s="4">
        <v>605838</v>
      </c>
      <c r="K51" s="4">
        <v>595708</v>
      </c>
      <c r="L51" s="4">
        <v>579384</v>
      </c>
      <c r="M51" s="42">
        <v>617624</v>
      </c>
      <c r="N51" s="13">
        <f t="shared" si="0"/>
        <v>7698886</v>
      </c>
    </row>
    <row r="52" spans="1:14" ht="12" customHeight="1" x14ac:dyDescent="0.25">
      <c r="A52" s="7" t="str">
        <f>'Pregnant Women Participating'!A52</f>
        <v>Inter-Tribal Council, AZ</v>
      </c>
      <c r="B52" s="13">
        <v>135210</v>
      </c>
      <c r="C52" s="4">
        <v>133102</v>
      </c>
      <c r="D52" s="4">
        <v>140485</v>
      </c>
      <c r="E52" s="4">
        <v>133404</v>
      </c>
      <c r="F52" s="4">
        <v>160347</v>
      </c>
      <c r="G52" s="4">
        <v>153717</v>
      </c>
      <c r="H52" s="4">
        <v>93987</v>
      </c>
      <c r="I52" s="4">
        <v>122086</v>
      </c>
      <c r="J52" s="4">
        <v>122784</v>
      </c>
      <c r="K52" s="4">
        <v>125996</v>
      </c>
      <c r="L52" s="4">
        <v>136765</v>
      </c>
      <c r="M52" s="42">
        <v>137119</v>
      </c>
      <c r="N52" s="13">
        <f t="shared" si="0"/>
        <v>1595002</v>
      </c>
    </row>
    <row r="53" spans="1:14" ht="12" customHeight="1" x14ac:dyDescent="0.25">
      <c r="A53" s="7" t="str">
        <f>'Pregnant Women Participating'!A53</f>
        <v>Navajo Nation, AZ</v>
      </c>
      <c r="B53" s="13">
        <v>56459</v>
      </c>
      <c r="C53" s="4">
        <v>0</v>
      </c>
      <c r="D53" s="4">
        <v>57285</v>
      </c>
      <c r="E53" s="4">
        <v>63010</v>
      </c>
      <c r="F53" s="4">
        <v>54035</v>
      </c>
      <c r="G53" s="4">
        <v>63734</v>
      </c>
      <c r="H53" s="4">
        <v>59459</v>
      </c>
      <c r="I53" s="4">
        <v>64588</v>
      </c>
      <c r="J53" s="4">
        <v>61889</v>
      </c>
      <c r="K53" s="4">
        <v>73984</v>
      </c>
      <c r="L53" s="4">
        <v>74047</v>
      </c>
      <c r="M53" s="42">
        <v>68286</v>
      </c>
      <c r="N53" s="13">
        <f t="shared" si="0"/>
        <v>696776</v>
      </c>
    </row>
    <row r="54" spans="1:14" ht="12" customHeight="1" x14ac:dyDescent="0.25">
      <c r="A54" s="7" t="str">
        <f>'Pregnant Women Participating'!A54</f>
        <v>Acoma, Canoncito &amp; Laguna, NM</v>
      </c>
      <c r="B54" s="13"/>
      <c r="C54" s="4"/>
      <c r="D54" s="4"/>
      <c r="E54" s="4"/>
      <c r="F54" s="4"/>
      <c r="G54" s="4"/>
      <c r="H54" s="4"/>
      <c r="I54" s="4"/>
      <c r="J54" s="4"/>
      <c r="K54" s="4"/>
      <c r="L54" s="4"/>
      <c r="M54" s="42"/>
      <c r="N54" s="13" t="str">
        <f t="shared" si="0"/>
        <v xml:space="preserve"> </v>
      </c>
    </row>
    <row r="55" spans="1:14" ht="12" customHeight="1" x14ac:dyDescent="0.25">
      <c r="A55" s="7" t="str">
        <f>'Pregnant Women Participating'!A55</f>
        <v>Eight Northern Pueblos, NM</v>
      </c>
      <c r="B55" s="13"/>
      <c r="C55" s="4"/>
      <c r="D55" s="4"/>
      <c r="E55" s="4"/>
      <c r="F55" s="4"/>
      <c r="G55" s="4"/>
      <c r="H55" s="4"/>
      <c r="I55" s="4"/>
      <c r="J55" s="4"/>
      <c r="K55" s="4"/>
      <c r="L55" s="4"/>
      <c r="M55" s="42"/>
      <c r="N55" s="13" t="str">
        <f t="shared" si="0"/>
        <v xml:space="preserve"> </v>
      </c>
    </row>
    <row r="56" spans="1:14" ht="12" customHeight="1" x14ac:dyDescent="0.25">
      <c r="A56" s="7" t="str">
        <f>'Pregnant Women Participating'!A56</f>
        <v>Five Sandoval Pueblos, NM</v>
      </c>
      <c r="B56" s="13">
        <v>0</v>
      </c>
      <c r="C56" s="4">
        <v>0</v>
      </c>
      <c r="D56" s="4">
        <v>2547</v>
      </c>
      <c r="E56" s="4">
        <v>925</v>
      </c>
      <c r="F56" s="4">
        <v>1026</v>
      </c>
      <c r="G56" s="4">
        <v>0</v>
      </c>
      <c r="H56" s="4">
        <v>0</v>
      </c>
      <c r="I56" s="4">
        <v>1559</v>
      </c>
      <c r="J56" s="4">
        <v>0</v>
      </c>
      <c r="K56" s="4">
        <v>1710</v>
      </c>
      <c r="L56" s="4">
        <v>0</v>
      </c>
      <c r="M56" s="42">
        <v>577</v>
      </c>
      <c r="N56" s="13">
        <f t="shared" si="0"/>
        <v>8344</v>
      </c>
    </row>
    <row r="57" spans="1:14" ht="12" customHeight="1" x14ac:dyDescent="0.25">
      <c r="A57" s="7" t="str">
        <f>'Pregnant Women Participating'!A57</f>
        <v>Isleta Pueblo, NM</v>
      </c>
      <c r="B57" s="13">
        <v>18822</v>
      </c>
      <c r="C57" s="4">
        <v>19555</v>
      </c>
      <c r="D57" s="4">
        <v>18889</v>
      </c>
      <c r="E57" s="4">
        <v>19267</v>
      </c>
      <c r="F57" s="4">
        <v>20197</v>
      </c>
      <c r="G57" s="4">
        <v>18582</v>
      </c>
      <c r="H57" s="4">
        <v>15007</v>
      </c>
      <c r="I57" s="4">
        <v>6109</v>
      </c>
      <c r="J57" s="4">
        <v>5684</v>
      </c>
      <c r="K57" s="4">
        <v>7305</v>
      </c>
      <c r="L57" s="4">
        <v>8876</v>
      </c>
      <c r="M57" s="42">
        <v>9529</v>
      </c>
      <c r="N57" s="13">
        <f t="shared" si="0"/>
        <v>167822</v>
      </c>
    </row>
    <row r="58" spans="1:14" ht="12" customHeight="1" x14ac:dyDescent="0.25">
      <c r="A58" s="7" t="str">
        <f>'Pregnant Women Participating'!A58</f>
        <v>San Felipe Pueblo, NM</v>
      </c>
      <c r="B58" s="13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2">
        <v>0</v>
      </c>
      <c r="N58" s="13" t="str">
        <f t="shared" si="0"/>
        <v xml:space="preserve"> </v>
      </c>
    </row>
    <row r="59" spans="1:14" ht="12" customHeight="1" x14ac:dyDescent="0.25">
      <c r="A59" s="7" t="str">
        <f>'Pregnant Women Participating'!A59</f>
        <v>Santo Domingo Tribe, NM</v>
      </c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2"/>
      <c r="N59" s="13" t="str">
        <f t="shared" si="0"/>
        <v xml:space="preserve"> </v>
      </c>
    </row>
    <row r="60" spans="1:14" ht="12" customHeight="1" x14ac:dyDescent="0.25">
      <c r="A60" s="7" t="str">
        <f>'Pregnant Women Participating'!A60</f>
        <v>Zuni Pueblo, NM</v>
      </c>
      <c r="B60" s="13">
        <v>856</v>
      </c>
      <c r="C60" s="4">
        <v>971</v>
      </c>
      <c r="D60" s="4">
        <v>2542</v>
      </c>
      <c r="E60" s="4">
        <v>524</v>
      </c>
      <c r="F60" s="4">
        <v>1019</v>
      </c>
      <c r="G60" s="4">
        <v>3458</v>
      </c>
      <c r="H60" s="4">
        <v>0</v>
      </c>
      <c r="I60" s="4">
        <v>1565</v>
      </c>
      <c r="J60" s="4">
        <v>1384</v>
      </c>
      <c r="K60" s="4">
        <v>996</v>
      </c>
      <c r="L60" s="4">
        <v>996</v>
      </c>
      <c r="M60" s="42">
        <v>1612</v>
      </c>
      <c r="N60" s="13">
        <f t="shared" si="0"/>
        <v>15923</v>
      </c>
    </row>
    <row r="61" spans="1:14" ht="12" customHeight="1" x14ac:dyDescent="0.25">
      <c r="A61" s="7" t="str">
        <f>'Pregnant Women Participating'!A61</f>
        <v>Cherokee Nation, OK</v>
      </c>
      <c r="B61" s="13">
        <v>124121</v>
      </c>
      <c r="C61" s="4">
        <v>125144</v>
      </c>
      <c r="D61" s="4">
        <v>143987</v>
      </c>
      <c r="E61" s="4">
        <v>145248</v>
      </c>
      <c r="F61" s="4">
        <v>144025</v>
      </c>
      <c r="G61" s="4">
        <v>144170</v>
      </c>
      <c r="H61" s="4">
        <v>131048</v>
      </c>
      <c r="I61" s="4">
        <v>125217</v>
      </c>
      <c r="J61" s="4">
        <v>121218</v>
      </c>
      <c r="K61" s="4">
        <v>116672</v>
      </c>
      <c r="L61" s="4">
        <v>113821</v>
      </c>
      <c r="M61" s="42">
        <v>116629</v>
      </c>
      <c r="N61" s="13">
        <f t="shared" si="0"/>
        <v>1551300</v>
      </c>
    </row>
    <row r="62" spans="1:14" ht="12" customHeight="1" x14ac:dyDescent="0.25">
      <c r="A62" s="7" t="str">
        <f>'Pregnant Women Participating'!A62</f>
        <v>Chickasaw Nation, OK</v>
      </c>
      <c r="B62" s="13">
        <v>175146</v>
      </c>
      <c r="C62" s="4">
        <v>0</v>
      </c>
      <c r="D62" s="4">
        <v>0</v>
      </c>
      <c r="E62" s="4">
        <v>176502</v>
      </c>
      <c r="F62" s="4">
        <v>99541</v>
      </c>
      <c r="G62" s="4">
        <v>91844</v>
      </c>
      <c r="H62" s="4">
        <v>181244</v>
      </c>
      <c r="I62" s="4">
        <v>97714</v>
      </c>
      <c r="J62" s="4">
        <v>92146</v>
      </c>
      <c r="K62" s="4">
        <v>97714</v>
      </c>
      <c r="L62" s="4">
        <v>81530</v>
      </c>
      <c r="M62" s="42">
        <v>86500</v>
      </c>
      <c r="N62" s="13">
        <f t="shared" si="0"/>
        <v>1179881</v>
      </c>
    </row>
    <row r="63" spans="1:14" ht="12" customHeight="1" x14ac:dyDescent="0.25">
      <c r="A63" s="7" t="str">
        <f>'Pregnant Women Participating'!A63</f>
        <v>Choctaw Nation, OK</v>
      </c>
      <c r="B63" s="13">
        <v>112608</v>
      </c>
      <c r="C63" s="4">
        <v>112440</v>
      </c>
      <c r="D63" s="4">
        <v>116985</v>
      </c>
      <c r="E63" s="4">
        <v>116902</v>
      </c>
      <c r="F63" s="4">
        <v>121143</v>
      </c>
      <c r="G63" s="4">
        <v>116562</v>
      </c>
      <c r="H63" s="4">
        <v>86464</v>
      </c>
      <c r="I63" s="4">
        <v>76357</v>
      </c>
      <c r="J63" s="4">
        <v>81822</v>
      </c>
      <c r="K63" s="4">
        <v>100450</v>
      </c>
      <c r="L63" s="4">
        <v>92231</v>
      </c>
      <c r="M63" s="42">
        <v>102282</v>
      </c>
      <c r="N63" s="13">
        <f t="shared" si="0"/>
        <v>1236246</v>
      </c>
    </row>
    <row r="64" spans="1:14" ht="12" customHeight="1" x14ac:dyDescent="0.25">
      <c r="A64" s="7" t="str">
        <f>'Pregnant Women Participating'!A64</f>
        <v>Citizen Potawatomi Nation, OK</v>
      </c>
      <c r="B64" s="13">
        <v>32044</v>
      </c>
      <c r="C64" s="4">
        <v>29714</v>
      </c>
      <c r="D64" s="4">
        <v>30717</v>
      </c>
      <c r="E64" s="4">
        <v>31323</v>
      </c>
      <c r="F64" s="4">
        <v>33793</v>
      </c>
      <c r="G64" s="4">
        <v>32066</v>
      </c>
      <c r="H64" s="4">
        <v>26739</v>
      </c>
      <c r="I64" s="4">
        <v>29571</v>
      </c>
      <c r="J64" s="4">
        <v>32761</v>
      </c>
      <c r="K64" s="4">
        <v>33947</v>
      </c>
      <c r="L64" s="4">
        <v>29040</v>
      </c>
      <c r="M64" s="42">
        <v>32035</v>
      </c>
      <c r="N64" s="13">
        <f t="shared" si="0"/>
        <v>373750</v>
      </c>
    </row>
    <row r="65" spans="1:14" ht="12" customHeight="1" x14ac:dyDescent="0.25">
      <c r="A65" s="7" t="str">
        <f>'Pregnant Women Participating'!A65</f>
        <v>Inter-Tribal Council, OK</v>
      </c>
      <c r="B65" s="13">
        <v>3919</v>
      </c>
      <c r="C65" s="4">
        <v>4187</v>
      </c>
      <c r="D65" s="4">
        <v>3935</v>
      </c>
      <c r="E65" s="4">
        <v>4271</v>
      </c>
      <c r="F65" s="4">
        <v>5041</v>
      </c>
      <c r="G65" s="4">
        <v>4011</v>
      </c>
      <c r="H65" s="4">
        <v>0</v>
      </c>
      <c r="I65" s="4">
        <v>8844</v>
      </c>
      <c r="J65" s="4">
        <v>3491</v>
      </c>
      <c r="K65" s="4">
        <v>1824</v>
      </c>
      <c r="L65" s="4">
        <v>592</v>
      </c>
      <c r="M65" s="42">
        <v>1053</v>
      </c>
      <c r="N65" s="13">
        <f t="shared" si="0"/>
        <v>41168</v>
      </c>
    </row>
    <row r="66" spans="1:14" ht="12" customHeight="1" x14ac:dyDescent="0.25">
      <c r="A66" s="7" t="str">
        <f>'Pregnant Women Participating'!A66</f>
        <v>Muscogee Creek Nation, OK</v>
      </c>
      <c r="B66" s="13">
        <v>51138</v>
      </c>
      <c r="C66" s="4">
        <v>47477</v>
      </c>
      <c r="D66" s="4">
        <v>52845</v>
      </c>
      <c r="E66" s="4">
        <v>47378</v>
      </c>
      <c r="F66" s="4">
        <v>46301</v>
      </c>
      <c r="G66" s="4">
        <v>91217</v>
      </c>
      <c r="H66" s="4">
        <v>46669</v>
      </c>
      <c r="I66" s="4">
        <v>48809</v>
      </c>
      <c r="J66" s="4">
        <v>52395</v>
      </c>
      <c r="K66" s="4">
        <v>44299</v>
      </c>
      <c r="L66" s="4">
        <v>47638</v>
      </c>
      <c r="M66" s="42">
        <v>43956</v>
      </c>
      <c r="N66" s="13">
        <f t="shared" si="0"/>
        <v>620122</v>
      </c>
    </row>
    <row r="67" spans="1:14" ht="12" customHeight="1" x14ac:dyDescent="0.25">
      <c r="A67" s="7" t="str">
        <f>'Pregnant Women Participating'!A67</f>
        <v>Osage Tribal Council, OK</v>
      </c>
      <c r="B67" s="13">
        <v>124115</v>
      </c>
      <c r="C67" s="4">
        <v>112672</v>
      </c>
      <c r="D67" s="4">
        <v>125697</v>
      </c>
      <c r="E67" s="4">
        <v>114490</v>
      </c>
      <c r="F67" s="4">
        <v>76754</v>
      </c>
      <c r="G67" s="4">
        <v>114972</v>
      </c>
      <c r="H67" s="4">
        <v>99517</v>
      </c>
      <c r="I67" s="4">
        <v>103926</v>
      </c>
      <c r="J67" s="4">
        <v>91321</v>
      </c>
      <c r="K67" s="4">
        <v>96409</v>
      </c>
      <c r="L67" s="4">
        <v>103488</v>
      </c>
      <c r="M67" s="42"/>
      <c r="N67" s="13">
        <f t="shared" si="0"/>
        <v>1163361</v>
      </c>
    </row>
    <row r="68" spans="1:14" ht="12" customHeight="1" x14ac:dyDescent="0.25">
      <c r="A68" s="7" t="str">
        <f>'Pregnant Women Participating'!A68</f>
        <v>Otoe-Missouria Tribe, OK</v>
      </c>
      <c r="B68" s="13">
        <v>0</v>
      </c>
      <c r="C68" s="4">
        <v>7076</v>
      </c>
      <c r="D68" s="4">
        <v>4481</v>
      </c>
      <c r="E68" s="4">
        <v>16598</v>
      </c>
      <c r="F68" s="4">
        <v>16299</v>
      </c>
      <c r="G68" s="4">
        <v>6982</v>
      </c>
      <c r="H68" s="4">
        <v>9484</v>
      </c>
      <c r="I68" s="4">
        <v>7472</v>
      </c>
      <c r="J68" s="4">
        <v>8385</v>
      </c>
      <c r="K68" s="4">
        <v>0</v>
      </c>
      <c r="L68" s="4">
        <v>14801</v>
      </c>
      <c r="M68" s="42">
        <v>0</v>
      </c>
      <c r="N68" s="13">
        <f t="shared" si="0"/>
        <v>91578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93661</v>
      </c>
      <c r="C69" s="4">
        <v>91625</v>
      </c>
      <c r="D69" s="4">
        <v>92225</v>
      </c>
      <c r="E69" s="4">
        <v>89558</v>
      </c>
      <c r="F69" s="4">
        <v>94803</v>
      </c>
      <c r="G69" s="4">
        <v>177333</v>
      </c>
      <c r="H69" s="4">
        <v>0</v>
      </c>
      <c r="I69" s="4">
        <v>181739</v>
      </c>
      <c r="J69" s="4">
        <v>96554</v>
      </c>
      <c r="K69" s="4">
        <v>0</v>
      </c>
      <c r="L69" s="4">
        <v>165911</v>
      </c>
      <c r="M69" s="42">
        <v>0</v>
      </c>
      <c r="N69" s="13">
        <f t="shared" si="0"/>
        <v>1083409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34842340</v>
      </c>
      <c r="C70" s="15">
        <v>23827185</v>
      </c>
      <c r="D70" s="15">
        <v>26884835</v>
      </c>
      <c r="E70" s="15">
        <v>28960342</v>
      </c>
      <c r="F70" s="15">
        <v>26248414</v>
      </c>
      <c r="G70" s="15">
        <v>31189349</v>
      </c>
      <c r="H70" s="15">
        <v>15456926</v>
      </c>
      <c r="I70" s="15">
        <v>22435516</v>
      </c>
      <c r="J70" s="15">
        <v>26390819</v>
      </c>
      <c r="K70" s="15">
        <v>23623834</v>
      </c>
      <c r="L70" s="15">
        <v>25726107</v>
      </c>
      <c r="M70" s="41">
        <v>25918371</v>
      </c>
      <c r="N70" s="16">
        <f t="shared" si="0"/>
        <v>311504038</v>
      </c>
    </row>
    <row r="71" spans="1:14" ht="12" customHeight="1" x14ac:dyDescent="0.25">
      <c r="A71" s="7" t="str">
        <f>'Pregnant Women Participating'!A71</f>
        <v>Colorado</v>
      </c>
      <c r="B71" s="13">
        <v>1524367</v>
      </c>
      <c r="C71" s="4">
        <v>1489715</v>
      </c>
      <c r="D71" s="4">
        <v>1490203</v>
      </c>
      <c r="E71" s="4">
        <v>1509468</v>
      </c>
      <c r="F71" s="4">
        <v>1484878</v>
      </c>
      <c r="G71" s="4">
        <v>1529245</v>
      </c>
      <c r="H71" s="4">
        <v>1518145</v>
      </c>
      <c r="I71" s="4">
        <v>1537513</v>
      </c>
      <c r="J71" s="4">
        <v>1540929</v>
      </c>
      <c r="K71" s="4">
        <v>0</v>
      </c>
      <c r="L71" s="4">
        <v>2355703</v>
      </c>
      <c r="M71" s="42">
        <v>0</v>
      </c>
      <c r="N71" s="13">
        <f t="shared" si="0"/>
        <v>15980166</v>
      </c>
    </row>
    <row r="72" spans="1:14" ht="12" customHeight="1" x14ac:dyDescent="0.25">
      <c r="A72" s="7" t="str">
        <f>'Pregnant Women Participating'!A72</f>
        <v>Kansas</v>
      </c>
      <c r="B72" s="13">
        <v>1120087</v>
      </c>
      <c r="C72" s="4">
        <v>1079193</v>
      </c>
      <c r="D72" s="4">
        <v>1134324</v>
      </c>
      <c r="E72" s="4">
        <v>1072494</v>
      </c>
      <c r="F72" s="4">
        <v>1135916</v>
      </c>
      <c r="G72" s="4">
        <v>0</v>
      </c>
      <c r="H72" s="4">
        <v>1109003</v>
      </c>
      <c r="I72" s="4">
        <v>1474031</v>
      </c>
      <c r="J72" s="4">
        <v>0</v>
      </c>
      <c r="K72" s="4">
        <v>1477772</v>
      </c>
      <c r="L72" s="4">
        <v>1831825</v>
      </c>
      <c r="M72" s="42">
        <v>1926414</v>
      </c>
      <c r="N72" s="13">
        <f t="shared" si="0"/>
        <v>13361059</v>
      </c>
    </row>
    <row r="73" spans="1:14" ht="12" customHeight="1" x14ac:dyDescent="0.25">
      <c r="A73" s="7" t="str">
        <f>'Pregnant Women Participating'!A73</f>
        <v>Missouri</v>
      </c>
      <c r="B73" s="13">
        <v>2550507</v>
      </c>
      <c r="C73" s="4">
        <v>4963269</v>
      </c>
      <c r="D73" s="4">
        <v>2534772</v>
      </c>
      <c r="E73" s="4">
        <v>2518953</v>
      </c>
      <c r="F73" s="4">
        <v>2641419</v>
      </c>
      <c r="G73" s="4">
        <v>2550462</v>
      </c>
      <c r="H73" s="4">
        <v>0</v>
      </c>
      <c r="I73" s="4">
        <v>4335492</v>
      </c>
      <c r="J73" s="4">
        <v>0</v>
      </c>
      <c r="K73" s="4">
        <v>4175576</v>
      </c>
      <c r="L73" s="4">
        <v>1991790</v>
      </c>
      <c r="M73" s="42">
        <v>0</v>
      </c>
      <c r="N73" s="13">
        <f t="shared" si="0"/>
        <v>28262240</v>
      </c>
    </row>
    <row r="74" spans="1:14" ht="12" customHeight="1" x14ac:dyDescent="0.25">
      <c r="A74" s="7" t="str">
        <f>'Pregnant Women Participating'!A74</f>
        <v>Montana</v>
      </c>
      <c r="B74" s="13">
        <v>0</v>
      </c>
      <c r="C74" s="4">
        <v>520244</v>
      </c>
      <c r="D74" s="4">
        <v>262913</v>
      </c>
      <c r="E74" s="4">
        <v>0</v>
      </c>
      <c r="F74" s="4">
        <v>279986</v>
      </c>
      <c r="G74" s="4">
        <v>272436</v>
      </c>
      <c r="H74" s="4">
        <v>0</v>
      </c>
      <c r="I74" s="4">
        <v>519291</v>
      </c>
      <c r="J74" s="4">
        <v>234289</v>
      </c>
      <c r="K74" s="4">
        <v>226923</v>
      </c>
      <c r="L74" s="4">
        <v>468000</v>
      </c>
      <c r="M74" s="42">
        <v>263411</v>
      </c>
      <c r="N74" s="13">
        <f t="shared" si="0"/>
        <v>3047493</v>
      </c>
    </row>
    <row r="75" spans="1:14" ht="12" customHeight="1" x14ac:dyDescent="0.25">
      <c r="A75" s="7" t="str">
        <f>'Pregnant Women Participating'!A75</f>
        <v>Nebraska</v>
      </c>
      <c r="B75" s="13">
        <v>820145</v>
      </c>
      <c r="C75" s="4">
        <v>788820</v>
      </c>
      <c r="D75" s="4">
        <v>794113</v>
      </c>
      <c r="E75" s="4">
        <v>807356</v>
      </c>
      <c r="F75" s="4">
        <v>828407</v>
      </c>
      <c r="G75" s="4">
        <v>810330</v>
      </c>
      <c r="H75" s="4">
        <v>738629</v>
      </c>
      <c r="I75" s="4">
        <v>773624</v>
      </c>
      <c r="J75" s="4">
        <v>795599</v>
      </c>
      <c r="K75" s="4">
        <v>738334</v>
      </c>
      <c r="L75" s="4">
        <v>742757</v>
      </c>
      <c r="M75" s="42">
        <v>836375</v>
      </c>
      <c r="N75" s="13">
        <f t="shared" si="0"/>
        <v>9474489</v>
      </c>
    </row>
    <row r="76" spans="1:14" ht="12" customHeight="1" x14ac:dyDescent="0.25">
      <c r="A76" s="7" t="str">
        <f>'Pregnant Women Participating'!A76</f>
        <v>North Dakota</v>
      </c>
      <c r="B76" s="13">
        <v>0</v>
      </c>
      <c r="C76" s="4">
        <v>328060</v>
      </c>
      <c r="D76" s="4">
        <v>0</v>
      </c>
      <c r="E76" s="4">
        <v>500688</v>
      </c>
      <c r="F76" s="4">
        <v>247613</v>
      </c>
      <c r="G76" s="4">
        <v>250386</v>
      </c>
      <c r="H76" s="4">
        <v>0</v>
      </c>
      <c r="I76" s="4">
        <v>0</v>
      </c>
      <c r="J76" s="4">
        <v>639023</v>
      </c>
      <c r="K76" s="4">
        <v>31268</v>
      </c>
      <c r="L76" s="4">
        <v>430616</v>
      </c>
      <c r="M76" s="42">
        <v>612645</v>
      </c>
      <c r="N76" s="13">
        <f t="shared" si="0"/>
        <v>3040299</v>
      </c>
    </row>
    <row r="77" spans="1:14" ht="12" customHeight="1" x14ac:dyDescent="0.25">
      <c r="A77" s="7" t="str">
        <f>'Pregnant Women Participating'!A77</f>
        <v>South Dakota</v>
      </c>
      <c r="B77" s="13">
        <v>315763</v>
      </c>
      <c r="C77" s="4">
        <v>306409</v>
      </c>
      <c r="D77" s="4">
        <v>0</v>
      </c>
      <c r="E77" s="4">
        <v>613947</v>
      </c>
      <c r="F77" s="4">
        <v>322945</v>
      </c>
      <c r="G77" s="4">
        <v>322867</v>
      </c>
      <c r="H77" s="4">
        <v>0</v>
      </c>
      <c r="I77" s="4">
        <v>224575</v>
      </c>
      <c r="J77" s="4">
        <v>299990</v>
      </c>
      <c r="K77" s="4">
        <v>484245</v>
      </c>
      <c r="L77" s="4">
        <v>237951</v>
      </c>
      <c r="M77" s="42">
        <v>266420</v>
      </c>
      <c r="N77" s="13">
        <f t="shared" si="0"/>
        <v>3395112</v>
      </c>
    </row>
    <row r="78" spans="1:14" ht="12" customHeight="1" x14ac:dyDescent="0.25">
      <c r="A78" s="7" t="str">
        <f>'Pregnant Women Participating'!A78</f>
        <v>Wyoming</v>
      </c>
      <c r="B78" s="13">
        <v>143037</v>
      </c>
      <c r="C78" s="4">
        <v>136700</v>
      </c>
      <c r="D78" s="4">
        <v>139346</v>
      </c>
      <c r="E78" s="4">
        <v>141095</v>
      </c>
      <c r="F78" s="4">
        <v>142801</v>
      </c>
      <c r="G78" s="4">
        <v>142007</v>
      </c>
      <c r="H78" s="4">
        <v>122915</v>
      </c>
      <c r="I78" s="4">
        <v>110476</v>
      </c>
      <c r="J78" s="4">
        <v>114724</v>
      </c>
      <c r="K78" s="4">
        <v>120825</v>
      </c>
      <c r="L78" s="4">
        <v>133072</v>
      </c>
      <c r="M78" s="42">
        <v>122962</v>
      </c>
      <c r="N78" s="13">
        <f t="shared" si="0"/>
        <v>1569960</v>
      </c>
    </row>
    <row r="79" spans="1:14" ht="12" customHeight="1" x14ac:dyDescent="0.25">
      <c r="A79" s="7" t="str">
        <f>'Pregnant Women Participating'!A79</f>
        <v>Ute Mountain Ute Tribe, CO</v>
      </c>
      <c r="B79" s="13"/>
      <c r="C79" s="4"/>
      <c r="D79" s="4"/>
      <c r="E79" s="4"/>
      <c r="F79" s="4"/>
      <c r="G79" s="4"/>
      <c r="H79" s="4"/>
      <c r="I79" s="4"/>
      <c r="J79" s="4"/>
      <c r="K79" s="4"/>
      <c r="L79" s="4"/>
      <c r="M79" s="42"/>
      <c r="N79" s="13" t="str">
        <f t="shared" si="0"/>
        <v xml:space="preserve"> </v>
      </c>
    </row>
    <row r="80" spans="1:14" ht="12" customHeight="1" x14ac:dyDescent="0.25">
      <c r="A80" s="7" t="str">
        <f>'Pregnant Women Participating'!A80</f>
        <v>Omaha Sioux, NE</v>
      </c>
      <c r="B80" s="13"/>
      <c r="C80" s="4"/>
      <c r="D80" s="4"/>
      <c r="E80" s="4"/>
      <c r="F80" s="4"/>
      <c r="G80" s="4"/>
      <c r="H80" s="4"/>
      <c r="I80" s="4"/>
      <c r="J80" s="4"/>
      <c r="K80" s="4"/>
      <c r="L80" s="4"/>
      <c r="M80" s="42"/>
      <c r="N80" s="13" t="str">
        <f t="shared" si="0"/>
        <v xml:space="preserve"> </v>
      </c>
    </row>
    <row r="81" spans="1:14" ht="12" customHeight="1" x14ac:dyDescent="0.25">
      <c r="A81" s="7" t="str">
        <f>'Pregnant Women Participating'!A81</f>
        <v>Santee Sioux, NE</v>
      </c>
      <c r="B81" s="13">
        <v>0</v>
      </c>
      <c r="C81" s="4">
        <v>0</v>
      </c>
      <c r="D81" s="4">
        <v>0</v>
      </c>
      <c r="E81" s="4">
        <v>0</v>
      </c>
      <c r="F81" s="4"/>
      <c r="G81" s="4"/>
      <c r="H81" s="4"/>
      <c r="I81" s="4"/>
      <c r="J81" s="4"/>
      <c r="K81" s="4"/>
      <c r="L81" s="4"/>
      <c r="M81" s="42"/>
      <c r="N81" s="13" t="str">
        <f t="shared" si="0"/>
        <v xml:space="preserve"> </v>
      </c>
    </row>
    <row r="82" spans="1:14" ht="12" customHeight="1" x14ac:dyDescent="0.25">
      <c r="A82" s="7" t="str">
        <f>'Pregnant Women Participating'!A82</f>
        <v>Winnebago Tribe, NE</v>
      </c>
      <c r="B82" s="13"/>
      <c r="C82" s="4"/>
      <c r="D82" s="4"/>
      <c r="E82" s="4"/>
      <c r="F82" s="4"/>
      <c r="G82" s="4"/>
      <c r="H82" s="4"/>
      <c r="I82" s="4"/>
      <c r="J82" s="4"/>
      <c r="K82" s="4"/>
      <c r="L82" s="4"/>
      <c r="M82" s="42"/>
      <c r="N82" s="13" t="str">
        <f t="shared" si="0"/>
        <v xml:space="preserve"> </v>
      </c>
    </row>
    <row r="83" spans="1:14" ht="12" customHeight="1" x14ac:dyDescent="0.25">
      <c r="A83" s="7" t="str">
        <f>'Pregnant Women Participating'!A83</f>
        <v>Standing Rock Sioux Tribe, ND</v>
      </c>
      <c r="B83" s="13">
        <v>2321</v>
      </c>
      <c r="C83" s="4">
        <v>2937</v>
      </c>
      <c r="D83" s="4">
        <v>2505</v>
      </c>
      <c r="E83" s="4">
        <v>2319</v>
      </c>
      <c r="F83" s="4">
        <v>2142</v>
      </c>
      <c r="G83" s="4">
        <v>823</v>
      </c>
      <c r="H83" s="4">
        <v>878</v>
      </c>
      <c r="I83" s="4">
        <v>656</v>
      </c>
      <c r="J83" s="4">
        <v>1863</v>
      </c>
      <c r="K83" s="4">
        <v>1976</v>
      </c>
      <c r="L83" s="4">
        <v>1513</v>
      </c>
      <c r="M83" s="42">
        <v>1281</v>
      </c>
      <c r="N83" s="13">
        <f t="shared" si="0"/>
        <v>21214</v>
      </c>
    </row>
    <row r="84" spans="1:14" ht="12" customHeight="1" x14ac:dyDescent="0.25">
      <c r="A84" s="7" t="str">
        <f>'Pregnant Women Participating'!A84</f>
        <v>Three Affiliated Tribes, ND</v>
      </c>
      <c r="B84" s="13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2">
        <v>0</v>
      </c>
      <c r="N84" s="13" t="str">
        <f t="shared" si="0"/>
        <v xml:space="preserve"> </v>
      </c>
    </row>
    <row r="85" spans="1:14" ht="12" customHeight="1" x14ac:dyDescent="0.25">
      <c r="A85" s="7" t="str">
        <f>'Pregnant Women Participating'!A85</f>
        <v>Cheyenne River Sioux, SD</v>
      </c>
      <c r="B85" s="13">
        <v>13115</v>
      </c>
      <c r="C85" s="4">
        <v>0</v>
      </c>
      <c r="D85" s="4">
        <v>0</v>
      </c>
      <c r="E85" s="4">
        <v>0</v>
      </c>
      <c r="F85" s="4">
        <v>0</v>
      </c>
      <c r="G85" s="4">
        <v>9602</v>
      </c>
      <c r="H85" s="4">
        <v>1721</v>
      </c>
      <c r="I85" s="4">
        <v>1829</v>
      </c>
      <c r="J85" s="4">
        <v>0</v>
      </c>
      <c r="K85" s="4">
        <v>0</v>
      </c>
      <c r="L85" s="4">
        <v>3872</v>
      </c>
      <c r="M85" s="42">
        <v>0</v>
      </c>
      <c r="N85" s="13">
        <f t="shared" si="0"/>
        <v>30139</v>
      </c>
    </row>
    <row r="86" spans="1:14" ht="12" customHeight="1" x14ac:dyDescent="0.25">
      <c r="A86" s="7" t="str">
        <f>'Pregnant Women Participating'!A86</f>
        <v>Rosebud Sioux, SD</v>
      </c>
      <c r="B86" s="13">
        <v>28905</v>
      </c>
      <c r="C86" s="4">
        <v>7589</v>
      </c>
      <c r="D86" s="4">
        <v>5744</v>
      </c>
      <c r="E86" s="4"/>
      <c r="F86" s="4">
        <v>20810</v>
      </c>
      <c r="G86" s="4">
        <v>10577</v>
      </c>
      <c r="H86" s="4">
        <v>10083</v>
      </c>
      <c r="I86" s="4">
        <v>10583</v>
      </c>
      <c r="J86" s="4">
        <v>7020</v>
      </c>
      <c r="K86" s="4">
        <v>10322</v>
      </c>
      <c r="L86" s="4">
        <v>7119</v>
      </c>
      <c r="M86" s="42">
        <v>7535</v>
      </c>
      <c r="N86" s="13">
        <f t="shared" si="0"/>
        <v>126287</v>
      </c>
    </row>
    <row r="87" spans="1:14" ht="12" customHeight="1" x14ac:dyDescent="0.25">
      <c r="A87" s="7" t="str">
        <f>'Pregnant Women Participating'!A87</f>
        <v>Northern Arapahoe, WY</v>
      </c>
      <c r="B87" s="13"/>
      <c r="C87" s="4"/>
      <c r="D87" s="4"/>
      <c r="E87" s="4"/>
      <c r="F87" s="4"/>
      <c r="G87" s="4"/>
      <c r="H87" s="4"/>
      <c r="I87" s="4"/>
      <c r="J87" s="4"/>
      <c r="K87" s="4"/>
      <c r="L87" s="4"/>
      <c r="M87" s="42"/>
      <c r="N87" s="13" t="str">
        <f t="shared" si="0"/>
        <v xml:space="preserve"> </v>
      </c>
    </row>
    <row r="88" spans="1:14" ht="12" customHeight="1" x14ac:dyDescent="0.25">
      <c r="A88" s="7" t="str">
        <f>'Pregnant Women Participating'!A88</f>
        <v>Shoshone Tribe, WY</v>
      </c>
      <c r="B88" s="13"/>
      <c r="C88" s="4"/>
      <c r="D88" s="4"/>
      <c r="E88" s="4"/>
      <c r="F88" s="4"/>
      <c r="G88" s="4"/>
      <c r="H88" s="4"/>
      <c r="I88" s="4"/>
      <c r="J88" s="4"/>
      <c r="K88" s="4"/>
      <c r="L88" s="4"/>
      <c r="M88" s="42"/>
      <c r="N88" s="13" t="str">
        <f t="shared" si="0"/>
        <v xml:space="preserve"> 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6518247</v>
      </c>
      <c r="C89" s="15">
        <v>9622936</v>
      </c>
      <c r="D89" s="15">
        <v>6363920</v>
      </c>
      <c r="E89" s="15">
        <v>7166320</v>
      </c>
      <c r="F89" s="15">
        <v>7106917</v>
      </c>
      <c r="G89" s="15">
        <v>5898735</v>
      </c>
      <c r="H89" s="15">
        <v>3501374</v>
      </c>
      <c r="I89" s="15">
        <v>8988070</v>
      </c>
      <c r="J89" s="15">
        <v>3633437</v>
      </c>
      <c r="K89" s="15">
        <v>7267241</v>
      </c>
      <c r="L89" s="15">
        <v>8204218</v>
      </c>
      <c r="M89" s="41">
        <v>4037043</v>
      </c>
      <c r="N89" s="16">
        <f t="shared" si="0"/>
        <v>78308458</v>
      </c>
    </row>
    <row r="90" spans="1:14" ht="12" customHeight="1" x14ac:dyDescent="0.25">
      <c r="A90" s="8" t="str">
        <f>'Pregnant Women Participating'!A90</f>
        <v>Alaska</v>
      </c>
      <c r="B90" s="13">
        <v>226309</v>
      </c>
      <c r="C90" s="4">
        <v>213359</v>
      </c>
      <c r="D90" s="4">
        <v>219285</v>
      </c>
      <c r="E90" s="4">
        <v>206517</v>
      </c>
      <c r="F90" s="4">
        <v>211799</v>
      </c>
      <c r="G90" s="4">
        <v>189985</v>
      </c>
      <c r="H90" s="4">
        <v>0</v>
      </c>
      <c r="I90" s="4">
        <v>0</v>
      </c>
      <c r="J90" s="4">
        <v>154818</v>
      </c>
      <c r="K90" s="4">
        <v>188749</v>
      </c>
      <c r="L90" s="4">
        <v>536637</v>
      </c>
      <c r="M90" s="42">
        <v>0</v>
      </c>
      <c r="N90" s="13">
        <f t="shared" si="0"/>
        <v>2147458</v>
      </c>
    </row>
    <row r="91" spans="1:14" ht="12" customHeight="1" x14ac:dyDescent="0.25">
      <c r="A91" s="8" t="str">
        <f>'Pregnant Women Participating'!A91</f>
        <v>American Samoa</v>
      </c>
      <c r="B91" s="13">
        <v>66946</v>
      </c>
      <c r="C91" s="4">
        <v>65135</v>
      </c>
      <c r="D91" s="4">
        <v>67735</v>
      </c>
      <c r="E91" s="4">
        <v>69022</v>
      </c>
      <c r="F91" s="4">
        <v>65861</v>
      </c>
      <c r="G91" s="4">
        <v>71621</v>
      </c>
      <c r="H91" s="4">
        <v>49013</v>
      </c>
      <c r="I91" s="4">
        <v>48470</v>
      </c>
      <c r="J91" s="4">
        <v>71357</v>
      </c>
      <c r="K91" s="4">
        <v>69363</v>
      </c>
      <c r="L91" s="4">
        <v>66823</v>
      </c>
      <c r="M91" s="42">
        <v>69906</v>
      </c>
      <c r="N91" s="13">
        <f t="shared" si="0"/>
        <v>781252</v>
      </c>
    </row>
    <row r="92" spans="1:14" ht="12" customHeight="1" x14ac:dyDescent="0.25">
      <c r="A92" s="8" t="str">
        <f>'Pregnant Women Participating'!A92</f>
        <v>California</v>
      </c>
      <c r="B92" s="13">
        <v>16133188</v>
      </c>
      <c r="C92" s="4">
        <v>15701000</v>
      </c>
      <c r="D92" s="4">
        <v>16360760</v>
      </c>
      <c r="E92" s="4">
        <v>15397502</v>
      </c>
      <c r="F92" s="4">
        <v>16376405</v>
      </c>
      <c r="G92" s="4">
        <v>16095802</v>
      </c>
      <c r="H92" s="4">
        <v>15137570</v>
      </c>
      <c r="I92" s="4">
        <v>17627554</v>
      </c>
      <c r="J92" s="4">
        <v>15850155</v>
      </c>
      <c r="K92" s="4">
        <v>16203249</v>
      </c>
      <c r="L92" s="4">
        <v>15699011</v>
      </c>
      <c r="M92" s="42">
        <v>15574454</v>
      </c>
      <c r="N92" s="13">
        <f t="shared" si="0"/>
        <v>192156650</v>
      </c>
    </row>
    <row r="93" spans="1:14" ht="12" customHeight="1" x14ac:dyDescent="0.25">
      <c r="A93" s="8" t="str">
        <f>'Pregnant Women Participating'!A93</f>
        <v>Guam</v>
      </c>
      <c r="B93" s="13">
        <v>113769</v>
      </c>
      <c r="C93" s="4">
        <v>102969</v>
      </c>
      <c r="D93" s="4">
        <v>112373</v>
      </c>
      <c r="E93" s="4">
        <v>110167</v>
      </c>
      <c r="F93" s="4">
        <v>109494</v>
      </c>
      <c r="G93" s="4">
        <v>116291</v>
      </c>
      <c r="H93" s="4">
        <v>106233</v>
      </c>
      <c r="I93" s="4">
        <v>108808</v>
      </c>
      <c r="J93" s="4">
        <v>122964</v>
      </c>
      <c r="K93" s="4">
        <v>129824</v>
      </c>
      <c r="L93" s="4">
        <v>117385</v>
      </c>
      <c r="M93" s="42">
        <v>125105</v>
      </c>
      <c r="N93" s="13">
        <f t="shared" si="0"/>
        <v>1375382</v>
      </c>
    </row>
    <row r="94" spans="1:14" ht="12" customHeight="1" x14ac:dyDescent="0.25">
      <c r="A94" s="8" t="str">
        <f>'Pregnant Women Participating'!A94</f>
        <v>Hawaii</v>
      </c>
      <c r="B94" s="13">
        <v>440575</v>
      </c>
      <c r="C94" s="4">
        <v>436339</v>
      </c>
      <c r="D94" s="4">
        <v>444981</v>
      </c>
      <c r="E94" s="4">
        <v>422543</v>
      </c>
      <c r="F94" s="4">
        <v>458070</v>
      </c>
      <c r="G94" s="4">
        <v>462963</v>
      </c>
      <c r="H94" s="4">
        <v>0</v>
      </c>
      <c r="I94" s="4">
        <v>821412</v>
      </c>
      <c r="J94" s="4">
        <v>442148</v>
      </c>
      <c r="K94" s="4">
        <v>437384</v>
      </c>
      <c r="L94" s="4">
        <v>403740</v>
      </c>
      <c r="M94" s="42">
        <v>434171</v>
      </c>
      <c r="N94" s="13">
        <f t="shared" si="0"/>
        <v>5204326</v>
      </c>
    </row>
    <row r="95" spans="1:14" ht="12" customHeight="1" x14ac:dyDescent="0.25">
      <c r="A95" s="8" t="str">
        <f>'Pregnant Women Participating'!A95</f>
        <v>Idaho</v>
      </c>
      <c r="B95" s="13">
        <v>554035</v>
      </c>
      <c r="C95" s="4">
        <v>558715</v>
      </c>
      <c r="D95" s="4">
        <v>547096</v>
      </c>
      <c r="E95" s="4">
        <v>542438</v>
      </c>
      <c r="F95" s="4">
        <v>546612</v>
      </c>
      <c r="G95" s="4">
        <v>549124</v>
      </c>
      <c r="H95" s="4">
        <v>499389</v>
      </c>
      <c r="I95" s="4">
        <v>473077</v>
      </c>
      <c r="J95" s="4">
        <v>0</v>
      </c>
      <c r="K95" s="4">
        <v>941349</v>
      </c>
      <c r="L95" s="4">
        <v>443104</v>
      </c>
      <c r="M95" s="42">
        <v>478530</v>
      </c>
      <c r="N95" s="13">
        <f t="shared" si="0"/>
        <v>6133469</v>
      </c>
    </row>
    <row r="96" spans="1:14" ht="12" customHeight="1" x14ac:dyDescent="0.25">
      <c r="A96" s="8" t="str">
        <f>'Pregnant Women Participating'!A96</f>
        <v>Nevada</v>
      </c>
      <c r="B96" s="13">
        <v>1312030</v>
      </c>
      <c r="C96" s="4">
        <v>1299535</v>
      </c>
      <c r="D96" s="4">
        <v>1267180</v>
      </c>
      <c r="E96" s="4">
        <v>1198877</v>
      </c>
      <c r="F96" s="4">
        <v>1276737</v>
      </c>
      <c r="G96" s="4">
        <v>1238896</v>
      </c>
      <c r="H96" s="4">
        <v>1138841</v>
      </c>
      <c r="I96" s="4">
        <v>1086350</v>
      </c>
      <c r="J96" s="4">
        <v>1050984</v>
      </c>
      <c r="K96" s="4">
        <v>1061182</v>
      </c>
      <c r="L96" s="4">
        <v>1046887</v>
      </c>
      <c r="M96" s="42">
        <v>357269</v>
      </c>
      <c r="N96" s="13">
        <f t="shared" si="0"/>
        <v>13334768</v>
      </c>
    </row>
    <row r="97" spans="1:14" ht="12" customHeight="1" x14ac:dyDescent="0.25">
      <c r="A97" s="8" t="str">
        <f>'Pregnant Women Participating'!A97</f>
        <v>Oregon</v>
      </c>
      <c r="B97" s="13">
        <v>0</v>
      </c>
      <c r="C97" s="4">
        <v>0</v>
      </c>
      <c r="D97" s="4">
        <v>2187617</v>
      </c>
      <c r="E97" s="4">
        <v>1048999</v>
      </c>
      <c r="F97" s="4">
        <v>1102768</v>
      </c>
      <c r="G97" s="4">
        <v>1136770</v>
      </c>
      <c r="H97" s="4">
        <v>0</v>
      </c>
      <c r="I97" s="4">
        <v>0</v>
      </c>
      <c r="J97" s="4">
        <v>2894011</v>
      </c>
      <c r="K97" s="4">
        <v>1024957</v>
      </c>
      <c r="L97" s="4">
        <v>0</v>
      </c>
      <c r="M97" s="42">
        <v>1693214</v>
      </c>
      <c r="N97" s="13">
        <f t="shared" si="0"/>
        <v>11088336</v>
      </c>
    </row>
    <row r="98" spans="1:14" ht="12" customHeight="1" x14ac:dyDescent="0.25">
      <c r="A98" s="8" t="str">
        <f>'Pregnant Women Participating'!A98</f>
        <v>Washington</v>
      </c>
      <c r="B98" s="13">
        <v>0</v>
      </c>
      <c r="C98" s="4">
        <v>2055578</v>
      </c>
      <c r="D98" s="4">
        <v>4095837</v>
      </c>
      <c r="E98" s="4">
        <v>0</v>
      </c>
      <c r="F98" s="4">
        <v>2292243</v>
      </c>
      <c r="G98" s="4">
        <v>2211783</v>
      </c>
      <c r="H98" s="4">
        <v>1446956</v>
      </c>
      <c r="I98" s="4">
        <v>0</v>
      </c>
      <c r="J98" s="4">
        <v>1881660</v>
      </c>
      <c r="K98" s="4">
        <v>1694417</v>
      </c>
      <c r="L98" s="4">
        <v>3042910</v>
      </c>
      <c r="M98" s="42">
        <v>1826423</v>
      </c>
      <c r="N98" s="13">
        <f t="shared" si="0"/>
        <v>20547807</v>
      </c>
    </row>
    <row r="99" spans="1:14" ht="12" customHeight="1" x14ac:dyDescent="0.25">
      <c r="A99" s="8" t="str">
        <f>'Pregnant Women Participating'!A99</f>
        <v>Northern Marianas</v>
      </c>
      <c r="B99" s="13">
        <v>43845</v>
      </c>
      <c r="C99" s="4">
        <v>44891</v>
      </c>
      <c r="D99" s="4">
        <v>45313</v>
      </c>
      <c r="E99" s="4">
        <v>42530</v>
      </c>
      <c r="F99" s="4">
        <v>47636</v>
      </c>
      <c r="G99" s="4">
        <v>48119</v>
      </c>
      <c r="H99" s="4">
        <v>25521</v>
      </c>
      <c r="I99" s="4">
        <v>45403</v>
      </c>
      <c r="J99" s="4">
        <v>42826</v>
      </c>
      <c r="K99" s="4">
        <v>44204</v>
      </c>
      <c r="L99" s="4">
        <v>42142</v>
      </c>
      <c r="M99" s="42">
        <v>44612</v>
      </c>
      <c r="N99" s="13">
        <f t="shared" si="0"/>
        <v>517042</v>
      </c>
    </row>
    <row r="100" spans="1:14" ht="12" customHeight="1" x14ac:dyDescent="0.25">
      <c r="A100" s="8" t="str">
        <f>'Pregnant Women Participating'!A100</f>
        <v>Inter-Tribal Council, NV</v>
      </c>
      <c r="B100" s="13">
        <v>0</v>
      </c>
      <c r="C100" s="4">
        <v>10935</v>
      </c>
      <c r="D100" s="4">
        <v>9649</v>
      </c>
      <c r="E100" s="4">
        <v>18083</v>
      </c>
      <c r="F100" s="4">
        <v>0</v>
      </c>
      <c r="G100" s="4">
        <v>0</v>
      </c>
      <c r="H100" s="4">
        <v>0</v>
      </c>
      <c r="I100" s="4">
        <v>15272</v>
      </c>
      <c r="J100" s="4">
        <v>20227</v>
      </c>
      <c r="K100" s="4">
        <v>0</v>
      </c>
      <c r="L100" s="4">
        <v>16346</v>
      </c>
      <c r="M100" s="42">
        <v>0</v>
      </c>
      <c r="N100" s="13">
        <f t="shared" si="0"/>
        <v>90512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18890697</v>
      </c>
      <c r="C101" s="15">
        <v>20488456</v>
      </c>
      <c r="D101" s="15">
        <v>25357826</v>
      </c>
      <c r="E101" s="15">
        <v>19056678</v>
      </c>
      <c r="F101" s="15">
        <v>22487625</v>
      </c>
      <c r="G101" s="15">
        <v>22121354</v>
      </c>
      <c r="H101" s="15">
        <v>18403523</v>
      </c>
      <c r="I101" s="15">
        <v>20226346</v>
      </c>
      <c r="J101" s="15">
        <v>22531150</v>
      </c>
      <c r="K101" s="15">
        <v>21794678</v>
      </c>
      <c r="L101" s="15">
        <v>21414985</v>
      </c>
      <c r="M101" s="41">
        <v>20603684</v>
      </c>
      <c r="N101" s="16">
        <f t="shared" si="0"/>
        <v>253377002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132756813</v>
      </c>
      <c r="C102" s="30">
        <v>131662062</v>
      </c>
      <c r="D102" s="30">
        <v>130906338</v>
      </c>
      <c r="E102" s="30">
        <v>123569220</v>
      </c>
      <c r="F102" s="30">
        <v>134607475</v>
      </c>
      <c r="G102" s="30">
        <v>136138687</v>
      </c>
      <c r="H102" s="30">
        <v>101931221</v>
      </c>
      <c r="I102" s="30">
        <v>122561874</v>
      </c>
      <c r="J102" s="30">
        <v>122283667</v>
      </c>
      <c r="K102" s="30">
        <v>117603197</v>
      </c>
      <c r="L102" s="30">
        <v>115884245</v>
      </c>
      <c r="M102" s="44">
        <v>123602760</v>
      </c>
      <c r="N102" s="29">
        <f t="shared" si="0"/>
        <v>1493507559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2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2" width="19.7265625" style="3" customWidth="1"/>
    <col min="3" max="16384" width="9.1796875" style="3"/>
  </cols>
  <sheetData>
    <row r="1" spans="1:2" ht="12" customHeight="1" x14ac:dyDescent="0.3">
      <c r="A1" s="10" t="s">
        <v>3</v>
      </c>
      <c r="B1" s="2"/>
    </row>
    <row r="2" spans="1:2" ht="12" customHeight="1" x14ac:dyDescent="0.3">
      <c r="A2" s="10" t="str">
        <f>'Pregnant Women Participating'!A2</f>
        <v>FISCAL YEAR 2022</v>
      </c>
      <c r="B2" s="2"/>
    </row>
    <row r="3" spans="1:2" ht="12" customHeight="1" x14ac:dyDescent="0.25">
      <c r="A3" s="1" t="str">
        <f>'Pregnant Women Participating'!A3</f>
        <v>Data as of March 10, 2023</v>
      </c>
      <c r="B3" s="2"/>
    </row>
    <row r="4" spans="1:2" ht="12" customHeight="1" x14ac:dyDescent="0.25">
      <c r="A4" s="2"/>
      <c r="B4" s="21"/>
    </row>
    <row r="5" spans="1:2" ht="24" customHeight="1" x14ac:dyDescent="0.25">
      <c r="A5" s="6" t="s">
        <v>0</v>
      </c>
      <c r="B5" s="11" t="s">
        <v>138</v>
      </c>
    </row>
    <row r="6" spans="1:2" ht="12" customHeight="1" x14ac:dyDescent="0.25">
      <c r="A6" s="7" t="str">
        <f>'Pregnant Women Participating'!A6</f>
        <v>Connecticut</v>
      </c>
      <c r="B6" s="4">
        <v>14890943</v>
      </c>
    </row>
    <row r="7" spans="1:2" ht="12" customHeight="1" x14ac:dyDescent="0.25">
      <c r="A7" s="7" t="str">
        <f>'Pregnant Women Participating'!A7</f>
        <v>Maine</v>
      </c>
      <c r="B7" s="4">
        <v>6700485</v>
      </c>
    </row>
    <row r="8" spans="1:2" ht="12" customHeight="1" x14ac:dyDescent="0.25">
      <c r="A8" s="7" t="str">
        <f>'Pregnant Women Participating'!A8</f>
        <v>Massachusetts</v>
      </c>
      <c r="B8" s="4">
        <v>27243675</v>
      </c>
    </row>
    <row r="9" spans="1:2" ht="12" customHeight="1" x14ac:dyDescent="0.25">
      <c r="A9" s="7" t="str">
        <f>'Pregnant Women Participating'!A9</f>
        <v>New Hampshire</v>
      </c>
      <c r="B9" s="4">
        <v>4416609</v>
      </c>
    </row>
    <row r="10" spans="1:2" ht="12" customHeight="1" x14ac:dyDescent="0.25">
      <c r="A10" s="7" t="str">
        <f>'Pregnant Women Participating'!A10</f>
        <v>New York</v>
      </c>
      <c r="B10" s="4">
        <v>138099028</v>
      </c>
    </row>
    <row r="11" spans="1:2" ht="12" customHeight="1" x14ac:dyDescent="0.25">
      <c r="A11" s="7" t="str">
        <f>'Pregnant Women Participating'!A11</f>
        <v>Rhode Island</v>
      </c>
      <c r="B11" s="4">
        <v>6477695</v>
      </c>
    </row>
    <row r="12" spans="1:2" ht="12" customHeight="1" x14ac:dyDescent="0.25">
      <c r="A12" s="7" t="str">
        <f>'Pregnant Women Participating'!A12</f>
        <v>Vermont</v>
      </c>
      <c r="B12" s="4">
        <v>5137835</v>
      </c>
    </row>
    <row r="13" spans="1:2" ht="12" customHeight="1" x14ac:dyDescent="0.25">
      <c r="A13" s="7" t="str">
        <f>'Pregnant Women Participating'!A13</f>
        <v>Virgin Islands</v>
      </c>
      <c r="B13" s="4">
        <v>2559615</v>
      </c>
    </row>
    <row r="14" spans="1:2" ht="12" customHeight="1" x14ac:dyDescent="0.25">
      <c r="A14" s="7" t="str">
        <f>'Pregnant Women Participating'!A14</f>
        <v>Indian Township, ME</v>
      </c>
      <c r="B14" s="4">
        <v>55062</v>
      </c>
    </row>
    <row r="15" spans="1:2" ht="12" customHeight="1" x14ac:dyDescent="0.25">
      <c r="A15" s="7" t="str">
        <f>'Pregnant Women Participating'!A15</f>
        <v>Pleasant Point, ME</v>
      </c>
      <c r="B15" s="4">
        <v>47234</v>
      </c>
    </row>
    <row r="16" spans="1:2" s="17" customFormat="1" ht="24.75" customHeight="1" x14ac:dyDescent="0.25">
      <c r="A16" s="14" t="str">
        <f>'Pregnant Women Participating'!A16</f>
        <v>Northeast Region</v>
      </c>
      <c r="B16" s="15">
        <v>205628181</v>
      </c>
    </row>
    <row r="17" spans="1:2" ht="12" customHeight="1" x14ac:dyDescent="0.25">
      <c r="A17" s="7" t="str">
        <f>'Pregnant Women Participating'!A17</f>
        <v>Delaware</v>
      </c>
      <c r="B17" s="4">
        <v>5050804</v>
      </c>
    </row>
    <row r="18" spans="1:2" ht="12" customHeight="1" x14ac:dyDescent="0.25">
      <c r="A18" s="7" t="str">
        <f>'Pregnant Women Participating'!A18</f>
        <v>District of Columbia</v>
      </c>
      <c r="B18" s="4">
        <v>6872759</v>
      </c>
    </row>
    <row r="19" spans="1:2" ht="12" customHeight="1" x14ac:dyDescent="0.25">
      <c r="A19" s="7" t="str">
        <f>'Pregnant Women Participating'!A19</f>
        <v>Maryland</v>
      </c>
      <c r="B19" s="4">
        <v>29242723</v>
      </c>
    </row>
    <row r="20" spans="1:2" ht="12" customHeight="1" x14ac:dyDescent="0.25">
      <c r="A20" s="7" t="str">
        <f>'Pregnant Women Participating'!A20</f>
        <v>New Jersey</v>
      </c>
      <c r="B20" s="4">
        <v>37505363</v>
      </c>
    </row>
    <row r="21" spans="1:2" ht="12" customHeight="1" x14ac:dyDescent="0.25">
      <c r="A21" s="7" t="str">
        <f>'Pregnant Women Participating'!A21</f>
        <v>Pennsylvania</v>
      </c>
      <c r="B21" s="4">
        <v>58238600</v>
      </c>
    </row>
    <row r="22" spans="1:2" ht="12" customHeight="1" x14ac:dyDescent="0.25">
      <c r="A22" s="7" t="str">
        <f>'Pregnant Women Participating'!A22</f>
        <v>Puerto Rico</v>
      </c>
      <c r="B22" s="4">
        <v>36048890</v>
      </c>
    </row>
    <row r="23" spans="1:2" ht="12" customHeight="1" x14ac:dyDescent="0.25">
      <c r="A23" s="7" t="str">
        <f>'Pregnant Women Participating'!A23</f>
        <v>Virginia</v>
      </c>
      <c r="B23" s="4">
        <v>32807591</v>
      </c>
    </row>
    <row r="24" spans="1:2" ht="12" customHeight="1" x14ac:dyDescent="0.25">
      <c r="A24" s="7" t="str">
        <f>'Pregnant Women Participating'!A24</f>
        <v>West Virginia</v>
      </c>
      <c r="B24" s="4">
        <v>16389779</v>
      </c>
    </row>
    <row r="25" spans="1:2" s="17" customFormat="1" ht="24.75" customHeight="1" x14ac:dyDescent="0.25">
      <c r="A25" s="14" t="str">
        <f>'Pregnant Women Participating'!A25</f>
        <v>Mid-Atlantic Region</v>
      </c>
      <c r="B25" s="15">
        <v>222156509</v>
      </c>
    </row>
    <row r="26" spans="1:2" ht="12" customHeight="1" x14ac:dyDescent="0.25">
      <c r="A26" s="7" t="str">
        <f>'Pregnant Women Participating'!A26</f>
        <v>Alabama</v>
      </c>
      <c r="B26" s="4">
        <v>25483622</v>
      </c>
    </row>
    <row r="27" spans="1:2" ht="12" customHeight="1" x14ac:dyDescent="0.25">
      <c r="A27" s="7" t="str">
        <f>'Pregnant Women Participating'!A27</f>
        <v>Florida</v>
      </c>
      <c r="B27" s="4">
        <v>105750636</v>
      </c>
    </row>
    <row r="28" spans="1:2" ht="12" customHeight="1" x14ac:dyDescent="0.25">
      <c r="A28" s="7" t="str">
        <f>'Pregnant Women Participating'!A28</f>
        <v>Georgia</v>
      </c>
      <c r="B28" s="4">
        <v>68640065</v>
      </c>
    </row>
    <row r="29" spans="1:2" ht="12" customHeight="1" x14ac:dyDescent="0.25">
      <c r="A29" s="7" t="str">
        <f>'Pregnant Women Participating'!A29</f>
        <v>Kentucky</v>
      </c>
      <c r="B29" s="4">
        <v>30012675</v>
      </c>
    </row>
    <row r="30" spans="1:2" ht="12" customHeight="1" x14ac:dyDescent="0.25">
      <c r="A30" s="7" t="str">
        <f>'Pregnant Women Participating'!A30</f>
        <v>Mississippi</v>
      </c>
      <c r="B30" s="4">
        <v>16170274</v>
      </c>
    </row>
    <row r="31" spans="1:2" ht="12" customHeight="1" x14ac:dyDescent="0.25">
      <c r="A31" s="7" t="str">
        <f>'Pregnant Women Participating'!A31</f>
        <v>North Carolina</v>
      </c>
      <c r="B31" s="4">
        <v>56409177</v>
      </c>
    </row>
    <row r="32" spans="1:2" ht="12" customHeight="1" x14ac:dyDescent="0.25">
      <c r="A32" s="7" t="str">
        <f>'Pregnant Women Participating'!A32</f>
        <v>South Carolina</v>
      </c>
      <c r="B32" s="4">
        <v>26051393</v>
      </c>
    </row>
    <row r="33" spans="1:2" ht="12" customHeight="1" x14ac:dyDescent="0.25">
      <c r="A33" s="7" t="str">
        <f>'Pregnant Women Participating'!A33</f>
        <v>Tennessee</v>
      </c>
      <c r="B33" s="4">
        <v>44910112</v>
      </c>
    </row>
    <row r="34" spans="1:2" ht="12" customHeight="1" x14ac:dyDescent="0.25">
      <c r="A34" s="7" t="str">
        <f>'Pregnant Women Participating'!A34</f>
        <v>Choctaw Indians, MS</v>
      </c>
      <c r="B34" s="4">
        <v>421160</v>
      </c>
    </row>
    <row r="35" spans="1:2" ht="12" customHeight="1" x14ac:dyDescent="0.25">
      <c r="A35" s="7" t="str">
        <f>'Pregnant Women Participating'!A35</f>
        <v>Eastern Cherokee, NC</v>
      </c>
      <c r="B35" s="4">
        <v>358826</v>
      </c>
    </row>
    <row r="36" spans="1:2" s="17" customFormat="1" ht="24.75" customHeight="1" x14ac:dyDescent="0.25">
      <c r="A36" s="14" t="str">
        <f>'Pregnant Women Participating'!A36</f>
        <v>Southeast Region</v>
      </c>
      <c r="B36" s="15">
        <v>374207940</v>
      </c>
    </row>
    <row r="37" spans="1:2" ht="12" customHeight="1" x14ac:dyDescent="0.25">
      <c r="A37" s="7" t="str">
        <f>'Pregnant Women Participating'!A37</f>
        <v>Illinois</v>
      </c>
      <c r="B37" s="4">
        <v>48437925</v>
      </c>
    </row>
    <row r="38" spans="1:2" ht="12" customHeight="1" x14ac:dyDescent="0.25">
      <c r="A38" s="7" t="str">
        <f>'Pregnant Women Participating'!A38</f>
        <v>Indiana</v>
      </c>
      <c r="B38" s="4">
        <v>39425875</v>
      </c>
    </row>
    <row r="39" spans="1:2" ht="12" customHeight="1" x14ac:dyDescent="0.25">
      <c r="A39" s="7" t="str">
        <f>'Pregnant Women Participating'!A39</f>
        <v>Iowa</v>
      </c>
      <c r="B39" s="4">
        <v>17417970</v>
      </c>
    </row>
    <row r="40" spans="1:2" ht="12" customHeight="1" x14ac:dyDescent="0.25">
      <c r="A40" s="7" t="str">
        <f>'Pregnant Women Participating'!A40</f>
        <v>Michigan</v>
      </c>
      <c r="B40" s="4">
        <v>62305704</v>
      </c>
    </row>
    <row r="41" spans="1:2" ht="12" customHeight="1" x14ac:dyDescent="0.25">
      <c r="A41" s="7" t="str">
        <f>'Pregnant Women Participating'!A41</f>
        <v>Minnesota</v>
      </c>
      <c r="B41" s="4">
        <v>32712296</v>
      </c>
    </row>
    <row r="42" spans="1:2" ht="12" customHeight="1" x14ac:dyDescent="0.25">
      <c r="A42" s="7" t="str">
        <f>'Pregnant Women Participating'!A42</f>
        <v>Ohio</v>
      </c>
      <c r="B42" s="4">
        <v>50589350</v>
      </c>
    </row>
    <row r="43" spans="1:2" ht="12" customHeight="1" x14ac:dyDescent="0.25">
      <c r="A43" s="7" t="str">
        <f>'Pregnant Women Participating'!A43</f>
        <v>Wisconsin</v>
      </c>
      <c r="B43" s="4">
        <v>27153417</v>
      </c>
    </row>
    <row r="44" spans="1:2" s="17" customFormat="1" ht="24.75" customHeight="1" x14ac:dyDescent="0.25">
      <c r="A44" s="14" t="str">
        <f>'Pregnant Women Participating'!A44</f>
        <v>Midwest Region</v>
      </c>
      <c r="B44" s="15">
        <v>278042537</v>
      </c>
    </row>
    <row r="45" spans="1:2" ht="12" customHeight="1" x14ac:dyDescent="0.25">
      <c r="A45" s="7" t="str">
        <f>'Pregnant Women Participating'!A45</f>
        <v>Arizona</v>
      </c>
      <c r="B45" s="4">
        <v>37211084</v>
      </c>
    </row>
    <row r="46" spans="1:2" ht="12" customHeight="1" x14ac:dyDescent="0.25">
      <c r="A46" s="7" t="str">
        <f>'Pregnant Women Participating'!A46</f>
        <v>Arkansas</v>
      </c>
      <c r="B46" s="4">
        <v>23149401</v>
      </c>
    </row>
    <row r="47" spans="1:2" ht="12" customHeight="1" x14ac:dyDescent="0.25">
      <c r="A47" s="7" t="str">
        <f>'Pregnant Women Participating'!A47</f>
        <v>Louisiana</v>
      </c>
      <c r="B47" s="4">
        <v>31496750</v>
      </c>
    </row>
    <row r="48" spans="1:2" ht="12" customHeight="1" x14ac:dyDescent="0.25">
      <c r="A48" s="7" t="str">
        <f>'Pregnant Women Participating'!A48</f>
        <v>New Mexico</v>
      </c>
      <c r="B48" s="4">
        <v>17516574</v>
      </c>
    </row>
    <row r="49" spans="1:2" ht="12" customHeight="1" x14ac:dyDescent="0.25">
      <c r="A49" s="7" t="str">
        <f>'Pregnant Women Participating'!A49</f>
        <v>Oklahoma</v>
      </c>
      <c r="B49" s="4">
        <v>18245753</v>
      </c>
    </row>
    <row r="50" spans="1:2" ht="12" customHeight="1" x14ac:dyDescent="0.25">
      <c r="A50" s="7" t="str">
        <f>'Pregnant Women Participating'!A50</f>
        <v>Texas</v>
      </c>
      <c r="B50" s="4">
        <v>217380065</v>
      </c>
    </row>
    <row r="51" spans="1:2" ht="12" customHeight="1" x14ac:dyDescent="0.25">
      <c r="A51" s="7" t="str">
        <f>'Pregnant Women Participating'!A51</f>
        <v>Utah</v>
      </c>
      <c r="B51" s="4">
        <v>13720677</v>
      </c>
    </row>
    <row r="52" spans="1:2" ht="12" customHeight="1" x14ac:dyDescent="0.25">
      <c r="A52" s="7" t="str">
        <f>'Pregnant Women Participating'!A52</f>
        <v>Inter-Tribal Council, AZ</v>
      </c>
      <c r="B52" s="4">
        <v>3384441</v>
      </c>
    </row>
    <row r="53" spans="1:2" ht="12" customHeight="1" x14ac:dyDescent="0.25">
      <c r="A53" s="7" t="str">
        <f>'Pregnant Women Participating'!A53</f>
        <v>Navajo Nation, AZ</v>
      </c>
      <c r="B53" s="4">
        <v>2414486</v>
      </c>
    </row>
    <row r="54" spans="1:2" ht="12" customHeight="1" x14ac:dyDescent="0.25">
      <c r="A54" s="7" t="str">
        <f>'Pregnant Women Participating'!A54</f>
        <v>Acoma, Canoncito &amp; Laguna, NM</v>
      </c>
      <c r="B54" s="4">
        <v>289591</v>
      </c>
    </row>
    <row r="55" spans="1:2" ht="12" customHeight="1" x14ac:dyDescent="0.25">
      <c r="A55" s="7" t="str">
        <f>'Pregnant Women Participating'!A55</f>
        <v>Eight Northern Pueblos, NM</v>
      </c>
      <c r="B55" s="4">
        <v>236412</v>
      </c>
    </row>
    <row r="56" spans="1:2" ht="12" customHeight="1" x14ac:dyDescent="0.25">
      <c r="A56" s="7" t="str">
        <f>'Pregnant Women Participating'!A56</f>
        <v>Five Sandoval Pueblos, NM</v>
      </c>
      <c r="B56" s="4">
        <v>911882</v>
      </c>
    </row>
    <row r="57" spans="1:2" ht="12" customHeight="1" x14ac:dyDescent="0.25">
      <c r="A57" s="7" t="str">
        <f>'Pregnant Women Participating'!A57</f>
        <v>Isleta Pueblo, NM</v>
      </c>
      <c r="B57" s="4">
        <v>509280</v>
      </c>
    </row>
    <row r="58" spans="1:2" ht="12" customHeight="1" x14ac:dyDescent="0.25">
      <c r="A58" s="7" t="str">
        <f>'Pregnant Women Participating'!A58</f>
        <v>San Felipe Pueblo, NM</v>
      </c>
      <c r="B58" s="4">
        <v>271365</v>
      </c>
    </row>
    <row r="59" spans="1:2" ht="12" customHeight="1" x14ac:dyDescent="0.25">
      <c r="A59" s="7" t="str">
        <f>'Pregnant Women Participating'!A59</f>
        <v>Santo Domingo Tribe, NM</v>
      </c>
      <c r="B59" s="4">
        <v>325594</v>
      </c>
    </row>
    <row r="60" spans="1:2" ht="12" customHeight="1" x14ac:dyDescent="0.25">
      <c r="A60" s="7" t="str">
        <f>'Pregnant Women Participating'!A60</f>
        <v>Zuni Pueblo, NM</v>
      </c>
      <c r="B60" s="4">
        <v>480125</v>
      </c>
    </row>
    <row r="61" spans="1:2" ht="12" customHeight="1" x14ac:dyDescent="0.25">
      <c r="A61" s="7" t="str">
        <f>'Pregnant Women Participating'!A61</f>
        <v>Cherokee Nation, OK</v>
      </c>
      <c r="B61" s="4">
        <v>2862208</v>
      </c>
    </row>
    <row r="62" spans="1:2" ht="12" customHeight="1" x14ac:dyDescent="0.25">
      <c r="A62" s="7" t="str">
        <f>'Pregnant Women Participating'!A62</f>
        <v>Chickasaw Nation, OK</v>
      </c>
      <c r="B62" s="4">
        <v>4073580</v>
      </c>
    </row>
    <row r="63" spans="1:2" ht="12" customHeight="1" x14ac:dyDescent="0.25">
      <c r="A63" s="7" t="str">
        <f>'Pregnant Women Participating'!A63</f>
        <v>Choctaw Nation, OK</v>
      </c>
      <c r="B63" s="4">
        <v>1876541</v>
      </c>
    </row>
    <row r="64" spans="1:2" ht="12" customHeight="1" x14ac:dyDescent="0.25">
      <c r="A64" s="7" t="str">
        <f>'Pregnant Women Participating'!A64</f>
        <v>Citizen Potawatomi Nation, OK</v>
      </c>
      <c r="B64" s="4">
        <v>2138591</v>
      </c>
    </row>
    <row r="65" spans="1:2" ht="12" customHeight="1" x14ac:dyDescent="0.25">
      <c r="A65" s="7" t="str">
        <f>'Pregnant Women Participating'!A65</f>
        <v>Inter-Tribal Council, OK</v>
      </c>
      <c r="B65" s="4">
        <v>378774</v>
      </c>
    </row>
    <row r="66" spans="1:2" ht="12" customHeight="1" x14ac:dyDescent="0.25">
      <c r="A66" s="7" t="str">
        <f>'Pregnant Women Participating'!A66</f>
        <v>Muscogee Creek Nation, OK</v>
      </c>
      <c r="B66" s="4">
        <v>918605</v>
      </c>
    </row>
    <row r="67" spans="1:2" ht="12" customHeight="1" x14ac:dyDescent="0.25">
      <c r="A67" s="7" t="str">
        <f>'Pregnant Women Participating'!A67</f>
        <v>Osage Tribal Council, OK</v>
      </c>
      <c r="B67" s="4">
        <v>1346610</v>
      </c>
    </row>
    <row r="68" spans="1:2" ht="12" customHeight="1" x14ac:dyDescent="0.25">
      <c r="A68" s="7" t="str">
        <f>'Pregnant Women Participating'!A68</f>
        <v>Otoe-Missouria Tribe, OK</v>
      </c>
      <c r="B68" s="4">
        <v>498349</v>
      </c>
    </row>
    <row r="69" spans="1:2" ht="12" customHeight="1" x14ac:dyDescent="0.25">
      <c r="A69" s="7" t="str">
        <f>'Pregnant Women Participating'!A69</f>
        <v>Wichita, Caddo &amp; Delaware (WCD), OK</v>
      </c>
      <c r="B69" s="4">
        <v>2895055</v>
      </c>
    </row>
    <row r="70" spans="1:2" s="17" customFormat="1" ht="24.75" customHeight="1" x14ac:dyDescent="0.25">
      <c r="A70" s="14" t="str">
        <f>'Pregnant Women Participating'!A70</f>
        <v>Southwest Region</v>
      </c>
      <c r="B70" s="15">
        <v>384531793</v>
      </c>
    </row>
    <row r="71" spans="1:2" ht="12" customHeight="1" x14ac:dyDescent="0.25">
      <c r="A71" s="7" t="str">
        <f>'Pregnant Women Participating'!A71</f>
        <v>Colorado</v>
      </c>
      <c r="B71" s="13">
        <v>26038673</v>
      </c>
    </row>
    <row r="72" spans="1:2" ht="12" customHeight="1" x14ac:dyDescent="0.25">
      <c r="A72" s="7" t="str">
        <f>'Pregnant Women Participating'!A72</f>
        <v>Kansas</v>
      </c>
      <c r="B72" s="13">
        <v>17314126</v>
      </c>
    </row>
    <row r="73" spans="1:2" ht="12" customHeight="1" x14ac:dyDescent="0.25">
      <c r="A73" s="7" t="str">
        <f>'Pregnant Women Participating'!A73</f>
        <v>Missouri</v>
      </c>
      <c r="B73" s="13">
        <v>29773624</v>
      </c>
    </row>
    <row r="74" spans="1:2" ht="12" customHeight="1" x14ac:dyDescent="0.25">
      <c r="A74" s="7" t="str">
        <f>'Pregnant Women Participating'!A74</f>
        <v>Montana</v>
      </c>
      <c r="B74" s="13">
        <v>6563192</v>
      </c>
    </row>
    <row r="75" spans="1:2" ht="12" customHeight="1" x14ac:dyDescent="0.25">
      <c r="A75" s="7" t="str">
        <f>'Pregnant Women Participating'!A75</f>
        <v>Nebraska</v>
      </c>
      <c r="B75" s="13">
        <v>11124995</v>
      </c>
    </row>
    <row r="76" spans="1:2" ht="12" customHeight="1" x14ac:dyDescent="0.25">
      <c r="A76" s="7" t="str">
        <f>'Pregnant Women Participating'!A76</f>
        <v>North Dakota</v>
      </c>
      <c r="B76" s="13">
        <v>4136207</v>
      </c>
    </row>
    <row r="77" spans="1:2" ht="12" customHeight="1" x14ac:dyDescent="0.25">
      <c r="A77" s="7" t="str">
        <f>'Pregnant Women Participating'!A77</f>
        <v>South Dakota</v>
      </c>
      <c r="B77" s="13">
        <v>8435339</v>
      </c>
    </row>
    <row r="78" spans="1:2" ht="12" customHeight="1" x14ac:dyDescent="0.25">
      <c r="A78" s="7" t="str">
        <f>'Pregnant Women Participating'!A78</f>
        <v>Wyoming</v>
      </c>
      <c r="B78" s="13">
        <v>3988705</v>
      </c>
    </row>
    <row r="79" spans="1:2" ht="12" customHeight="1" x14ac:dyDescent="0.25">
      <c r="A79" s="7" t="str">
        <f>'Pregnant Women Participating'!A79</f>
        <v>Ute Mountain Ute Tribe, CO</v>
      </c>
      <c r="B79" s="13">
        <v>197513</v>
      </c>
    </row>
    <row r="80" spans="1:2" ht="12" customHeight="1" x14ac:dyDescent="0.25">
      <c r="A80" s="7" t="str">
        <f>'Pregnant Women Participating'!A80</f>
        <v>Omaha Sioux, NE</v>
      </c>
      <c r="B80" s="13">
        <v>271336</v>
      </c>
    </row>
    <row r="81" spans="1:2" ht="12" customHeight="1" x14ac:dyDescent="0.25">
      <c r="A81" s="7" t="str">
        <f>'Pregnant Women Participating'!A81</f>
        <v>Santee Sioux, NE</v>
      </c>
      <c r="B81" s="13">
        <v>64105</v>
      </c>
    </row>
    <row r="82" spans="1:2" ht="12" customHeight="1" x14ac:dyDescent="0.25">
      <c r="A82" s="7" t="str">
        <f>'Pregnant Women Participating'!A82</f>
        <v>Winnebago Tribe, NE</v>
      </c>
      <c r="B82" s="13">
        <v>213218</v>
      </c>
    </row>
    <row r="83" spans="1:2" ht="12" customHeight="1" x14ac:dyDescent="0.25">
      <c r="A83" s="7" t="str">
        <f>'Pregnant Women Participating'!A83</f>
        <v>Standing Rock Sioux Tribe, ND</v>
      </c>
      <c r="B83" s="13">
        <v>1701609</v>
      </c>
    </row>
    <row r="84" spans="1:2" ht="12" customHeight="1" x14ac:dyDescent="0.25">
      <c r="A84" s="7" t="str">
        <f>'Pregnant Women Participating'!A84</f>
        <v>Three Affiliated Tribes, ND</v>
      </c>
      <c r="B84" s="13">
        <v>410119</v>
      </c>
    </row>
    <row r="85" spans="1:2" ht="12" customHeight="1" x14ac:dyDescent="0.25">
      <c r="A85" s="7" t="str">
        <f>'Pregnant Women Participating'!A85</f>
        <v>Cheyenne River Sioux, SD</v>
      </c>
      <c r="B85" s="13">
        <v>465507</v>
      </c>
    </row>
    <row r="86" spans="1:2" ht="12" customHeight="1" x14ac:dyDescent="0.25">
      <c r="A86" s="7" t="str">
        <f>'Pregnant Women Participating'!A86</f>
        <v>Rosebud Sioux, SD</v>
      </c>
      <c r="B86" s="13">
        <v>779550</v>
      </c>
    </row>
    <row r="87" spans="1:2" ht="12" customHeight="1" x14ac:dyDescent="0.25">
      <c r="A87" s="7" t="str">
        <f>'Pregnant Women Participating'!A87</f>
        <v>Northern Arapahoe, WY</v>
      </c>
      <c r="B87" s="13">
        <v>459042</v>
      </c>
    </row>
    <row r="88" spans="1:2" ht="12" customHeight="1" x14ac:dyDescent="0.25">
      <c r="A88" s="7" t="str">
        <f>'Pregnant Women Participating'!A88</f>
        <v>Shoshone Tribe, WY</v>
      </c>
      <c r="B88" s="13">
        <v>219399</v>
      </c>
    </row>
    <row r="89" spans="1:2" s="17" customFormat="1" ht="24.75" customHeight="1" x14ac:dyDescent="0.25">
      <c r="A89" s="14" t="str">
        <f>'Pregnant Women Participating'!A89</f>
        <v>Mountain Plains</v>
      </c>
      <c r="B89" s="15">
        <v>112156259</v>
      </c>
    </row>
    <row r="90" spans="1:2" ht="12" customHeight="1" x14ac:dyDescent="0.25">
      <c r="A90" s="8" t="str">
        <f>'Pregnant Women Participating'!A90</f>
        <v>Alaska</v>
      </c>
      <c r="B90" s="13">
        <v>6120065</v>
      </c>
    </row>
    <row r="91" spans="1:2" ht="12" customHeight="1" x14ac:dyDescent="0.25">
      <c r="A91" s="8" t="str">
        <f>'Pregnant Women Participating'!A91</f>
        <v>American Samoa</v>
      </c>
      <c r="B91" s="13">
        <v>1561159</v>
      </c>
    </row>
    <row r="92" spans="1:2" ht="12" customHeight="1" x14ac:dyDescent="0.25">
      <c r="A92" s="8" t="str">
        <f>'Pregnant Women Participating'!A92</f>
        <v>California</v>
      </c>
      <c r="B92" s="13">
        <v>329202996</v>
      </c>
    </row>
    <row r="93" spans="1:2" ht="12" customHeight="1" x14ac:dyDescent="0.25">
      <c r="A93" s="8" t="str">
        <f>'Pregnant Women Participating'!A93</f>
        <v>Guam</v>
      </c>
      <c r="B93" s="13">
        <v>2631218</v>
      </c>
    </row>
    <row r="94" spans="1:2" ht="12" customHeight="1" x14ac:dyDescent="0.25">
      <c r="A94" s="8" t="str">
        <f>'Pregnant Women Participating'!A94</f>
        <v>Hawaii</v>
      </c>
      <c r="B94" s="13">
        <v>9219918</v>
      </c>
    </row>
    <row r="95" spans="1:2" ht="12" customHeight="1" x14ac:dyDescent="0.25">
      <c r="A95" s="8" t="str">
        <f>'Pregnant Women Participating'!A95</f>
        <v>Idaho</v>
      </c>
      <c r="B95" s="13">
        <v>8717322</v>
      </c>
    </row>
    <row r="96" spans="1:2" ht="12" customHeight="1" x14ac:dyDescent="0.25">
      <c r="A96" s="8" t="str">
        <f>'Pregnant Women Participating'!A96</f>
        <v>Nevada</v>
      </c>
      <c r="B96" s="13">
        <v>16233684</v>
      </c>
    </row>
    <row r="97" spans="1:2" ht="12" customHeight="1" x14ac:dyDescent="0.25">
      <c r="A97" s="8" t="str">
        <f>'Pregnant Women Participating'!A97</f>
        <v>Oregon</v>
      </c>
      <c r="B97" s="13">
        <v>25786704</v>
      </c>
    </row>
    <row r="98" spans="1:2" ht="12" customHeight="1" x14ac:dyDescent="0.25">
      <c r="A98" s="8" t="str">
        <f>'Pregnant Women Participating'!A98</f>
        <v>Washington</v>
      </c>
      <c r="B98" s="13">
        <v>44346580</v>
      </c>
    </row>
    <row r="99" spans="1:2" ht="12" customHeight="1" x14ac:dyDescent="0.25">
      <c r="A99" s="8" t="str">
        <f>'Pregnant Women Participating'!A99</f>
        <v>Northern Marianas</v>
      </c>
      <c r="B99" s="13">
        <v>1256047</v>
      </c>
    </row>
    <row r="100" spans="1:2" ht="12" customHeight="1" x14ac:dyDescent="0.25">
      <c r="A100" s="8" t="str">
        <f>'Pregnant Women Participating'!A100</f>
        <v>Inter-Tribal Council, NV</v>
      </c>
      <c r="B100" s="13">
        <v>630000</v>
      </c>
    </row>
    <row r="101" spans="1:2" s="17" customFormat="1" ht="24.75" customHeight="1" x14ac:dyDescent="0.25">
      <c r="A101" s="14" t="str">
        <f>'Pregnant Women Participating'!A101</f>
        <v>Western Region</v>
      </c>
      <c r="B101" s="15">
        <v>445705693</v>
      </c>
    </row>
    <row r="102" spans="1:2" s="25" customFormat="1" ht="16.5" customHeight="1" thickBot="1" x14ac:dyDescent="0.3">
      <c r="A102" s="22" t="str">
        <f>'Pregnant Women Participating'!A102</f>
        <v>TOTAL</v>
      </c>
      <c r="B102" s="23">
        <v>2022428912</v>
      </c>
    </row>
    <row r="103" spans="1:2" ht="12.75" customHeight="1" thickTop="1" x14ac:dyDescent="0.25">
      <c r="A103" s="9"/>
    </row>
    <row r="104" spans="1:2" x14ac:dyDescent="0.25">
      <c r="A104" s="9"/>
    </row>
    <row r="105" spans="1:2" s="27" customFormat="1" ht="13" x14ac:dyDescent="0.3">
      <c r="A105" s="26" t="s">
        <v>1</v>
      </c>
    </row>
  </sheetData>
  <phoneticPr fontId="2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13"/>
  <sheetViews>
    <sheetView showGridLines="0" zoomScaleNormal="10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2" customHeight="1" x14ac:dyDescent="0.3">
      <c r="A2" s="10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2" customHeight="1" x14ac:dyDescent="0.25">
      <c r="A3" s="1" t="s">
        <v>141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4" customHeight="1" x14ac:dyDescent="0.25">
      <c r="A5" s="6" t="s">
        <v>0</v>
      </c>
      <c r="B5" s="18">
        <f>DATE(RIGHT(A2,4)-1,10,1)</f>
        <v>44470</v>
      </c>
      <c r="C5" s="19">
        <f>DATE(RIGHT(A2,4)-1,11,1)</f>
        <v>44501</v>
      </c>
      <c r="D5" s="19">
        <f>DATE(RIGHT(A2,4)-1,12,1)</f>
        <v>44531</v>
      </c>
      <c r="E5" s="19">
        <f>DATE(RIGHT(A2,4),1,1)</f>
        <v>44562</v>
      </c>
      <c r="F5" s="19">
        <f>DATE(RIGHT(A2,4),2,1)</f>
        <v>44593</v>
      </c>
      <c r="G5" s="19">
        <f>DATE(RIGHT(A2,4),3,1)</f>
        <v>44621</v>
      </c>
      <c r="H5" s="19">
        <f>DATE(RIGHT(A2,4),4,1)</f>
        <v>44652</v>
      </c>
      <c r="I5" s="19">
        <f>DATE(RIGHT(A2,4),5,1)</f>
        <v>44682</v>
      </c>
      <c r="J5" s="19">
        <f>DATE(RIGHT(A2,4),6,1)</f>
        <v>44713</v>
      </c>
      <c r="K5" s="19">
        <f>DATE(RIGHT(A2,4),7,1)</f>
        <v>44743</v>
      </c>
      <c r="L5" s="19">
        <f>DATE(RIGHT(A2,4),8,1)</f>
        <v>44774</v>
      </c>
      <c r="M5" s="19">
        <f>DATE(RIGHT(A2,4),9,1)</f>
        <v>44805</v>
      </c>
      <c r="N5" s="12" t="s">
        <v>12</v>
      </c>
    </row>
    <row r="6" spans="1:14" ht="12" customHeight="1" x14ac:dyDescent="0.25">
      <c r="A6" s="7" t="s">
        <v>41</v>
      </c>
      <c r="B6" s="13">
        <v>4092</v>
      </c>
      <c r="C6" s="4">
        <v>4019</v>
      </c>
      <c r="D6" s="4">
        <v>4015</v>
      </c>
      <c r="E6" s="4">
        <v>4043</v>
      </c>
      <c r="F6" s="4">
        <v>4009</v>
      </c>
      <c r="G6" s="4">
        <v>4247</v>
      </c>
      <c r="H6" s="4">
        <v>4242</v>
      </c>
      <c r="I6" s="4">
        <v>4301</v>
      </c>
      <c r="J6" s="4">
        <v>4335</v>
      </c>
      <c r="K6" s="4">
        <v>4303</v>
      </c>
      <c r="L6" s="4">
        <v>4494</v>
      </c>
      <c r="M6" s="4">
        <v>4440</v>
      </c>
      <c r="N6" s="13">
        <f t="shared" ref="N6:N15" si="0">IF(SUM(B6:M6)&gt;0,AVERAGE(B6:M6)," ")</f>
        <v>4211.666666666667</v>
      </c>
    </row>
    <row r="7" spans="1:14" ht="12" customHeight="1" x14ac:dyDescent="0.25">
      <c r="A7" s="7" t="s">
        <v>42</v>
      </c>
      <c r="B7" s="13">
        <v>1180</v>
      </c>
      <c r="C7" s="4">
        <v>1151</v>
      </c>
      <c r="D7" s="4">
        <v>1184</v>
      </c>
      <c r="E7" s="4">
        <v>1185</v>
      </c>
      <c r="F7" s="4">
        <v>1223</v>
      </c>
      <c r="G7" s="4">
        <v>1320</v>
      </c>
      <c r="H7" s="4">
        <v>1281</v>
      </c>
      <c r="I7" s="4">
        <v>1265</v>
      </c>
      <c r="J7" s="4">
        <v>1269</v>
      </c>
      <c r="K7" s="4">
        <v>1276</v>
      </c>
      <c r="L7" s="4">
        <v>1275</v>
      </c>
      <c r="M7" s="4">
        <v>1246</v>
      </c>
      <c r="N7" s="13">
        <f t="shared" si="0"/>
        <v>1237.9166666666667</v>
      </c>
    </row>
    <row r="8" spans="1:14" ht="12" customHeight="1" x14ac:dyDescent="0.25">
      <c r="A8" s="7" t="s">
        <v>43</v>
      </c>
      <c r="B8" s="13">
        <v>8119</v>
      </c>
      <c r="C8" s="4">
        <v>8102</v>
      </c>
      <c r="D8" s="4">
        <v>8121</v>
      </c>
      <c r="E8" s="4">
        <v>8330</v>
      </c>
      <c r="F8" s="4">
        <v>8545</v>
      </c>
      <c r="G8" s="4">
        <v>8824</v>
      </c>
      <c r="H8" s="4">
        <v>8830</v>
      </c>
      <c r="I8" s="4">
        <v>8872</v>
      </c>
      <c r="J8" s="4">
        <v>8936</v>
      </c>
      <c r="K8" s="4">
        <v>8840</v>
      </c>
      <c r="L8" s="4">
        <v>8862</v>
      </c>
      <c r="M8" s="4">
        <v>8698</v>
      </c>
      <c r="N8" s="13">
        <f t="shared" si="0"/>
        <v>8589.9166666666661</v>
      </c>
    </row>
    <row r="9" spans="1:14" ht="12" customHeight="1" x14ac:dyDescent="0.25">
      <c r="A9" s="7" t="s">
        <v>44</v>
      </c>
      <c r="B9" s="13">
        <v>899</v>
      </c>
      <c r="C9" s="4">
        <v>900</v>
      </c>
      <c r="D9" s="4">
        <v>902</v>
      </c>
      <c r="E9" s="4">
        <v>892</v>
      </c>
      <c r="F9" s="4">
        <v>927</v>
      </c>
      <c r="G9" s="4">
        <v>960</v>
      </c>
      <c r="H9" s="4">
        <v>891</v>
      </c>
      <c r="I9" s="4">
        <v>962</v>
      </c>
      <c r="J9" s="4">
        <v>945</v>
      </c>
      <c r="K9" s="4">
        <v>902</v>
      </c>
      <c r="L9" s="4">
        <v>894</v>
      </c>
      <c r="M9" s="4">
        <v>899</v>
      </c>
      <c r="N9" s="13">
        <f t="shared" si="0"/>
        <v>914.41666666666663</v>
      </c>
    </row>
    <row r="10" spans="1:14" ht="12" customHeight="1" x14ac:dyDescent="0.25">
      <c r="A10" s="7" t="s">
        <v>45</v>
      </c>
      <c r="B10" s="13">
        <v>26503</v>
      </c>
      <c r="C10" s="4">
        <v>26200</v>
      </c>
      <c r="D10" s="4">
        <v>25975</v>
      </c>
      <c r="E10" s="4">
        <v>26188</v>
      </c>
      <c r="F10" s="4">
        <v>26472</v>
      </c>
      <c r="G10" s="4">
        <v>28390</v>
      </c>
      <c r="H10" s="4">
        <v>28292</v>
      </c>
      <c r="I10" s="4">
        <v>28919</v>
      </c>
      <c r="J10" s="4">
        <v>29017</v>
      </c>
      <c r="K10" s="4">
        <v>28652</v>
      </c>
      <c r="L10" s="4">
        <v>28977</v>
      </c>
      <c r="M10" s="4">
        <v>28651</v>
      </c>
      <c r="N10" s="13">
        <f t="shared" si="0"/>
        <v>27686.333333333332</v>
      </c>
    </row>
    <row r="11" spans="1:14" ht="12" customHeight="1" x14ac:dyDescent="0.25">
      <c r="A11" s="7" t="s">
        <v>46</v>
      </c>
      <c r="B11" s="13">
        <v>1165</v>
      </c>
      <c r="C11" s="4">
        <v>1133</v>
      </c>
      <c r="D11" s="4">
        <v>1123</v>
      </c>
      <c r="E11" s="4">
        <v>1142</v>
      </c>
      <c r="F11" s="4">
        <v>1209</v>
      </c>
      <c r="G11" s="4">
        <v>1306</v>
      </c>
      <c r="H11" s="4">
        <v>1301</v>
      </c>
      <c r="I11" s="4">
        <v>1301</v>
      </c>
      <c r="J11" s="4">
        <v>1266</v>
      </c>
      <c r="K11" s="4">
        <v>1245</v>
      </c>
      <c r="L11" s="4">
        <v>1266</v>
      </c>
      <c r="M11" s="4">
        <v>1277</v>
      </c>
      <c r="N11" s="13">
        <f t="shared" si="0"/>
        <v>1227.8333333333333</v>
      </c>
    </row>
    <row r="12" spans="1:14" ht="12" customHeight="1" x14ac:dyDescent="0.25">
      <c r="A12" s="7" t="s">
        <v>47</v>
      </c>
      <c r="B12" s="13">
        <v>700</v>
      </c>
      <c r="C12" s="4">
        <v>699</v>
      </c>
      <c r="D12" s="4">
        <v>707</v>
      </c>
      <c r="E12" s="4">
        <v>718</v>
      </c>
      <c r="F12" s="4">
        <v>753</v>
      </c>
      <c r="G12" s="4">
        <v>767</v>
      </c>
      <c r="H12" s="4">
        <v>804</v>
      </c>
      <c r="I12" s="4">
        <v>798</v>
      </c>
      <c r="J12" s="4">
        <v>800</v>
      </c>
      <c r="K12" s="4">
        <v>771</v>
      </c>
      <c r="L12" s="4">
        <v>777</v>
      </c>
      <c r="M12" s="4">
        <v>761</v>
      </c>
      <c r="N12" s="13">
        <f t="shared" si="0"/>
        <v>754.58333333333337</v>
      </c>
    </row>
    <row r="13" spans="1:14" ht="12" customHeight="1" x14ac:dyDescent="0.25">
      <c r="A13" s="7" t="s">
        <v>48</v>
      </c>
      <c r="B13" s="13">
        <v>191</v>
      </c>
      <c r="C13" s="4">
        <v>175</v>
      </c>
      <c r="D13" s="4">
        <v>169</v>
      </c>
      <c r="E13" s="4">
        <v>159</v>
      </c>
      <c r="F13" s="4">
        <v>164</v>
      </c>
      <c r="G13" s="4">
        <v>161</v>
      </c>
      <c r="H13" s="4">
        <v>145</v>
      </c>
      <c r="I13" s="4">
        <v>163</v>
      </c>
      <c r="J13" s="4">
        <v>173</v>
      </c>
      <c r="K13" s="4">
        <v>188</v>
      </c>
      <c r="L13" s="4">
        <v>188</v>
      </c>
      <c r="M13" s="4">
        <v>194</v>
      </c>
      <c r="N13" s="13">
        <f t="shared" si="0"/>
        <v>172.5</v>
      </c>
    </row>
    <row r="14" spans="1:14" ht="12" customHeight="1" x14ac:dyDescent="0.25">
      <c r="A14" s="7" t="s">
        <v>49</v>
      </c>
      <c r="B14" s="13">
        <v>11</v>
      </c>
      <c r="C14" s="4">
        <v>9</v>
      </c>
      <c r="D14" s="4">
        <v>11</v>
      </c>
      <c r="E14" s="4">
        <v>10</v>
      </c>
      <c r="F14" s="4">
        <v>7</v>
      </c>
      <c r="G14" s="4">
        <v>5</v>
      </c>
      <c r="H14" s="4">
        <v>4</v>
      </c>
      <c r="I14" s="4">
        <v>5</v>
      </c>
      <c r="J14" s="4">
        <v>3</v>
      </c>
      <c r="K14" s="4">
        <v>2</v>
      </c>
      <c r="L14" s="4">
        <v>2</v>
      </c>
      <c r="M14" s="4">
        <v>2</v>
      </c>
      <c r="N14" s="13">
        <f t="shared" si="0"/>
        <v>5.916666666666667</v>
      </c>
    </row>
    <row r="15" spans="1:14" ht="12" customHeight="1" x14ac:dyDescent="0.25">
      <c r="A15" s="7" t="s">
        <v>50</v>
      </c>
      <c r="B15" s="13">
        <v>2</v>
      </c>
      <c r="C15" s="4">
        <v>2</v>
      </c>
      <c r="D15" s="4">
        <v>3</v>
      </c>
      <c r="E15" s="4">
        <v>3</v>
      </c>
      <c r="F15" s="4">
        <v>2</v>
      </c>
      <c r="G15" s="4">
        <v>4</v>
      </c>
      <c r="H15" s="4">
        <v>4</v>
      </c>
      <c r="I15" s="4">
        <v>4</v>
      </c>
      <c r="J15" s="4">
        <v>6</v>
      </c>
      <c r="K15" s="4">
        <v>7</v>
      </c>
      <c r="L15" s="4">
        <v>7</v>
      </c>
      <c r="M15" s="4">
        <v>8</v>
      </c>
      <c r="N15" s="13">
        <f t="shared" si="0"/>
        <v>4.333333333333333</v>
      </c>
    </row>
    <row r="16" spans="1:14" s="17" customFormat="1" ht="24.75" customHeight="1" x14ac:dyDescent="0.25">
      <c r="A16" s="14" t="s">
        <v>51</v>
      </c>
      <c r="B16" s="16">
        <v>42862</v>
      </c>
      <c r="C16" s="15">
        <v>42390</v>
      </c>
      <c r="D16" s="15">
        <v>42210</v>
      </c>
      <c r="E16" s="15">
        <v>42670</v>
      </c>
      <c r="F16" s="15">
        <v>43311</v>
      </c>
      <c r="G16" s="15">
        <v>45984</v>
      </c>
      <c r="H16" s="15">
        <v>45794</v>
      </c>
      <c r="I16" s="15">
        <v>46590</v>
      </c>
      <c r="J16" s="15">
        <v>46750</v>
      </c>
      <c r="K16" s="15">
        <v>46186</v>
      </c>
      <c r="L16" s="15">
        <v>46742</v>
      </c>
      <c r="M16" s="15">
        <v>46176</v>
      </c>
      <c r="N16" s="16">
        <f t="shared" ref="N16:N102" si="1">IF(SUM(B16:M16)&gt;0,AVERAGE(B16:M16)," ")</f>
        <v>44805.416666666664</v>
      </c>
    </row>
    <row r="17" spans="1:14" ht="12" customHeight="1" x14ac:dyDescent="0.25">
      <c r="A17" s="7" t="s">
        <v>52</v>
      </c>
      <c r="B17" s="13">
        <v>1451</v>
      </c>
      <c r="C17" s="4">
        <v>1390</v>
      </c>
      <c r="D17" s="4">
        <v>1391</v>
      </c>
      <c r="E17" s="4">
        <v>1318</v>
      </c>
      <c r="F17" s="4">
        <v>1321</v>
      </c>
      <c r="G17" s="4">
        <v>1393</v>
      </c>
      <c r="H17" s="4">
        <v>1346</v>
      </c>
      <c r="I17" s="4">
        <v>1343</v>
      </c>
      <c r="J17" s="4">
        <v>1427</v>
      </c>
      <c r="K17" s="4">
        <v>1442</v>
      </c>
      <c r="L17" s="4">
        <v>1426</v>
      </c>
      <c r="M17" s="4">
        <v>1348</v>
      </c>
      <c r="N17" s="13">
        <f t="shared" si="1"/>
        <v>1383</v>
      </c>
    </row>
    <row r="18" spans="1:14" ht="12" customHeight="1" x14ac:dyDescent="0.25">
      <c r="A18" s="7" t="s">
        <v>53</v>
      </c>
      <c r="B18" s="13">
        <v>796</v>
      </c>
      <c r="C18" s="4">
        <v>888</v>
      </c>
      <c r="D18" s="4">
        <v>847</v>
      </c>
      <c r="E18" s="4">
        <v>808</v>
      </c>
      <c r="F18" s="4">
        <v>896</v>
      </c>
      <c r="G18" s="4">
        <v>762</v>
      </c>
      <c r="H18" s="4">
        <v>809</v>
      </c>
      <c r="I18" s="4">
        <v>747</v>
      </c>
      <c r="J18" s="4">
        <v>731</v>
      </c>
      <c r="K18" s="4">
        <v>773</v>
      </c>
      <c r="L18" s="4">
        <v>770</v>
      </c>
      <c r="M18" s="4">
        <v>812</v>
      </c>
      <c r="N18" s="13">
        <f t="shared" si="1"/>
        <v>803.25</v>
      </c>
    </row>
    <row r="19" spans="1:14" ht="12" customHeight="1" x14ac:dyDescent="0.25">
      <c r="A19" s="7" t="s">
        <v>54</v>
      </c>
      <c r="B19" s="13">
        <v>9984</v>
      </c>
      <c r="C19" s="4">
        <v>9823</v>
      </c>
      <c r="D19" s="4">
        <v>9852</v>
      </c>
      <c r="E19" s="4">
        <v>9897</v>
      </c>
      <c r="F19" s="4">
        <v>10060</v>
      </c>
      <c r="G19" s="4">
        <v>10500</v>
      </c>
      <c r="H19" s="4">
        <v>10323</v>
      </c>
      <c r="I19" s="4">
        <v>10593</v>
      </c>
      <c r="J19" s="4">
        <v>10761</v>
      </c>
      <c r="K19" s="4">
        <v>10935</v>
      </c>
      <c r="L19" s="4">
        <v>11314</v>
      </c>
      <c r="M19" s="4">
        <v>11118</v>
      </c>
      <c r="N19" s="13">
        <f t="shared" si="1"/>
        <v>10430</v>
      </c>
    </row>
    <row r="20" spans="1:14" ht="12" customHeight="1" x14ac:dyDescent="0.25">
      <c r="A20" s="7" t="s">
        <v>55</v>
      </c>
      <c r="B20" s="13">
        <v>9426</v>
      </c>
      <c r="C20" s="4">
        <v>9380</v>
      </c>
      <c r="D20" s="4">
        <v>9030</v>
      </c>
      <c r="E20" s="4">
        <v>9281</v>
      </c>
      <c r="F20" s="4">
        <v>9758</v>
      </c>
      <c r="G20" s="4">
        <v>10213</v>
      </c>
      <c r="H20" s="4">
        <v>10250</v>
      </c>
      <c r="I20" s="4">
        <v>10827</v>
      </c>
      <c r="J20" s="4">
        <v>10988</v>
      </c>
      <c r="K20" s="4">
        <v>11176</v>
      </c>
      <c r="L20" s="4">
        <v>11205</v>
      </c>
      <c r="M20" s="4">
        <v>11221</v>
      </c>
      <c r="N20" s="13">
        <f t="shared" si="1"/>
        <v>10229.583333333334</v>
      </c>
    </row>
    <row r="21" spans="1:14" ht="12" customHeight="1" x14ac:dyDescent="0.25">
      <c r="A21" s="7" t="s">
        <v>56</v>
      </c>
      <c r="B21" s="13">
        <v>11183</v>
      </c>
      <c r="C21" s="4">
        <v>11040</v>
      </c>
      <c r="D21" s="4">
        <v>10739</v>
      </c>
      <c r="E21" s="4">
        <v>10775</v>
      </c>
      <c r="F21" s="4">
        <v>11592</v>
      </c>
      <c r="G21" s="4">
        <v>12207</v>
      </c>
      <c r="H21" s="4">
        <v>12171</v>
      </c>
      <c r="I21" s="4">
        <v>12254</v>
      </c>
      <c r="J21" s="4">
        <v>12207</v>
      </c>
      <c r="K21" s="4">
        <v>12202</v>
      </c>
      <c r="L21" s="4">
        <v>12280</v>
      </c>
      <c r="M21" s="4">
        <v>11986</v>
      </c>
      <c r="N21" s="13">
        <f t="shared" si="1"/>
        <v>11719.666666666666</v>
      </c>
    </row>
    <row r="22" spans="1:14" ht="12" customHeight="1" x14ac:dyDescent="0.25">
      <c r="A22" s="7" t="s">
        <v>57</v>
      </c>
      <c r="B22" s="13">
        <v>9217</v>
      </c>
      <c r="C22" s="4">
        <v>8808</v>
      </c>
      <c r="D22" s="4">
        <v>8378</v>
      </c>
      <c r="E22" s="4">
        <v>8353</v>
      </c>
      <c r="F22" s="4">
        <v>8397</v>
      </c>
      <c r="G22" s="4">
        <v>8480</v>
      </c>
      <c r="H22" s="4">
        <v>8594</v>
      </c>
      <c r="I22" s="4">
        <v>8769</v>
      </c>
      <c r="J22" s="4">
        <v>8817</v>
      </c>
      <c r="K22" s="4">
        <v>8425</v>
      </c>
      <c r="L22" s="4">
        <v>8290</v>
      </c>
      <c r="M22" s="4">
        <v>7090</v>
      </c>
      <c r="N22" s="13">
        <f t="shared" si="1"/>
        <v>8468.1666666666661</v>
      </c>
    </row>
    <row r="23" spans="1:14" ht="12" customHeight="1" x14ac:dyDescent="0.25">
      <c r="A23" s="7" t="s">
        <v>58</v>
      </c>
      <c r="B23" s="13">
        <v>9535</v>
      </c>
      <c r="C23" s="4">
        <v>9205</v>
      </c>
      <c r="D23" s="4">
        <v>9194</v>
      </c>
      <c r="E23" s="4">
        <v>9094</v>
      </c>
      <c r="F23" s="4">
        <v>9089</v>
      </c>
      <c r="G23" s="4">
        <v>9624</v>
      </c>
      <c r="H23" s="4">
        <v>9591</v>
      </c>
      <c r="I23" s="4">
        <v>9739</v>
      </c>
      <c r="J23" s="4">
        <v>9662</v>
      </c>
      <c r="K23" s="4">
        <v>9534</v>
      </c>
      <c r="L23" s="4">
        <v>9679</v>
      </c>
      <c r="M23" s="4">
        <v>9320</v>
      </c>
      <c r="N23" s="13">
        <f t="shared" si="1"/>
        <v>9438.8333333333339</v>
      </c>
    </row>
    <row r="24" spans="1:14" ht="12" customHeight="1" x14ac:dyDescent="0.25">
      <c r="A24" s="7" t="s">
        <v>59</v>
      </c>
      <c r="B24" s="13">
        <v>2347</v>
      </c>
      <c r="C24" s="4">
        <v>2315</v>
      </c>
      <c r="D24" s="4">
        <v>2324</v>
      </c>
      <c r="E24" s="4">
        <v>2384</v>
      </c>
      <c r="F24" s="4">
        <v>2381</v>
      </c>
      <c r="G24" s="4">
        <v>2664</v>
      </c>
      <c r="H24" s="4">
        <v>2749</v>
      </c>
      <c r="I24" s="4">
        <v>2848</v>
      </c>
      <c r="J24" s="4">
        <v>2916</v>
      </c>
      <c r="K24" s="4">
        <v>2899</v>
      </c>
      <c r="L24" s="4">
        <v>2947</v>
      </c>
      <c r="M24" s="4">
        <v>2940</v>
      </c>
      <c r="N24" s="13">
        <f t="shared" si="1"/>
        <v>2642.8333333333335</v>
      </c>
    </row>
    <row r="25" spans="1:14" s="17" customFormat="1" ht="24.75" customHeight="1" x14ac:dyDescent="0.25">
      <c r="A25" s="14" t="s">
        <v>60</v>
      </c>
      <c r="B25" s="16">
        <v>53939</v>
      </c>
      <c r="C25" s="15">
        <v>52849</v>
      </c>
      <c r="D25" s="15">
        <v>51755</v>
      </c>
      <c r="E25" s="15">
        <v>51910</v>
      </c>
      <c r="F25" s="15">
        <v>53494</v>
      </c>
      <c r="G25" s="15">
        <v>55843</v>
      </c>
      <c r="H25" s="15">
        <v>55833</v>
      </c>
      <c r="I25" s="15">
        <v>57120</v>
      </c>
      <c r="J25" s="15">
        <v>57509</v>
      </c>
      <c r="K25" s="15">
        <v>57386</v>
      </c>
      <c r="L25" s="15">
        <v>57911</v>
      </c>
      <c r="M25" s="15">
        <v>55835</v>
      </c>
      <c r="N25" s="16">
        <f t="shared" si="1"/>
        <v>55115.333333333336</v>
      </c>
    </row>
    <row r="26" spans="1:14" ht="12" customHeight="1" x14ac:dyDescent="0.25">
      <c r="A26" s="7" t="s">
        <v>61</v>
      </c>
      <c r="B26" s="13">
        <v>11114</v>
      </c>
      <c r="C26" s="4">
        <v>10745</v>
      </c>
      <c r="D26" s="4">
        <v>10455</v>
      </c>
      <c r="E26" s="4">
        <v>10369</v>
      </c>
      <c r="F26" s="4">
        <v>10188</v>
      </c>
      <c r="G26" s="4">
        <v>10676</v>
      </c>
      <c r="H26" s="4">
        <v>10742</v>
      </c>
      <c r="I26" s="4">
        <v>11210</v>
      </c>
      <c r="J26" s="4">
        <v>11541</v>
      </c>
      <c r="K26" s="4">
        <v>11727</v>
      </c>
      <c r="L26" s="4">
        <v>12040</v>
      </c>
      <c r="M26" s="4">
        <v>11713</v>
      </c>
      <c r="N26" s="13">
        <f t="shared" si="1"/>
        <v>11043.333333333334</v>
      </c>
    </row>
    <row r="27" spans="1:14" ht="12" customHeight="1" x14ac:dyDescent="0.25">
      <c r="A27" s="7" t="s">
        <v>62</v>
      </c>
      <c r="B27" s="13">
        <v>33715</v>
      </c>
      <c r="C27" s="4">
        <v>32537</v>
      </c>
      <c r="D27" s="4">
        <v>31387</v>
      </c>
      <c r="E27" s="4">
        <v>31385</v>
      </c>
      <c r="F27" s="4">
        <v>31855</v>
      </c>
      <c r="G27" s="4">
        <v>33504</v>
      </c>
      <c r="H27" s="4">
        <v>34164</v>
      </c>
      <c r="I27" s="4">
        <v>35227</v>
      </c>
      <c r="J27" s="4">
        <v>36746</v>
      </c>
      <c r="K27" s="4">
        <v>37159</v>
      </c>
      <c r="L27" s="4">
        <v>37578</v>
      </c>
      <c r="M27" s="4">
        <v>36210</v>
      </c>
      <c r="N27" s="13">
        <f t="shared" si="1"/>
        <v>34288.916666666664</v>
      </c>
    </row>
    <row r="28" spans="1:14" ht="12" customHeight="1" x14ac:dyDescent="0.25">
      <c r="A28" s="7" t="s">
        <v>63</v>
      </c>
      <c r="B28" s="13">
        <v>17179</v>
      </c>
      <c r="C28" s="4">
        <v>16721</v>
      </c>
      <c r="D28" s="4">
        <v>16466</v>
      </c>
      <c r="E28" s="4">
        <v>14061</v>
      </c>
      <c r="F28" s="4">
        <v>14662</v>
      </c>
      <c r="G28" s="4">
        <v>15421</v>
      </c>
      <c r="H28" s="4">
        <v>14566</v>
      </c>
      <c r="I28" s="4">
        <v>15156</v>
      </c>
      <c r="J28" s="4">
        <v>15599</v>
      </c>
      <c r="K28" s="4">
        <v>15480</v>
      </c>
      <c r="L28" s="4">
        <v>16021</v>
      </c>
      <c r="M28" s="4">
        <v>15923</v>
      </c>
      <c r="N28" s="13">
        <f t="shared" si="1"/>
        <v>15604.583333333334</v>
      </c>
    </row>
    <row r="29" spans="1:14" ht="12" customHeight="1" x14ac:dyDescent="0.25">
      <c r="A29" s="7" t="s">
        <v>64</v>
      </c>
      <c r="B29" s="13">
        <v>8551</v>
      </c>
      <c r="C29" s="4">
        <v>8648</v>
      </c>
      <c r="D29" s="4">
        <v>8401</v>
      </c>
      <c r="E29" s="4">
        <v>8342</v>
      </c>
      <c r="F29" s="4">
        <v>8482</v>
      </c>
      <c r="G29" s="4">
        <v>8946</v>
      </c>
      <c r="H29" s="4">
        <v>8886</v>
      </c>
      <c r="I29" s="4">
        <v>9168</v>
      </c>
      <c r="J29" s="4">
        <v>9587</v>
      </c>
      <c r="K29" s="4">
        <v>9700</v>
      </c>
      <c r="L29" s="4">
        <v>10084</v>
      </c>
      <c r="M29" s="4">
        <v>10000</v>
      </c>
      <c r="N29" s="13">
        <f t="shared" si="1"/>
        <v>9066.25</v>
      </c>
    </row>
    <row r="30" spans="1:14" ht="12" customHeight="1" x14ac:dyDescent="0.25">
      <c r="A30" s="7" t="s">
        <v>65</v>
      </c>
      <c r="B30" s="13">
        <v>4767</v>
      </c>
      <c r="C30" s="4">
        <v>4570</v>
      </c>
      <c r="D30" s="4">
        <v>4405</v>
      </c>
      <c r="E30" s="4">
        <v>3860</v>
      </c>
      <c r="F30" s="4">
        <v>4545</v>
      </c>
      <c r="G30" s="4">
        <v>4736</v>
      </c>
      <c r="H30" s="4">
        <v>4021</v>
      </c>
      <c r="I30" s="4">
        <v>5105</v>
      </c>
      <c r="J30" s="4">
        <v>5284</v>
      </c>
      <c r="K30" s="4">
        <v>5006</v>
      </c>
      <c r="L30" s="4">
        <v>5263</v>
      </c>
      <c r="M30" s="4">
        <v>5150</v>
      </c>
      <c r="N30" s="13">
        <f t="shared" si="1"/>
        <v>4726</v>
      </c>
    </row>
    <row r="31" spans="1:14" ht="12" customHeight="1" x14ac:dyDescent="0.25">
      <c r="A31" s="7" t="s">
        <v>66</v>
      </c>
      <c r="B31" s="13">
        <v>21192</v>
      </c>
      <c r="C31" s="4">
        <v>20547</v>
      </c>
      <c r="D31" s="4">
        <v>20202</v>
      </c>
      <c r="E31" s="4">
        <v>20521</v>
      </c>
      <c r="F31" s="4">
        <v>20833</v>
      </c>
      <c r="G31" s="4">
        <v>22330</v>
      </c>
      <c r="H31" s="4">
        <v>21885</v>
      </c>
      <c r="I31" s="4">
        <v>22539</v>
      </c>
      <c r="J31" s="4">
        <v>23073</v>
      </c>
      <c r="K31" s="4">
        <v>23255</v>
      </c>
      <c r="L31" s="4">
        <v>23285</v>
      </c>
      <c r="M31" s="4">
        <v>22516</v>
      </c>
      <c r="N31" s="13">
        <f t="shared" si="1"/>
        <v>21848.166666666668</v>
      </c>
    </row>
    <row r="32" spans="1:14" ht="12" customHeight="1" x14ac:dyDescent="0.25">
      <c r="A32" s="7" t="s">
        <v>67</v>
      </c>
      <c r="B32" s="13">
        <v>6886</v>
      </c>
      <c r="C32" s="4">
        <v>6594</v>
      </c>
      <c r="D32" s="4">
        <v>6521</v>
      </c>
      <c r="E32" s="4">
        <v>6494</v>
      </c>
      <c r="F32" s="4">
        <v>6414</v>
      </c>
      <c r="G32" s="4">
        <v>6742</v>
      </c>
      <c r="H32" s="4">
        <v>6866</v>
      </c>
      <c r="I32" s="4">
        <v>7071</v>
      </c>
      <c r="J32" s="4">
        <v>7405</v>
      </c>
      <c r="K32" s="4">
        <v>7599</v>
      </c>
      <c r="L32" s="4">
        <v>7754</v>
      </c>
      <c r="M32" s="4">
        <v>7449</v>
      </c>
      <c r="N32" s="13">
        <f t="shared" si="1"/>
        <v>6982.916666666667</v>
      </c>
    </row>
    <row r="33" spans="1:14" ht="12" customHeight="1" x14ac:dyDescent="0.25">
      <c r="A33" s="7" t="s">
        <v>68</v>
      </c>
      <c r="B33" s="13">
        <v>10265</v>
      </c>
      <c r="C33" s="4">
        <v>10077</v>
      </c>
      <c r="D33" s="4">
        <v>9766</v>
      </c>
      <c r="E33" s="4">
        <v>9958</v>
      </c>
      <c r="F33" s="4">
        <v>10025</v>
      </c>
      <c r="G33" s="4">
        <v>10739</v>
      </c>
      <c r="H33" s="4">
        <v>10799</v>
      </c>
      <c r="I33" s="4">
        <v>11268</v>
      </c>
      <c r="J33" s="4">
        <v>11556</v>
      </c>
      <c r="K33" s="4">
        <v>11686</v>
      </c>
      <c r="L33" s="4">
        <v>11977</v>
      </c>
      <c r="M33" s="4">
        <v>11678</v>
      </c>
      <c r="N33" s="13">
        <f t="shared" si="1"/>
        <v>10816.166666666666</v>
      </c>
    </row>
    <row r="34" spans="1:14" ht="12" customHeight="1" x14ac:dyDescent="0.25">
      <c r="A34" s="7" t="s">
        <v>69</v>
      </c>
      <c r="B34" s="13">
        <v>66</v>
      </c>
      <c r="C34" s="4">
        <v>66</v>
      </c>
      <c r="D34" s="4">
        <v>66</v>
      </c>
      <c r="E34" s="4">
        <v>56</v>
      </c>
      <c r="F34" s="4">
        <v>61</v>
      </c>
      <c r="G34" s="4">
        <v>63</v>
      </c>
      <c r="H34" s="4">
        <v>61</v>
      </c>
      <c r="I34" s="4">
        <v>74</v>
      </c>
      <c r="J34" s="4">
        <v>67</v>
      </c>
      <c r="K34" s="4">
        <v>54</v>
      </c>
      <c r="L34" s="4">
        <v>75</v>
      </c>
      <c r="M34" s="4">
        <v>77</v>
      </c>
      <c r="N34" s="13">
        <f t="shared" si="1"/>
        <v>65.5</v>
      </c>
    </row>
    <row r="35" spans="1:14" ht="12" customHeight="1" x14ac:dyDescent="0.25">
      <c r="A35" s="7" t="s">
        <v>70</v>
      </c>
      <c r="B35" s="13">
        <v>57</v>
      </c>
      <c r="C35" s="4">
        <v>45</v>
      </c>
      <c r="D35" s="4">
        <v>42</v>
      </c>
      <c r="E35" s="4">
        <v>39</v>
      </c>
      <c r="F35" s="4">
        <v>37</v>
      </c>
      <c r="G35" s="4">
        <v>40</v>
      </c>
      <c r="H35" s="4">
        <v>37</v>
      </c>
      <c r="I35" s="4">
        <v>36</v>
      </c>
      <c r="J35" s="4">
        <v>34</v>
      </c>
      <c r="K35" s="4">
        <v>46</v>
      </c>
      <c r="L35" s="4">
        <v>45</v>
      </c>
      <c r="M35" s="4">
        <v>43</v>
      </c>
      <c r="N35" s="13">
        <f t="shared" si="1"/>
        <v>41.75</v>
      </c>
    </row>
    <row r="36" spans="1:14" s="17" customFormat="1" ht="24.75" customHeight="1" x14ac:dyDescent="0.25">
      <c r="A36" s="14" t="s">
        <v>71</v>
      </c>
      <c r="B36" s="16">
        <v>113792</v>
      </c>
      <c r="C36" s="15">
        <v>110550</v>
      </c>
      <c r="D36" s="15">
        <v>107711</v>
      </c>
      <c r="E36" s="15">
        <v>105085</v>
      </c>
      <c r="F36" s="15">
        <v>107102</v>
      </c>
      <c r="G36" s="15">
        <v>113197</v>
      </c>
      <c r="H36" s="15">
        <v>112027</v>
      </c>
      <c r="I36" s="15">
        <v>116854</v>
      </c>
      <c r="J36" s="15">
        <v>120892</v>
      </c>
      <c r="K36" s="15">
        <v>121712</v>
      </c>
      <c r="L36" s="15">
        <v>124122</v>
      </c>
      <c r="M36" s="15">
        <v>120759</v>
      </c>
      <c r="N36" s="16">
        <f t="shared" si="1"/>
        <v>114483.58333333333</v>
      </c>
    </row>
    <row r="37" spans="1:14" ht="12" customHeight="1" x14ac:dyDescent="0.25">
      <c r="A37" s="7" t="s">
        <v>72</v>
      </c>
      <c r="B37" s="13">
        <v>13143</v>
      </c>
      <c r="C37" s="4">
        <v>12782</v>
      </c>
      <c r="D37" s="4">
        <v>12580</v>
      </c>
      <c r="E37" s="4">
        <v>13066</v>
      </c>
      <c r="F37" s="4">
        <v>12955</v>
      </c>
      <c r="G37" s="4">
        <v>14129</v>
      </c>
      <c r="H37" s="4">
        <v>13993</v>
      </c>
      <c r="I37" s="4">
        <v>14316</v>
      </c>
      <c r="J37" s="4">
        <v>14464</v>
      </c>
      <c r="K37" s="4">
        <v>14403</v>
      </c>
      <c r="L37" s="4">
        <v>14703</v>
      </c>
      <c r="M37" s="4">
        <v>14115</v>
      </c>
      <c r="N37" s="13">
        <f t="shared" si="1"/>
        <v>13720.75</v>
      </c>
    </row>
    <row r="38" spans="1:14" ht="12" customHeight="1" x14ac:dyDescent="0.25">
      <c r="A38" s="7" t="s">
        <v>73</v>
      </c>
      <c r="B38" s="13">
        <v>10631</v>
      </c>
      <c r="C38" s="4">
        <v>10449</v>
      </c>
      <c r="D38" s="4">
        <v>10152</v>
      </c>
      <c r="E38" s="4">
        <v>10532</v>
      </c>
      <c r="F38" s="4">
        <v>10622</v>
      </c>
      <c r="G38" s="4">
        <v>11322</v>
      </c>
      <c r="H38" s="4">
        <v>10776</v>
      </c>
      <c r="I38" s="4">
        <v>10678</v>
      </c>
      <c r="J38" s="4">
        <v>10772</v>
      </c>
      <c r="K38" s="4">
        <v>10809</v>
      </c>
      <c r="L38" s="4">
        <v>10796</v>
      </c>
      <c r="M38" s="4">
        <v>10536</v>
      </c>
      <c r="N38" s="13">
        <f t="shared" si="1"/>
        <v>10672.916666666666</v>
      </c>
    </row>
    <row r="39" spans="1:14" ht="12" customHeight="1" x14ac:dyDescent="0.25">
      <c r="A39" s="7" t="s">
        <v>74</v>
      </c>
      <c r="B39" s="13">
        <v>4006</v>
      </c>
      <c r="C39" s="4">
        <v>3949</v>
      </c>
      <c r="D39" s="4">
        <v>3867</v>
      </c>
      <c r="E39" s="4">
        <v>3914</v>
      </c>
      <c r="F39" s="4">
        <v>4127</v>
      </c>
      <c r="G39" s="4">
        <v>4219</v>
      </c>
      <c r="H39" s="4">
        <v>4246</v>
      </c>
      <c r="I39" s="4">
        <v>4280</v>
      </c>
      <c r="J39" s="4">
        <v>4405</v>
      </c>
      <c r="K39" s="4">
        <v>4412</v>
      </c>
      <c r="L39" s="4">
        <v>4418</v>
      </c>
      <c r="M39" s="4">
        <v>4405</v>
      </c>
      <c r="N39" s="13">
        <f t="shared" si="1"/>
        <v>4187.333333333333</v>
      </c>
    </row>
    <row r="40" spans="1:14" ht="12" customHeight="1" x14ac:dyDescent="0.25">
      <c r="A40" s="7" t="s">
        <v>75</v>
      </c>
      <c r="B40" s="13">
        <v>16526</v>
      </c>
      <c r="C40" s="4">
        <v>16017</v>
      </c>
      <c r="D40" s="4">
        <v>16017</v>
      </c>
      <c r="E40" s="4">
        <v>16550</v>
      </c>
      <c r="F40" s="4">
        <v>16418</v>
      </c>
      <c r="G40" s="4">
        <v>17281</v>
      </c>
      <c r="H40" s="4">
        <v>16947</v>
      </c>
      <c r="I40" s="4">
        <v>17166</v>
      </c>
      <c r="J40" s="4">
        <v>17372</v>
      </c>
      <c r="K40" s="4">
        <v>17436</v>
      </c>
      <c r="L40" s="4">
        <v>17635</v>
      </c>
      <c r="M40" s="4">
        <v>17178</v>
      </c>
      <c r="N40" s="13">
        <f t="shared" si="1"/>
        <v>16878.583333333332</v>
      </c>
    </row>
    <row r="41" spans="1:14" ht="12" customHeight="1" x14ac:dyDescent="0.25">
      <c r="A41" s="7" t="s">
        <v>76</v>
      </c>
      <c r="B41" s="13">
        <v>7014</v>
      </c>
      <c r="C41" s="4">
        <v>7046</v>
      </c>
      <c r="D41" s="4">
        <v>7210</v>
      </c>
      <c r="E41" s="4">
        <v>7376</v>
      </c>
      <c r="F41" s="4">
        <v>7627</v>
      </c>
      <c r="G41" s="4">
        <v>7937</v>
      </c>
      <c r="H41" s="4">
        <v>7835</v>
      </c>
      <c r="I41" s="4">
        <v>7928</v>
      </c>
      <c r="J41" s="4">
        <v>7845</v>
      </c>
      <c r="K41" s="4">
        <v>7651</v>
      </c>
      <c r="L41" s="4">
        <v>7862</v>
      </c>
      <c r="M41" s="4">
        <v>7826</v>
      </c>
      <c r="N41" s="13">
        <f t="shared" si="1"/>
        <v>7596.416666666667</v>
      </c>
    </row>
    <row r="42" spans="1:14" ht="12" customHeight="1" x14ac:dyDescent="0.25">
      <c r="A42" s="7" t="s">
        <v>77</v>
      </c>
      <c r="B42" s="13">
        <v>9235</v>
      </c>
      <c r="C42" s="4">
        <v>11161</v>
      </c>
      <c r="D42" s="4">
        <v>10450</v>
      </c>
      <c r="E42" s="4">
        <v>10965</v>
      </c>
      <c r="F42" s="4">
        <v>10983</v>
      </c>
      <c r="G42" s="4">
        <v>11655</v>
      </c>
      <c r="H42" s="4">
        <v>12200</v>
      </c>
      <c r="I42" s="4">
        <v>12189</v>
      </c>
      <c r="J42" s="4">
        <v>12255</v>
      </c>
      <c r="K42" s="4">
        <v>11932</v>
      </c>
      <c r="L42" s="4">
        <v>12508</v>
      </c>
      <c r="M42" s="4">
        <v>12485</v>
      </c>
      <c r="N42" s="13">
        <f t="shared" si="1"/>
        <v>11501.5</v>
      </c>
    </row>
    <row r="43" spans="1:14" ht="12" customHeight="1" x14ac:dyDescent="0.25">
      <c r="A43" s="7" t="s">
        <v>78</v>
      </c>
      <c r="B43" s="13">
        <v>5642</v>
      </c>
      <c r="C43" s="4">
        <v>5786</v>
      </c>
      <c r="D43" s="4">
        <v>5739</v>
      </c>
      <c r="E43" s="4">
        <v>5827</v>
      </c>
      <c r="F43" s="4">
        <v>5800</v>
      </c>
      <c r="G43" s="4">
        <v>6087</v>
      </c>
      <c r="H43" s="4">
        <v>5963</v>
      </c>
      <c r="I43" s="4">
        <v>5998</v>
      </c>
      <c r="J43" s="4">
        <v>6170</v>
      </c>
      <c r="K43" s="4">
        <v>6099</v>
      </c>
      <c r="L43" s="4">
        <v>6222</v>
      </c>
      <c r="M43" s="4">
        <v>6061</v>
      </c>
      <c r="N43" s="13">
        <f t="shared" si="1"/>
        <v>5949.5</v>
      </c>
    </row>
    <row r="44" spans="1:14" s="17" customFormat="1" ht="24.75" customHeight="1" x14ac:dyDescent="0.25">
      <c r="A44" s="14" t="s">
        <v>79</v>
      </c>
      <c r="B44" s="16">
        <v>66197</v>
      </c>
      <c r="C44" s="15">
        <v>67190</v>
      </c>
      <c r="D44" s="15">
        <v>66015</v>
      </c>
      <c r="E44" s="15">
        <v>68230</v>
      </c>
      <c r="F44" s="15">
        <v>68532</v>
      </c>
      <c r="G44" s="15">
        <v>72630</v>
      </c>
      <c r="H44" s="15">
        <v>71960</v>
      </c>
      <c r="I44" s="15">
        <v>72555</v>
      </c>
      <c r="J44" s="15">
        <v>73283</v>
      </c>
      <c r="K44" s="15">
        <v>72742</v>
      </c>
      <c r="L44" s="15">
        <v>74144</v>
      </c>
      <c r="M44" s="15">
        <v>72606</v>
      </c>
      <c r="N44" s="16">
        <f t="shared" si="1"/>
        <v>70507</v>
      </c>
    </row>
    <row r="45" spans="1:14" ht="12" customHeight="1" x14ac:dyDescent="0.25">
      <c r="A45" s="7" t="s">
        <v>80</v>
      </c>
      <c r="B45" s="13">
        <v>8642</v>
      </c>
      <c r="C45" s="4">
        <v>8251</v>
      </c>
      <c r="D45" s="4">
        <v>7834</v>
      </c>
      <c r="E45" s="4">
        <v>7790</v>
      </c>
      <c r="F45" s="4">
        <v>8012</v>
      </c>
      <c r="G45" s="4">
        <v>8377</v>
      </c>
      <c r="H45" s="4">
        <v>8516</v>
      </c>
      <c r="I45" s="4">
        <v>8945</v>
      </c>
      <c r="J45" s="4">
        <v>9476</v>
      </c>
      <c r="K45" s="4">
        <v>9907</v>
      </c>
      <c r="L45" s="4">
        <v>10174</v>
      </c>
      <c r="M45" s="4">
        <v>9801</v>
      </c>
      <c r="N45" s="13">
        <f t="shared" si="1"/>
        <v>8810.4166666666661</v>
      </c>
    </row>
    <row r="46" spans="1:14" ht="12" customHeight="1" x14ac:dyDescent="0.25">
      <c r="A46" s="7" t="s">
        <v>81</v>
      </c>
      <c r="B46" s="13">
        <v>5129</v>
      </c>
      <c r="C46" s="4">
        <v>5207</v>
      </c>
      <c r="D46" s="4">
        <v>5088</v>
      </c>
      <c r="E46" s="4">
        <v>4477</v>
      </c>
      <c r="F46" s="4">
        <v>5319</v>
      </c>
      <c r="G46" s="4">
        <v>5905</v>
      </c>
      <c r="H46" s="4">
        <v>5280</v>
      </c>
      <c r="I46" s="4">
        <v>6433</v>
      </c>
      <c r="J46" s="4">
        <v>6916</v>
      </c>
      <c r="K46" s="4">
        <v>6465</v>
      </c>
      <c r="L46" s="4">
        <v>6832</v>
      </c>
      <c r="M46" s="4">
        <v>6587</v>
      </c>
      <c r="N46" s="13">
        <f t="shared" si="1"/>
        <v>5803.166666666667</v>
      </c>
    </row>
    <row r="47" spans="1:14" ht="12" customHeight="1" x14ac:dyDescent="0.25">
      <c r="A47" s="7" t="s">
        <v>82</v>
      </c>
      <c r="B47" s="13">
        <v>7647</v>
      </c>
      <c r="C47" s="4">
        <v>7325</v>
      </c>
      <c r="D47" s="4">
        <v>6982</v>
      </c>
      <c r="E47" s="4">
        <v>6705</v>
      </c>
      <c r="F47" s="4">
        <v>6987</v>
      </c>
      <c r="G47" s="4">
        <v>7387</v>
      </c>
      <c r="H47" s="4">
        <v>7783</v>
      </c>
      <c r="I47" s="4">
        <v>8261</v>
      </c>
      <c r="J47" s="4">
        <v>8800</v>
      </c>
      <c r="K47" s="4">
        <v>9138</v>
      </c>
      <c r="L47" s="4">
        <v>9242</v>
      </c>
      <c r="M47" s="4">
        <v>9053</v>
      </c>
      <c r="N47" s="13">
        <f t="shared" si="1"/>
        <v>7942.5</v>
      </c>
    </row>
    <row r="48" spans="1:14" ht="12" customHeight="1" x14ac:dyDescent="0.25">
      <c r="A48" s="7" t="s">
        <v>83</v>
      </c>
      <c r="B48" s="13">
        <v>2604</v>
      </c>
      <c r="C48" s="4">
        <v>2604</v>
      </c>
      <c r="D48" s="4">
        <v>2498</v>
      </c>
      <c r="E48" s="4">
        <v>2521</v>
      </c>
      <c r="F48" s="4">
        <v>2607</v>
      </c>
      <c r="G48" s="4">
        <v>2750</v>
      </c>
      <c r="H48" s="4">
        <v>2819</v>
      </c>
      <c r="I48" s="4">
        <v>2894</v>
      </c>
      <c r="J48" s="4">
        <v>3131</v>
      </c>
      <c r="K48" s="4">
        <v>3169</v>
      </c>
      <c r="L48" s="4">
        <v>3218</v>
      </c>
      <c r="M48" s="4">
        <v>3232</v>
      </c>
      <c r="N48" s="13">
        <f t="shared" si="1"/>
        <v>2837.25</v>
      </c>
    </row>
    <row r="49" spans="1:14" ht="12" customHeight="1" x14ac:dyDescent="0.25">
      <c r="A49" s="7" t="s">
        <v>84</v>
      </c>
      <c r="B49" s="13">
        <v>7000</v>
      </c>
      <c r="C49" s="4">
        <v>6771</v>
      </c>
      <c r="D49" s="4">
        <v>6545</v>
      </c>
      <c r="E49" s="4">
        <v>6739</v>
      </c>
      <c r="F49" s="4">
        <v>6521</v>
      </c>
      <c r="G49" s="4">
        <v>7044</v>
      </c>
      <c r="H49" s="4">
        <v>7080</v>
      </c>
      <c r="I49" s="4">
        <v>7390</v>
      </c>
      <c r="J49" s="4">
        <v>7641</v>
      </c>
      <c r="K49" s="4">
        <v>7674</v>
      </c>
      <c r="L49" s="4">
        <v>7732</v>
      </c>
      <c r="M49" s="4">
        <v>7439</v>
      </c>
      <c r="N49" s="13">
        <f t="shared" si="1"/>
        <v>7131.333333333333</v>
      </c>
    </row>
    <row r="50" spans="1:14" ht="12" customHeight="1" x14ac:dyDescent="0.25">
      <c r="A50" s="7" t="s">
        <v>85</v>
      </c>
      <c r="B50" s="13">
        <v>57534</v>
      </c>
      <c r="C50" s="4">
        <v>56675</v>
      </c>
      <c r="D50" s="4">
        <v>54987</v>
      </c>
      <c r="E50" s="4">
        <v>55558</v>
      </c>
      <c r="F50" s="4">
        <v>57070</v>
      </c>
      <c r="G50" s="4">
        <v>60063</v>
      </c>
      <c r="H50" s="4">
        <v>61433</v>
      </c>
      <c r="I50" s="4">
        <v>63723</v>
      </c>
      <c r="J50" s="4">
        <v>66787</v>
      </c>
      <c r="K50" s="4">
        <v>67590</v>
      </c>
      <c r="L50" s="4">
        <v>68156</v>
      </c>
      <c r="M50" s="4">
        <v>66275</v>
      </c>
      <c r="N50" s="13">
        <f t="shared" si="1"/>
        <v>61320.916666666664</v>
      </c>
    </row>
    <row r="51" spans="1:14" ht="12" customHeight="1" x14ac:dyDescent="0.25">
      <c r="A51" s="7" t="s">
        <v>86</v>
      </c>
      <c r="B51" s="13">
        <v>2718</v>
      </c>
      <c r="C51" s="4">
        <v>2766</v>
      </c>
      <c r="D51" s="4">
        <v>2703</v>
      </c>
      <c r="E51" s="4">
        <v>2742</v>
      </c>
      <c r="F51" s="4">
        <v>2838</v>
      </c>
      <c r="G51" s="4">
        <v>2959</v>
      </c>
      <c r="H51" s="4">
        <v>3031</v>
      </c>
      <c r="I51" s="4">
        <v>3059</v>
      </c>
      <c r="J51" s="4">
        <v>3022</v>
      </c>
      <c r="K51" s="4">
        <v>3049</v>
      </c>
      <c r="L51" s="4">
        <v>3108</v>
      </c>
      <c r="M51" s="4">
        <v>3080</v>
      </c>
      <c r="N51" s="13">
        <f t="shared" si="1"/>
        <v>2922.9166666666665</v>
      </c>
    </row>
    <row r="52" spans="1:14" ht="12" customHeight="1" x14ac:dyDescent="0.25">
      <c r="A52" s="7" t="s">
        <v>87</v>
      </c>
      <c r="B52" s="13">
        <v>385</v>
      </c>
      <c r="C52" s="4">
        <v>359</v>
      </c>
      <c r="D52" s="4">
        <v>335</v>
      </c>
      <c r="E52" s="4">
        <v>344</v>
      </c>
      <c r="F52" s="4">
        <v>346</v>
      </c>
      <c r="G52" s="4">
        <v>372</v>
      </c>
      <c r="H52" s="4">
        <v>379</v>
      </c>
      <c r="I52" s="4">
        <v>400</v>
      </c>
      <c r="J52" s="4">
        <v>429</v>
      </c>
      <c r="K52" s="4">
        <v>454</v>
      </c>
      <c r="L52" s="4">
        <v>501</v>
      </c>
      <c r="M52" s="4">
        <v>481</v>
      </c>
      <c r="N52" s="13">
        <f t="shared" si="1"/>
        <v>398.75</v>
      </c>
    </row>
    <row r="53" spans="1:14" ht="12" customHeight="1" x14ac:dyDescent="0.25">
      <c r="A53" s="7" t="s">
        <v>88</v>
      </c>
      <c r="B53" s="13">
        <v>284</v>
      </c>
      <c r="C53" s="4">
        <v>273</v>
      </c>
      <c r="D53" s="4">
        <v>165</v>
      </c>
      <c r="E53" s="4">
        <v>307</v>
      </c>
      <c r="F53" s="4">
        <v>306</v>
      </c>
      <c r="G53" s="4">
        <v>322</v>
      </c>
      <c r="H53" s="4">
        <v>295</v>
      </c>
      <c r="I53" s="4">
        <v>303</v>
      </c>
      <c r="J53" s="4">
        <v>339</v>
      </c>
      <c r="K53" s="4">
        <v>335</v>
      </c>
      <c r="L53" s="4">
        <v>351</v>
      </c>
      <c r="M53" s="4">
        <v>338</v>
      </c>
      <c r="N53" s="13">
        <f t="shared" si="1"/>
        <v>301.5</v>
      </c>
    </row>
    <row r="54" spans="1:14" ht="12" customHeight="1" x14ac:dyDescent="0.25">
      <c r="A54" s="7" t="s">
        <v>89</v>
      </c>
      <c r="B54" s="13">
        <v>17</v>
      </c>
      <c r="C54" s="4">
        <v>18</v>
      </c>
      <c r="D54" s="4">
        <v>16</v>
      </c>
      <c r="E54" s="4">
        <v>20</v>
      </c>
      <c r="F54" s="4">
        <v>23</v>
      </c>
      <c r="G54" s="4">
        <v>18</v>
      </c>
      <c r="H54" s="4">
        <v>19</v>
      </c>
      <c r="I54" s="4">
        <v>16</v>
      </c>
      <c r="J54" s="4">
        <v>19</v>
      </c>
      <c r="K54" s="4">
        <v>14</v>
      </c>
      <c r="L54" s="4">
        <v>14</v>
      </c>
      <c r="M54" s="4">
        <v>12</v>
      </c>
      <c r="N54" s="13">
        <f t="shared" si="1"/>
        <v>17.166666666666668</v>
      </c>
    </row>
    <row r="55" spans="1:14" ht="12" customHeight="1" x14ac:dyDescent="0.25">
      <c r="A55" s="7" t="s">
        <v>90</v>
      </c>
      <c r="B55" s="13">
        <v>11</v>
      </c>
      <c r="C55" s="4">
        <v>10</v>
      </c>
      <c r="D55" s="4">
        <v>12</v>
      </c>
      <c r="E55" s="4">
        <v>10</v>
      </c>
      <c r="F55" s="4">
        <v>11</v>
      </c>
      <c r="G55" s="4">
        <v>9</v>
      </c>
      <c r="H55" s="4">
        <v>11</v>
      </c>
      <c r="I55" s="4">
        <v>13</v>
      </c>
      <c r="J55" s="4">
        <v>14</v>
      </c>
      <c r="K55" s="4">
        <v>17</v>
      </c>
      <c r="L55" s="4">
        <v>15</v>
      </c>
      <c r="M55" s="4">
        <v>14</v>
      </c>
      <c r="N55" s="13">
        <f t="shared" si="1"/>
        <v>12.25</v>
      </c>
    </row>
    <row r="56" spans="1:14" ht="12" customHeight="1" x14ac:dyDescent="0.25">
      <c r="A56" s="7" t="s">
        <v>91</v>
      </c>
      <c r="B56" s="13">
        <v>8</v>
      </c>
      <c r="C56" s="4">
        <v>10</v>
      </c>
      <c r="D56" s="4">
        <v>9</v>
      </c>
      <c r="E56" s="4">
        <v>5</v>
      </c>
      <c r="F56" s="4">
        <v>6</v>
      </c>
      <c r="G56" s="4">
        <v>5</v>
      </c>
      <c r="H56" s="4">
        <v>5</v>
      </c>
      <c r="I56" s="4">
        <v>8</v>
      </c>
      <c r="J56" s="4">
        <v>6</v>
      </c>
      <c r="K56" s="4">
        <v>7</v>
      </c>
      <c r="L56" s="4">
        <v>10</v>
      </c>
      <c r="M56" s="4">
        <v>7</v>
      </c>
      <c r="N56" s="13">
        <f t="shared" si="1"/>
        <v>7.166666666666667</v>
      </c>
    </row>
    <row r="57" spans="1:14" ht="12" customHeight="1" x14ac:dyDescent="0.25">
      <c r="A57" s="7" t="s">
        <v>92</v>
      </c>
      <c r="B57" s="13">
        <v>43</v>
      </c>
      <c r="C57" s="4">
        <v>44</v>
      </c>
      <c r="D57" s="4">
        <v>42</v>
      </c>
      <c r="E57" s="4">
        <v>45</v>
      </c>
      <c r="F57" s="4">
        <v>43</v>
      </c>
      <c r="G57" s="4">
        <v>51</v>
      </c>
      <c r="H57" s="4">
        <v>52</v>
      </c>
      <c r="I57" s="4">
        <v>51</v>
      </c>
      <c r="J57" s="4">
        <v>50</v>
      </c>
      <c r="K57" s="4">
        <v>59</v>
      </c>
      <c r="L57" s="4">
        <v>59</v>
      </c>
      <c r="M57" s="4">
        <v>61</v>
      </c>
      <c r="N57" s="13">
        <f t="shared" si="1"/>
        <v>50</v>
      </c>
    </row>
    <row r="58" spans="1:14" ht="12" customHeight="1" x14ac:dyDescent="0.25">
      <c r="A58" s="7" t="s">
        <v>93</v>
      </c>
      <c r="B58" s="13">
        <v>7</v>
      </c>
      <c r="C58" s="4">
        <v>6</v>
      </c>
      <c r="D58" s="4">
        <v>11</v>
      </c>
      <c r="E58" s="4">
        <v>11</v>
      </c>
      <c r="F58" s="4">
        <v>12</v>
      </c>
      <c r="G58" s="4">
        <v>18</v>
      </c>
      <c r="H58" s="4">
        <v>15</v>
      </c>
      <c r="I58" s="4">
        <v>13</v>
      </c>
      <c r="J58" s="4">
        <v>12</v>
      </c>
      <c r="K58" s="4">
        <v>9</v>
      </c>
      <c r="L58" s="4">
        <v>12</v>
      </c>
      <c r="M58" s="4">
        <v>9</v>
      </c>
      <c r="N58" s="13">
        <f t="shared" si="1"/>
        <v>11.25</v>
      </c>
    </row>
    <row r="59" spans="1:14" ht="12" customHeight="1" x14ac:dyDescent="0.25">
      <c r="A59" s="7" t="s">
        <v>94</v>
      </c>
      <c r="B59" s="13">
        <v>7</v>
      </c>
      <c r="C59" s="4">
        <v>7</v>
      </c>
      <c r="D59" s="4">
        <v>7</v>
      </c>
      <c r="E59" s="4">
        <v>6</v>
      </c>
      <c r="F59" s="4">
        <v>7</v>
      </c>
      <c r="G59" s="4">
        <v>9</v>
      </c>
      <c r="H59" s="4">
        <v>10</v>
      </c>
      <c r="I59" s="4">
        <v>9</v>
      </c>
      <c r="J59" s="4">
        <v>6</v>
      </c>
      <c r="K59" s="4">
        <v>4</v>
      </c>
      <c r="L59" s="4">
        <v>12</v>
      </c>
      <c r="M59" s="4">
        <v>8</v>
      </c>
      <c r="N59" s="13">
        <f t="shared" si="1"/>
        <v>7.666666666666667</v>
      </c>
    </row>
    <row r="60" spans="1:14" ht="12" customHeight="1" x14ac:dyDescent="0.25">
      <c r="A60" s="7" t="s">
        <v>95</v>
      </c>
      <c r="B60" s="13">
        <v>30</v>
      </c>
      <c r="C60" s="4">
        <v>27</v>
      </c>
      <c r="D60" s="4">
        <v>29</v>
      </c>
      <c r="E60" s="4">
        <v>25</v>
      </c>
      <c r="F60" s="4">
        <v>26</v>
      </c>
      <c r="G60" s="4">
        <v>29</v>
      </c>
      <c r="H60" s="4">
        <v>26</v>
      </c>
      <c r="I60" s="4">
        <v>26</v>
      </c>
      <c r="J60" s="4">
        <v>29</v>
      </c>
      <c r="K60" s="4">
        <v>32</v>
      </c>
      <c r="L60" s="4">
        <v>44</v>
      </c>
      <c r="M60" s="4">
        <v>40</v>
      </c>
      <c r="N60" s="13">
        <f t="shared" si="1"/>
        <v>30.25</v>
      </c>
    </row>
    <row r="61" spans="1:14" ht="12" customHeight="1" x14ac:dyDescent="0.25">
      <c r="A61" s="7" t="s">
        <v>96</v>
      </c>
      <c r="B61" s="13">
        <v>440</v>
      </c>
      <c r="C61" s="4">
        <v>454</v>
      </c>
      <c r="D61" s="4">
        <v>449</v>
      </c>
      <c r="E61" s="4">
        <v>489</v>
      </c>
      <c r="F61" s="4">
        <v>466</v>
      </c>
      <c r="G61" s="4">
        <v>488</v>
      </c>
      <c r="H61" s="4">
        <v>486</v>
      </c>
      <c r="I61" s="4">
        <v>482</v>
      </c>
      <c r="J61" s="4">
        <v>489</v>
      </c>
      <c r="K61" s="4">
        <v>500</v>
      </c>
      <c r="L61" s="4">
        <v>504</v>
      </c>
      <c r="M61" s="4">
        <v>489</v>
      </c>
      <c r="N61" s="13">
        <f t="shared" si="1"/>
        <v>478</v>
      </c>
    </row>
    <row r="62" spans="1:14" ht="12" customHeight="1" x14ac:dyDescent="0.25">
      <c r="A62" s="7" t="s">
        <v>97</v>
      </c>
      <c r="B62" s="13">
        <v>271</v>
      </c>
      <c r="C62" s="4">
        <v>270</v>
      </c>
      <c r="D62" s="4">
        <v>246</v>
      </c>
      <c r="E62" s="4">
        <v>243</v>
      </c>
      <c r="F62" s="4">
        <v>248</v>
      </c>
      <c r="G62" s="4">
        <v>261</v>
      </c>
      <c r="H62" s="4">
        <v>243</v>
      </c>
      <c r="I62" s="4">
        <v>288</v>
      </c>
      <c r="J62" s="4">
        <v>321</v>
      </c>
      <c r="K62" s="4">
        <v>322</v>
      </c>
      <c r="L62" s="4">
        <v>301</v>
      </c>
      <c r="M62" s="4">
        <v>280</v>
      </c>
      <c r="N62" s="13">
        <f t="shared" si="1"/>
        <v>274.5</v>
      </c>
    </row>
    <row r="63" spans="1:14" ht="12" customHeight="1" x14ac:dyDescent="0.25">
      <c r="A63" s="7" t="s">
        <v>98</v>
      </c>
      <c r="B63" s="13">
        <v>357</v>
      </c>
      <c r="C63" s="4">
        <v>349</v>
      </c>
      <c r="D63" s="4">
        <v>327</v>
      </c>
      <c r="E63" s="4">
        <v>330</v>
      </c>
      <c r="F63" s="4">
        <v>327</v>
      </c>
      <c r="G63" s="4">
        <v>331</v>
      </c>
      <c r="H63" s="4">
        <v>319</v>
      </c>
      <c r="I63" s="4">
        <v>337</v>
      </c>
      <c r="J63" s="4">
        <v>365</v>
      </c>
      <c r="K63" s="4">
        <v>360</v>
      </c>
      <c r="L63" s="4">
        <v>375</v>
      </c>
      <c r="M63" s="4">
        <v>360</v>
      </c>
      <c r="N63" s="13">
        <f t="shared" si="1"/>
        <v>344.75</v>
      </c>
    </row>
    <row r="64" spans="1:14" ht="12" customHeight="1" x14ac:dyDescent="0.25">
      <c r="A64" s="7" t="s">
        <v>99</v>
      </c>
      <c r="B64" s="13">
        <v>112</v>
      </c>
      <c r="C64" s="4">
        <v>101</v>
      </c>
      <c r="D64" s="4">
        <v>95</v>
      </c>
      <c r="E64" s="4">
        <v>98</v>
      </c>
      <c r="F64" s="4">
        <v>107</v>
      </c>
      <c r="G64" s="4">
        <v>108</v>
      </c>
      <c r="H64" s="4">
        <v>113</v>
      </c>
      <c r="I64" s="4">
        <v>113</v>
      </c>
      <c r="J64" s="4">
        <v>104</v>
      </c>
      <c r="K64" s="4">
        <v>117</v>
      </c>
      <c r="L64" s="4">
        <v>91</v>
      </c>
      <c r="M64" s="4">
        <v>95</v>
      </c>
      <c r="N64" s="13">
        <f t="shared" si="1"/>
        <v>104.5</v>
      </c>
    </row>
    <row r="65" spans="1:14" ht="12" customHeight="1" x14ac:dyDescent="0.25">
      <c r="A65" s="7" t="s">
        <v>100</v>
      </c>
      <c r="B65" s="13">
        <v>32</v>
      </c>
      <c r="C65" s="4">
        <v>34</v>
      </c>
      <c r="D65" s="4">
        <v>36</v>
      </c>
      <c r="E65" s="4">
        <v>34</v>
      </c>
      <c r="F65" s="4">
        <v>38</v>
      </c>
      <c r="G65" s="4">
        <v>40</v>
      </c>
      <c r="H65" s="4">
        <v>32</v>
      </c>
      <c r="I65" s="4">
        <v>31</v>
      </c>
      <c r="J65" s="4">
        <v>32</v>
      </c>
      <c r="K65" s="4">
        <v>31</v>
      </c>
      <c r="L65" s="4">
        <v>32</v>
      </c>
      <c r="M65" s="4">
        <v>26</v>
      </c>
      <c r="N65" s="13">
        <f t="shared" si="1"/>
        <v>33.166666666666664</v>
      </c>
    </row>
    <row r="66" spans="1:14" ht="12" customHeight="1" x14ac:dyDescent="0.25">
      <c r="A66" s="7" t="s">
        <v>101</v>
      </c>
      <c r="B66" s="13">
        <v>157</v>
      </c>
      <c r="C66" s="4">
        <v>155</v>
      </c>
      <c r="D66" s="4">
        <v>154</v>
      </c>
      <c r="E66" s="4">
        <v>117</v>
      </c>
      <c r="F66" s="4">
        <v>128</v>
      </c>
      <c r="G66" s="4">
        <v>134</v>
      </c>
      <c r="H66" s="4">
        <v>125</v>
      </c>
      <c r="I66" s="4">
        <v>147</v>
      </c>
      <c r="J66" s="4">
        <v>165</v>
      </c>
      <c r="K66" s="4">
        <v>169</v>
      </c>
      <c r="L66" s="4">
        <v>164</v>
      </c>
      <c r="M66" s="4">
        <v>156</v>
      </c>
      <c r="N66" s="13">
        <f t="shared" si="1"/>
        <v>147.58333333333334</v>
      </c>
    </row>
    <row r="67" spans="1:14" ht="12" customHeight="1" x14ac:dyDescent="0.25">
      <c r="A67" s="7" t="s">
        <v>102</v>
      </c>
      <c r="B67" s="13">
        <v>219</v>
      </c>
      <c r="C67" s="4">
        <v>222</v>
      </c>
      <c r="D67" s="4">
        <v>199</v>
      </c>
      <c r="E67" s="4">
        <v>198</v>
      </c>
      <c r="F67" s="4">
        <v>203</v>
      </c>
      <c r="G67" s="4">
        <v>219</v>
      </c>
      <c r="H67" s="4">
        <v>201</v>
      </c>
      <c r="I67" s="4">
        <v>226</v>
      </c>
      <c r="J67" s="4">
        <v>235</v>
      </c>
      <c r="K67" s="4">
        <v>220</v>
      </c>
      <c r="L67" s="4">
        <v>238</v>
      </c>
      <c r="M67" s="4">
        <v>235</v>
      </c>
      <c r="N67" s="13">
        <f t="shared" si="1"/>
        <v>217.91666666666666</v>
      </c>
    </row>
    <row r="68" spans="1:14" ht="12" customHeight="1" x14ac:dyDescent="0.25">
      <c r="A68" s="7" t="s">
        <v>103</v>
      </c>
      <c r="B68" s="13">
        <v>17</v>
      </c>
      <c r="C68" s="4">
        <v>25</v>
      </c>
      <c r="D68" s="4">
        <v>23</v>
      </c>
      <c r="E68" s="4">
        <v>20</v>
      </c>
      <c r="F68" s="4">
        <v>18</v>
      </c>
      <c r="G68" s="4">
        <v>20</v>
      </c>
      <c r="H68" s="4">
        <v>16</v>
      </c>
      <c r="I68" s="4">
        <v>17</v>
      </c>
      <c r="J68" s="4">
        <v>14</v>
      </c>
      <c r="K68" s="4">
        <v>11</v>
      </c>
      <c r="L68" s="4">
        <v>13</v>
      </c>
      <c r="M68" s="4">
        <v>16</v>
      </c>
      <c r="N68" s="13">
        <f t="shared" si="1"/>
        <v>17.5</v>
      </c>
    </row>
    <row r="69" spans="1:14" ht="12" customHeight="1" x14ac:dyDescent="0.25">
      <c r="A69" s="7" t="s">
        <v>104</v>
      </c>
      <c r="B69" s="13">
        <v>285</v>
      </c>
      <c r="C69" s="4">
        <v>279</v>
      </c>
      <c r="D69" s="4">
        <v>276</v>
      </c>
      <c r="E69" s="4">
        <v>263</v>
      </c>
      <c r="F69" s="4">
        <v>238</v>
      </c>
      <c r="G69" s="4">
        <v>234</v>
      </c>
      <c r="H69" s="4">
        <v>267</v>
      </c>
      <c r="I69" s="4">
        <v>298</v>
      </c>
      <c r="J69" s="4">
        <v>320</v>
      </c>
      <c r="K69" s="4">
        <v>345</v>
      </c>
      <c r="L69" s="4">
        <v>346</v>
      </c>
      <c r="M69" s="4">
        <v>334</v>
      </c>
      <c r="N69" s="13">
        <f t="shared" si="1"/>
        <v>290.41666666666669</v>
      </c>
    </row>
    <row r="70" spans="1:14" s="17" customFormat="1" ht="24.75" customHeight="1" x14ac:dyDescent="0.25">
      <c r="A70" s="14" t="s">
        <v>105</v>
      </c>
      <c r="B70" s="16">
        <v>93956</v>
      </c>
      <c r="C70" s="15">
        <v>92242</v>
      </c>
      <c r="D70" s="15">
        <v>89068</v>
      </c>
      <c r="E70" s="15">
        <v>89097</v>
      </c>
      <c r="F70" s="15">
        <v>91907</v>
      </c>
      <c r="G70" s="15">
        <v>97153</v>
      </c>
      <c r="H70" s="15">
        <v>98556</v>
      </c>
      <c r="I70" s="15">
        <v>103483</v>
      </c>
      <c r="J70" s="15">
        <v>108722</v>
      </c>
      <c r="K70" s="15">
        <v>109998</v>
      </c>
      <c r="L70" s="15">
        <v>111544</v>
      </c>
      <c r="M70" s="15">
        <v>108428</v>
      </c>
      <c r="N70" s="16">
        <f t="shared" si="1"/>
        <v>99512.833333333328</v>
      </c>
    </row>
    <row r="71" spans="1:14" ht="12" customHeight="1" x14ac:dyDescent="0.25">
      <c r="A71" s="7" t="s">
        <v>106</v>
      </c>
      <c r="B71" s="13">
        <v>5787</v>
      </c>
      <c r="C71" s="4">
        <v>5771</v>
      </c>
      <c r="D71" s="4">
        <v>5661</v>
      </c>
      <c r="E71" s="4">
        <v>5721</v>
      </c>
      <c r="F71" s="4">
        <v>5953</v>
      </c>
      <c r="G71" s="4">
        <v>6251</v>
      </c>
      <c r="H71" s="4">
        <v>6439</v>
      </c>
      <c r="I71" s="4">
        <v>6357</v>
      </c>
      <c r="J71" s="4">
        <v>6366</v>
      </c>
      <c r="K71" s="4">
        <v>6201</v>
      </c>
      <c r="L71" s="4">
        <v>6334</v>
      </c>
      <c r="M71" s="4">
        <v>6243</v>
      </c>
      <c r="N71" s="13">
        <f t="shared" si="1"/>
        <v>6090.333333333333</v>
      </c>
    </row>
    <row r="72" spans="1:14" ht="12" customHeight="1" x14ac:dyDescent="0.25">
      <c r="A72" s="7" t="s">
        <v>107</v>
      </c>
      <c r="B72" s="13">
        <v>3886</v>
      </c>
      <c r="C72" s="4">
        <v>3785</v>
      </c>
      <c r="D72" s="4">
        <v>3321</v>
      </c>
      <c r="E72" s="4">
        <v>3319</v>
      </c>
      <c r="F72" s="4">
        <v>3346</v>
      </c>
      <c r="G72" s="4">
        <v>3633</v>
      </c>
      <c r="H72" s="4">
        <v>3580</v>
      </c>
      <c r="I72" s="4">
        <v>3769</v>
      </c>
      <c r="J72" s="4">
        <v>3934</v>
      </c>
      <c r="K72" s="4">
        <v>4049</v>
      </c>
      <c r="L72" s="4">
        <v>4104</v>
      </c>
      <c r="M72" s="4">
        <v>3975</v>
      </c>
      <c r="N72" s="13">
        <f t="shared" si="1"/>
        <v>3725.0833333333335</v>
      </c>
    </row>
    <row r="73" spans="1:14" ht="12" customHeight="1" x14ac:dyDescent="0.25">
      <c r="A73" s="7" t="s">
        <v>108</v>
      </c>
      <c r="B73" s="13">
        <v>7714</v>
      </c>
      <c r="C73" s="4">
        <v>7520</v>
      </c>
      <c r="D73" s="4">
        <v>7627</v>
      </c>
      <c r="E73" s="4">
        <v>7483</v>
      </c>
      <c r="F73" s="4">
        <v>7401</v>
      </c>
      <c r="G73" s="4">
        <v>7939</v>
      </c>
      <c r="H73" s="4">
        <v>7988</v>
      </c>
      <c r="I73" s="4">
        <v>8310</v>
      </c>
      <c r="J73" s="4">
        <v>8510</v>
      </c>
      <c r="K73" s="4">
        <v>8492</v>
      </c>
      <c r="L73" s="4">
        <v>8771</v>
      </c>
      <c r="M73" s="4">
        <v>8560</v>
      </c>
      <c r="N73" s="13">
        <f t="shared" si="1"/>
        <v>8026.25</v>
      </c>
    </row>
    <row r="74" spans="1:14" ht="12" customHeight="1" x14ac:dyDescent="0.25">
      <c r="A74" s="7" t="s">
        <v>109</v>
      </c>
      <c r="B74" s="13">
        <v>993</v>
      </c>
      <c r="C74" s="4">
        <v>1013</v>
      </c>
      <c r="D74" s="4">
        <v>1022</v>
      </c>
      <c r="E74" s="4">
        <v>1048</v>
      </c>
      <c r="F74" s="4">
        <v>1050</v>
      </c>
      <c r="G74" s="4">
        <v>1100</v>
      </c>
      <c r="H74" s="4">
        <v>1101</v>
      </c>
      <c r="I74" s="4">
        <v>1145</v>
      </c>
      <c r="J74" s="4">
        <v>1164</v>
      </c>
      <c r="K74" s="4">
        <v>1119</v>
      </c>
      <c r="L74" s="4">
        <v>1096</v>
      </c>
      <c r="M74" s="4">
        <v>1068</v>
      </c>
      <c r="N74" s="13">
        <f t="shared" si="1"/>
        <v>1076.5833333333333</v>
      </c>
    </row>
    <row r="75" spans="1:14" ht="12" customHeight="1" x14ac:dyDescent="0.25">
      <c r="A75" s="7" t="s">
        <v>110</v>
      </c>
      <c r="B75" s="13">
        <v>2265</v>
      </c>
      <c r="C75" s="4">
        <v>2256</v>
      </c>
      <c r="D75" s="4">
        <v>2233</v>
      </c>
      <c r="E75" s="4">
        <v>2252</v>
      </c>
      <c r="F75" s="4">
        <v>2289</v>
      </c>
      <c r="G75" s="4">
        <v>2422</v>
      </c>
      <c r="H75" s="4">
        <v>2480</v>
      </c>
      <c r="I75" s="4">
        <v>2539</v>
      </c>
      <c r="J75" s="4">
        <v>2583</v>
      </c>
      <c r="K75" s="4">
        <v>2515</v>
      </c>
      <c r="L75" s="4">
        <v>2508</v>
      </c>
      <c r="M75" s="4">
        <v>2354</v>
      </c>
      <c r="N75" s="13">
        <f t="shared" si="1"/>
        <v>2391.3333333333335</v>
      </c>
    </row>
    <row r="76" spans="1:14" ht="12" customHeight="1" x14ac:dyDescent="0.25">
      <c r="A76" s="7" t="s">
        <v>111</v>
      </c>
      <c r="B76" s="13">
        <v>618</v>
      </c>
      <c r="C76" s="4">
        <v>607</v>
      </c>
      <c r="D76" s="4">
        <v>589</v>
      </c>
      <c r="E76" s="4">
        <v>567</v>
      </c>
      <c r="F76" s="4">
        <v>587</v>
      </c>
      <c r="G76" s="4">
        <v>650</v>
      </c>
      <c r="H76" s="4">
        <v>654</v>
      </c>
      <c r="I76" s="4">
        <v>653</v>
      </c>
      <c r="J76" s="4">
        <v>684</v>
      </c>
      <c r="K76" s="4">
        <v>679</v>
      </c>
      <c r="L76" s="4">
        <v>660</v>
      </c>
      <c r="M76" s="4">
        <v>680</v>
      </c>
      <c r="N76" s="13">
        <f t="shared" si="1"/>
        <v>635.66666666666663</v>
      </c>
    </row>
    <row r="77" spans="1:14" ht="12" customHeight="1" x14ac:dyDescent="0.25">
      <c r="A77" s="7" t="s">
        <v>112</v>
      </c>
      <c r="B77" s="13">
        <v>996</v>
      </c>
      <c r="C77" s="4">
        <v>940</v>
      </c>
      <c r="D77" s="4">
        <v>924</v>
      </c>
      <c r="E77" s="4">
        <v>966</v>
      </c>
      <c r="F77" s="4">
        <v>933</v>
      </c>
      <c r="G77" s="4">
        <v>1035</v>
      </c>
      <c r="H77" s="4">
        <v>1023</v>
      </c>
      <c r="I77" s="4">
        <v>1084</v>
      </c>
      <c r="J77" s="4">
        <v>1047</v>
      </c>
      <c r="K77" s="4">
        <v>1083</v>
      </c>
      <c r="L77" s="4">
        <v>1111</v>
      </c>
      <c r="M77" s="4">
        <v>1050</v>
      </c>
      <c r="N77" s="13">
        <f t="shared" si="1"/>
        <v>1016</v>
      </c>
    </row>
    <row r="78" spans="1:14" ht="12" customHeight="1" x14ac:dyDescent="0.25">
      <c r="A78" s="7" t="s">
        <v>113</v>
      </c>
      <c r="B78" s="13">
        <v>480</v>
      </c>
      <c r="C78" s="4">
        <v>483</v>
      </c>
      <c r="D78" s="4">
        <v>481</v>
      </c>
      <c r="E78" s="4">
        <v>506</v>
      </c>
      <c r="F78" s="4">
        <v>508</v>
      </c>
      <c r="G78" s="4">
        <v>537</v>
      </c>
      <c r="H78" s="4">
        <v>538</v>
      </c>
      <c r="I78" s="4">
        <v>555</v>
      </c>
      <c r="J78" s="4">
        <v>551</v>
      </c>
      <c r="K78" s="4">
        <v>567</v>
      </c>
      <c r="L78" s="4">
        <v>545</v>
      </c>
      <c r="M78" s="4">
        <v>549</v>
      </c>
      <c r="N78" s="13">
        <f t="shared" si="1"/>
        <v>525</v>
      </c>
    </row>
    <row r="79" spans="1:14" ht="12" customHeight="1" x14ac:dyDescent="0.25">
      <c r="A79" s="7" t="s">
        <v>114</v>
      </c>
      <c r="B79" s="13">
        <v>11</v>
      </c>
      <c r="C79" s="4">
        <v>7</v>
      </c>
      <c r="D79" s="4">
        <v>9</v>
      </c>
      <c r="E79" s="4">
        <v>13</v>
      </c>
      <c r="F79" s="4">
        <v>14</v>
      </c>
      <c r="G79" s="4">
        <v>16</v>
      </c>
      <c r="H79" s="4">
        <v>17</v>
      </c>
      <c r="I79" s="4">
        <v>15</v>
      </c>
      <c r="J79" s="4">
        <v>14</v>
      </c>
      <c r="K79" s="4">
        <v>15</v>
      </c>
      <c r="L79" s="4">
        <v>17</v>
      </c>
      <c r="M79" s="4">
        <v>19</v>
      </c>
      <c r="N79" s="13">
        <f t="shared" si="1"/>
        <v>13.916666666666666</v>
      </c>
    </row>
    <row r="80" spans="1:14" ht="12" customHeight="1" x14ac:dyDescent="0.25">
      <c r="A80" s="7" t="s">
        <v>115</v>
      </c>
      <c r="B80" s="13">
        <v>16</v>
      </c>
      <c r="C80" s="4">
        <v>14</v>
      </c>
      <c r="D80" s="4">
        <v>11</v>
      </c>
      <c r="E80" s="4">
        <v>13</v>
      </c>
      <c r="F80" s="4">
        <v>12</v>
      </c>
      <c r="G80" s="4">
        <v>11</v>
      </c>
      <c r="H80" s="4">
        <v>16</v>
      </c>
      <c r="I80" s="4">
        <v>17</v>
      </c>
      <c r="J80" s="4">
        <v>16</v>
      </c>
      <c r="K80" s="4">
        <v>23</v>
      </c>
      <c r="L80" s="4">
        <v>26</v>
      </c>
      <c r="M80" s="4">
        <v>25</v>
      </c>
      <c r="N80" s="13">
        <f t="shared" si="1"/>
        <v>16.666666666666668</v>
      </c>
    </row>
    <row r="81" spans="1:14" ht="12" customHeight="1" x14ac:dyDescent="0.25">
      <c r="A81" s="7" t="s">
        <v>116</v>
      </c>
      <c r="B81" s="13">
        <v>8</v>
      </c>
      <c r="C81" s="4">
        <v>10</v>
      </c>
      <c r="D81" s="4">
        <v>13</v>
      </c>
      <c r="E81" s="4">
        <v>10</v>
      </c>
      <c r="F81" s="4">
        <v>6</v>
      </c>
      <c r="G81" s="4">
        <v>8</v>
      </c>
      <c r="H81" s="4">
        <v>7</v>
      </c>
      <c r="I81" s="4">
        <v>5</v>
      </c>
      <c r="J81" s="4">
        <v>4</v>
      </c>
      <c r="K81" s="4">
        <v>3</v>
      </c>
      <c r="L81" s="4">
        <v>5</v>
      </c>
      <c r="M81" s="4">
        <v>4</v>
      </c>
      <c r="N81" s="13">
        <f t="shared" si="1"/>
        <v>6.916666666666667</v>
      </c>
    </row>
    <row r="82" spans="1:14" ht="12" customHeight="1" x14ac:dyDescent="0.25">
      <c r="A82" s="7" t="s">
        <v>117</v>
      </c>
      <c r="B82" s="13">
        <v>7</v>
      </c>
      <c r="C82" s="4">
        <v>7</v>
      </c>
      <c r="D82" s="4">
        <v>9</v>
      </c>
      <c r="E82" s="4">
        <v>8</v>
      </c>
      <c r="F82" s="4">
        <v>9</v>
      </c>
      <c r="G82" s="4">
        <v>7</v>
      </c>
      <c r="H82" s="4">
        <v>7</v>
      </c>
      <c r="I82" s="4">
        <v>8</v>
      </c>
      <c r="J82" s="4">
        <v>9</v>
      </c>
      <c r="K82" s="4">
        <v>9</v>
      </c>
      <c r="L82" s="4">
        <v>14</v>
      </c>
      <c r="M82" s="4">
        <v>16</v>
      </c>
      <c r="N82" s="13">
        <f t="shared" si="1"/>
        <v>9.1666666666666661</v>
      </c>
    </row>
    <row r="83" spans="1:14" ht="12" customHeight="1" x14ac:dyDescent="0.25">
      <c r="A83" s="7" t="s">
        <v>118</v>
      </c>
      <c r="B83" s="13">
        <v>20</v>
      </c>
      <c r="C83" s="4">
        <v>19</v>
      </c>
      <c r="D83" s="4">
        <v>15</v>
      </c>
      <c r="E83" s="4">
        <v>12</v>
      </c>
      <c r="F83" s="4">
        <v>10</v>
      </c>
      <c r="G83" s="4">
        <v>12</v>
      </c>
      <c r="H83" s="4">
        <v>11</v>
      </c>
      <c r="I83" s="4">
        <v>11</v>
      </c>
      <c r="J83" s="4">
        <v>13</v>
      </c>
      <c r="K83" s="4">
        <v>16</v>
      </c>
      <c r="L83" s="4">
        <v>16</v>
      </c>
      <c r="M83" s="4">
        <v>15</v>
      </c>
      <c r="N83" s="13">
        <f t="shared" si="1"/>
        <v>14.166666666666666</v>
      </c>
    </row>
    <row r="84" spans="1:14" ht="12" customHeight="1" x14ac:dyDescent="0.25">
      <c r="A84" s="7" t="s">
        <v>119</v>
      </c>
      <c r="B84" s="13">
        <v>14</v>
      </c>
      <c r="C84" s="4">
        <v>14</v>
      </c>
      <c r="D84" s="4">
        <v>16</v>
      </c>
      <c r="E84" s="4">
        <v>15</v>
      </c>
      <c r="F84" s="4">
        <v>14</v>
      </c>
      <c r="G84" s="4">
        <v>16</v>
      </c>
      <c r="H84" s="4">
        <v>13</v>
      </c>
      <c r="I84" s="4">
        <v>13</v>
      </c>
      <c r="J84" s="4">
        <v>14</v>
      </c>
      <c r="K84" s="4">
        <v>14</v>
      </c>
      <c r="L84" s="4">
        <v>13</v>
      </c>
      <c r="M84" s="4">
        <v>8</v>
      </c>
      <c r="N84" s="13">
        <f t="shared" si="1"/>
        <v>13.666666666666666</v>
      </c>
    </row>
    <row r="85" spans="1:14" ht="12" customHeight="1" x14ac:dyDescent="0.25">
      <c r="A85" s="7" t="s">
        <v>120</v>
      </c>
      <c r="B85" s="13">
        <v>37</v>
      </c>
      <c r="C85" s="4">
        <v>32</v>
      </c>
      <c r="D85" s="4">
        <v>39</v>
      </c>
      <c r="E85" s="4">
        <v>40</v>
      </c>
      <c r="F85" s="4">
        <v>34</v>
      </c>
      <c r="G85" s="4">
        <v>43</v>
      </c>
      <c r="H85" s="4">
        <v>33</v>
      </c>
      <c r="I85" s="4">
        <v>35</v>
      </c>
      <c r="J85" s="4">
        <v>34</v>
      </c>
      <c r="K85" s="4">
        <v>42</v>
      </c>
      <c r="L85" s="4">
        <v>44</v>
      </c>
      <c r="M85" s="4">
        <v>43</v>
      </c>
      <c r="N85" s="13">
        <f t="shared" si="1"/>
        <v>38</v>
      </c>
    </row>
    <row r="86" spans="1:14" ht="12" customHeight="1" x14ac:dyDescent="0.25">
      <c r="A86" s="7" t="s">
        <v>121</v>
      </c>
      <c r="B86" s="13">
        <v>72</v>
      </c>
      <c r="C86" s="4">
        <v>65</v>
      </c>
      <c r="D86" s="4">
        <v>67</v>
      </c>
      <c r="E86" s="4">
        <v>60</v>
      </c>
      <c r="F86" s="4">
        <v>62</v>
      </c>
      <c r="G86" s="4">
        <v>59</v>
      </c>
      <c r="H86" s="4">
        <v>58</v>
      </c>
      <c r="I86" s="4">
        <v>59</v>
      </c>
      <c r="J86" s="4">
        <v>68</v>
      </c>
      <c r="K86" s="4">
        <v>74</v>
      </c>
      <c r="L86" s="4">
        <v>63</v>
      </c>
      <c r="M86" s="4">
        <v>69</v>
      </c>
      <c r="N86" s="13">
        <f t="shared" si="1"/>
        <v>64.666666666666671</v>
      </c>
    </row>
    <row r="87" spans="1:14" ht="12" customHeight="1" x14ac:dyDescent="0.25">
      <c r="A87" s="7" t="s">
        <v>122</v>
      </c>
      <c r="B87" s="13">
        <v>12</v>
      </c>
      <c r="C87" s="4">
        <v>12</v>
      </c>
      <c r="D87" s="4">
        <v>12</v>
      </c>
      <c r="E87" s="4">
        <v>12</v>
      </c>
      <c r="F87" s="4">
        <v>14</v>
      </c>
      <c r="G87" s="4">
        <v>18</v>
      </c>
      <c r="H87" s="4">
        <v>19</v>
      </c>
      <c r="I87" s="4">
        <v>14</v>
      </c>
      <c r="J87" s="4">
        <v>15</v>
      </c>
      <c r="K87" s="4">
        <v>15</v>
      </c>
      <c r="L87" s="4">
        <v>14</v>
      </c>
      <c r="M87" s="4">
        <v>16</v>
      </c>
      <c r="N87" s="13">
        <f t="shared" si="1"/>
        <v>14.416666666666666</v>
      </c>
    </row>
    <row r="88" spans="1:14" ht="12" customHeight="1" x14ac:dyDescent="0.25">
      <c r="A88" s="7" t="s">
        <v>123</v>
      </c>
      <c r="B88" s="13">
        <v>7</v>
      </c>
      <c r="C88" s="4">
        <v>2</v>
      </c>
      <c r="D88" s="4">
        <v>7</v>
      </c>
      <c r="E88" s="4">
        <v>6</v>
      </c>
      <c r="F88" s="4">
        <v>5</v>
      </c>
      <c r="G88" s="4">
        <v>6</v>
      </c>
      <c r="H88" s="4">
        <v>6</v>
      </c>
      <c r="I88" s="4">
        <v>10</v>
      </c>
      <c r="J88" s="4">
        <v>7</v>
      </c>
      <c r="K88" s="4">
        <v>12</v>
      </c>
      <c r="L88" s="4">
        <v>9</v>
      </c>
      <c r="M88" s="4">
        <v>7</v>
      </c>
      <c r="N88" s="13">
        <f t="shared" si="1"/>
        <v>7</v>
      </c>
    </row>
    <row r="89" spans="1:14" s="17" customFormat="1" ht="24.75" customHeight="1" x14ac:dyDescent="0.25">
      <c r="A89" s="14" t="s">
        <v>124</v>
      </c>
      <c r="B89" s="16">
        <v>22943</v>
      </c>
      <c r="C89" s="15">
        <v>22557</v>
      </c>
      <c r="D89" s="15">
        <v>22056</v>
      </c>
      <c r="E89" s="15">
        <v>22051</v>
      </c>
      <c r="F89" s="15">
        <v>22247</v>
      </c>
      <c r="G89" s="15">
        <v>23763</v>
      </c>
      <c r="H89" s="15">
        <v>23990</v>
      </c>
      <c r="I89" s="15">
        <v>24599</v>
      </c>
      <c r="J89" s="15">
        <v>25033</v>
      </c>
      <c r="K89" s="15">
        <v>24928</v>
      </c>
      <c r="L89" s="15">
        <v>25350</v>
      </c>
      <c r="M89" s="15">
        <v>24701</v>
      </c>
      <c r="N89" s="16">
        <f t="shared" si="1"/>
        <v>23684.833333333332</v>
      </c>
    </row>
    <row r="90" spans="1:14" ht="12" customHeight="1" x14ac:dyDescent="0.25">
      <c r="A90" s="8" t="s">
        <v>125</v>
      </c>
      <c r="B90" s="13">
        <v>1113</v>
      </c>
      <c r="C90" s="4">
        <v>1057</v>
      </c>
      <c r="D90" s="4">
        <v>1051</v>
      </c>
      <c r="E90" s="4">
        <v>1055</v>
      </c>
      <c r="F90" s="4">
        <v>1040</v>
      </c>
      <c r="G90" s="4">
        <v>1083</v>
      </c>
      <c r="H90" s="4">
        <v>1070</v>
      </c>
      <c r="I90" s="4">
        <v>1095</v>
      </c>
      <c r="J90" s="4">
        <v>1105</v>
      </c>
      <c r="K90" s="4">
        <v>1085</v>
      </c>
      <c r="L90" s="4">
        <v>1124</v>
      </c>
      <c r="M90" s="4">
        <v>1098</v>
      </c>
      <c r="N90" s="13">
        <f t="shared" si="1"/>
        <v>1081.3333333333333</v>
      </c>
    </row>
    <row r="91" spans="1:14" ht="12" customHeight="1" x14ac:dyDescent="0.25">
      <c r="A91" s="8" t="s">
        <v>126</v>
      </c>
      <c r="B91" s="13">
        <v>279</v>
      </c>
      <c r="C91" s="4">
        <v>270</v>
      </c>
      <c r="D91" s="4">
        <v>257</v>
      </c>
      <c r="E91" s="4">
        <v>258</v>
      </c>
      <c r="F91" s="4">
        <v>248</v>
      </c>
      <c r="G91" s="4">
        <v>214</v>
      </c>
      <c r="H91" s="4">
        <v>210</v>
      </c>
      <c r="I91" s="4">
        <v>238</v>
      </c>
      <c r="J91" s="4">
        <v>229</v>
      </c>
      <c r="K91" s="4">
        <v>230</v>
      </c>
      <c r="L91" s="4">
        <v>238</v>
      </c>
      <c r="M91" s="4">
        <v>251</v>
      </c>
      <c r="N91" s="13">
        <f t="shared" si="1"/>
        <v>243.5</v>
      </c>
    </row>
    <row r="92" spans="1:14" ht="12" customHeight="1" x14ac:dyDescent="0.25">
      <c r="A92" s="8" t="s">
        <v>127</v>
      </c>
      <c r="B92" s="13">
        <v>70621</v>
      </c>
      <c r="C92" s="4">
        <v>67973</v>
      </c>
      <c r="D92" s="4">
        <v>66279</v>
      </c>
      <c r="E92" s="4">
        <v>66534</v>
      </c>
      <c r="F92" s="4">
        <v>66544</v>
      </c>
      <c r="G92" s="4">
        <v>71877</v>
      </c>
      <c r="H92" s="4">
        <v>73303</v>
      </c>
      <c r="I92" s="4">
        <v>74697</v>
      </c>
      <c r="J92" s="4">
        <v>76943</v>
      </c>
      <c r="K92" s="4">
        <v>77275</v>
      </c>
      <c r="L92" s="4">
        <v>78696</v>
      </c>
      <c r="M92" s="4">
        <v>77033</v>
      </c>
      <c r="N92" s="13">
        <f t="shared" si="1"/>
        <v>72314.583333333328</v>
      </c>
    </row>
    <row r="93" spans="1:14" ht="12" customHeight="1" x14ac:dyDescent="0.25">
      <c r="A93" s="8" t="s">
        <v>128</v>
      </c>
      <c r="B93" s="13">
        <v>353</v>
      </c>
      <c r="C93" s="4">
        <v>320</v>
      </c>
      <c r="D93" s="4">
        <v>298</v>
      </c>
      <c r="E93" s="4">
        <v>315</v>
      </c>
      <c r="F93" s="4">
        <v>339</v>
      </c>
      <c r="G93" s="4">
        <v>364</v>
      </c>
      <c r="H93" s="4">
        <v>353</v>
      </c>
      <c r="I93" s="4">
        <v>332</v>
      </c>
      <c r="J93" s="4">
        <v>334</v>
      </c>
      <c r="K93" s="4">
        <v>346</v>
      </c>
      <c r="L93" s="4">
        <v>354</v>
      </c>
      <c r="M93" s="4">
        <v>356</v>
      </c>
      <c r="N93" s="13">
        <f t="shared" si="1"/>
        <v>338.66666666666669</v>
      </c>
    </row>
    <row r="94" spans="1:14" ht="12" customHeight="1" x14ac:dyDescent="0.25">
      <c r="A94" s="8" t="s">
        <v>129</v>
      </c>
      <c r="B94" s="13">
        <v>1790</v>
      </c>
      <c r="C94" s="4">
        <v>1830</v>
      </c>
      <c r="D94" s="4">
        <v>1855</v>
      </c>
      <c r="E94" s="4">
        <v>1929</v>
      </c>
      <c r="F94" s="4">
        <v>1938</v>
      </c>
      <c r="G94" s="4">
        <v>2091</v>
      </c>
      <c r="H94" s="4">
        <v>2022</v>
      </c>
      <c r="I94" s="4">
        <v>1979</v>
      </c>
      <c r="J94" s="4">
        <v>2104</v>
      </c>
      <c r="K94" s="4">
        <v>2120</v>
      </c>
      <c r="L94" s="4">
        <v>2160</v>
      </c>
      <c r="M94" s="4">
        <v>2076</v>
      </c>
      <c r="N94" s="13">
        <f t="shared" si="1"/>
        <v>1991.1666666666667</v>
      </c>
    </row>
    <row r="95" spans="1:14" ht="12" customHeight="1" x14ac:dyDescent="0.25">
      <c r="A95" s="8" t="s">
        <v>130</v>
      </c>
      <c r="B95" s="13">
        <v>1868</v>
      </c>
      <c r="C95" s="4">
        <v>1869</v>
      </c>
      <c r="D95" s="4">
        <v>1913</v>
      </c>
      <c r="E95" s="4">
        <v>1961</v>
      </c>
      <c r="F95" s="4">
        <v>1984</v>
      </c>
      <c r="G95" s="4">
        <v>2051</v>
      </c>
      <c r="H95" s="4">
        <v>2054</v>
      </c>
      <c r="I95" s="4">
        <v>2065</v>
      </c>
      <c r="J95" s="4">
        <v>2026</v>
      </c>
      <c r="K95" s="4">
        <v>2059</v>
      </c>
      <c r="L95" s="4">
        <v>2045</v>
      </c>
      <c r="M95" s="4">
        <v>2077</v>
      </c>
      <c r="N95" s="13">
        <f t="shared" si="1"/>
        <v>1997.6666666666667</v>
      </c>
    </row>
    <row r="96" spans="1:14" ht="12" customHeight="1" x14ac:dyDescent="0.25">
      <c r="A96" s="8" t="s">
        <v>131</v>
      </c>
      <c r="B96" s="13">
        <v>3512</v>
      </c>
      <c r="C96" s="4">
        <v>3310</v>
      </c>
      <c r="D96" s="4">
        <v>3132</v>
      </c>
      <c r="E96" s="4">
        <v>3040</v>
      </c>
      <c r="F96" s="4">
        <v>3115</v>
      </c>
      <c r="G96" s="4">
        <v>3334</v>
      </c>
      <c r="H96" s="4">
        <v>3404</v>
      </c>
      <c r="I96" s="4">
        <v>3501</v>
      </c>
      <c r="J96" s="4">
        <v>3597</v>
      </c>
      <c r="K96" s="4">
        <v>3695</v>
      </c>
      <c r="L96" s="4">
        <v>3715</v>
      </c>
      <c r="M96" s="4">
        <v>3543</v>
      </c>
      <c r="N96" s="13">
        <f t="shared" si="1"/>
        <v>3408.1666666666665</v>
      </c>
    </row>
    <row r="97" spans="1:14" ht="12" customHeight="1" x14ac:dyDescent="0.25">
      <c r="A97" s="8" t="s">
        <v>132</v>
      </c>
      <c r="B97" s="13">
        <v>5076</v>
      </c>
      <c r="C97" s="4">
        <v>4997</v>
      </c>
      <c r="D97" s="4">
        <v>4938</v>
      </c>
      <c r="E97" s="4">
        <v>4989</v>
      </c>
      <c r="F97" s="4">
        <v>5095</v>
      </c>
      <c r="G97" s="4">
        <v>5246</v>
      </c>
      <c r="H97" s="4">
        <v>5242</v>
      </c>
      <c r="I97" s="4">
        <v>5332</v>
      </c>
      <c r="J97" s="4">
        <v>5523</v>
      </c>
      <c r="K97" s="4">
        <v>5508</v>
      </c>
      <c r="L97" s="4">
        <v>5497</v>
      </c>
      <c r="M97" s="4">
        <v>5388</v>
      </c>
      <c r="N97" s="13">
        <f t="shared" si="1"/>
        <v>5235.916666666667</v>
      </c>
    </row>
    <row r="98" spans="1:14" ht="12" customHeight="1" x14ac:dyDescent="0.25">
      <c r="A98" s="8" t="s">
        <v>133</v>
      </c>
      <c r="B98" s="13">
        <v>9316</v>
      </c>
      <c r="C98" s="4">
        <v>9450</v>
      </c>
      <c r="D98" s="4">
        <v>9576</v>
      </c>
      <c r="E98" s="4">
        <v>9880</v>
      </c>
      <c r="F98" s="4">
        <v>9986</v>
      </c>
      <c r="G98" s="4">
        <v>10581</v>
      </c>
      <c r="H98" s="4">
        <v>10565</v>
      </c>
      <c r="I98" s="4">
        <v>10625</v>
      </c>
      <c r="J98" s="4">
        <v>10652</v>
      </c>
      <c r="K98" s="4">
        <v>10514</v>
      </c>
      <c r="L98" s="4">
        <v>10688</v>
      </c>
      <c r="M98" s="4">
        <v>10522</v>
      </c>
      <c r="N98" s="13">
        <f t="shared" si="1"/>
        <v>10196.25</v>
      </c>
    </row>
    <row r="99" spans="1:14" ht="12" customHeight="1" x14ac:dyDescent="0.25">
      <c r="A99" s="8" t="s">
        <v>134</v>
      </c>
      <c r="B99" s="13">
        <v>189</v>
      </c>
      <c r="C99" s="4">
        <v>189</v>
      </c>
      <c r="D99" s="4">
        <v>177</v>
      </c>
      <c r="E99" s="4">
        <v>160</v>
      </c>
      <c r="F99" s="4">
        <v>170</v>
      </c>
      <c r="G99" s="4">
        <v>171</v>
      </c>
      <c r="H99" s="4">
        <v>180</v>
      </c>
      <c r="I99" s="4">
        <v>186</v>
      </c>
      <c r="J99" s="4">
        <v>187</v>
      </c>
      <c r="K99" s="4">
        <v>209</v>
      </c>
      <c r="L99" s="4">
        <v>211</v>
      </c>
      <c r="M99" s="4">
        <v>214</v>
      </c>
      <c r="N99" s="13">
        <f t="shared" si="1"/>
        <v>186.91666666666666</v>
      </c>
    </row>
    <row r="100" spans="1:14" ht="12" customHeight="1" x14ac:dyDescent="0.25">
      <c r="A100" s="8" t="s">
        <v>135</v>
      </c>
      <c r="B100" s="13">
        <v>30</v>
      </c>
      <c r="C100" s="4">
        <v>30</v>
      </c>
      <c r="D100" s="4">
        <v>27</v>
      </c>
      <c r="E100" s="4">
        <v>34</v>
      </c>
      <c r="F100" s="4">
        <v>39</v>
      </c>
      <c r="G100" s="4">
        <v>36</v>
      </c>
      <c r="H100" s="4">
        <v>39</v>
      </c>
      <c r="I100" s="4">
        <v>47</v>
      </c>
      <c r="J100" s="4">
        <v>50</v>
      </c>
      <c r="K100" s="4">
        <v>46</v>
      </c>
      <c r="L100" s="4">
        <v>36</v>
      </c>
      <c r="M100" s="4">
        <v>26</v>
      </c>
      <c r="N100" s="13">
        <f t="shared" si="1"/>
        <v>36.666666666666664</v>
      </c>
    </row>
    <row r="101" spans="1:14" s="17" customFormat="1" ht="24.75" customHeight="1" x14ac:dyDescent="0.25">
      <c r="A101" s="14" t="s">
        <v>136</v>
      </c>
      <c r="B101" s="16">
        <v>94147</v>
      </c>
      <c r="C101" s="15">
        <v>91295</v>
      </c>
      <c r="D101" s="15">
        <v>89503</v>
      </c>
      <c r="E101" s="15">
        <v>90155</v>
      </c>
      <c r="F101" s="15">
        <v>90498</v>
      </c>
      <c r="G101" s="15">
        <v>97048</v>
      </c>
      <c r="H101" s="15">
        <v>98442</v>
      </c>
      <c r="I101" s="15">
        <v>100097</v>
      </c>
      <c r="J101" s="15">
        <v>102750</v>
      </c>
      <c r="K101" s="15">
        <v>103087</v>
      </c>
      <c r="L101" s="15">
        <v>104764</v>
      </c>
      <c r="M101" s="15">
        <v>102584</v>
      </c>
      <c r="N101" s="16">
        <f t="shared" si="1"/>
        <v>97030.833333333328</v>
      </c>
    </row>
    <row r="102" spans="1:14" s="25" customFormat="1" ht="16.5" customHeight="1" thickBot="1" x14ac:dyDescent="0.3">
      <c r="A102" s="22" t="s">
        <v>137</v>
      </c>
      <c r="B102" s="23">
        <v>487836</v>
      </c>
      <c r="C102" s="24">
        <v>479073</v>
      </c>
      <c r="D102" s="24">
        <v>468318</v>
      </c>
      <c r="E102" s="24">
        <v>469198</v>
      </c>
      <c r="F102" s="24">
        <v>477091</v>
      </c>
      <c r="G102" s="24">
        <v>505618</v>
      </c>
      <c r="H102" s="24">
        <v>506602</v>
      </c>
      <c r="I102" s="24">
        <v>521298</v>
      </c>
      <c r="J102" s="24">
        <v>534939</v>
      </c>
      <c r="K102" s="24">
        <v>536039</v>
      </c>
      <c r="L102" s="24">
        <v>544577</v>
      </c>
      <c r="M102" s="24">
        <v>531089</v>
      </c>
      <c r="N102" s="23">
        <f t="shared" si="1"/>
        <v>505139.83333333331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  <row r="106" spans="1:14" x14ac:dyDescent="0.25">
      <c r="B106" s="20"/>
    </row>
    <row r="113" ht="12.75" customHeight="1" x14ac:dyDescent="0.25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5"/>
  <sheetViews>
    <sheetView workbookViewId="0"/>
  </sheetViews>
  <sheetFormatPr defaultColWidth="9.1796875" defaultRowHeight="11.5" x14ac:dyDescent="0.25"/>
  <cols>
    <col min="1" max="1" width="34.7265625" style="56" customWidth="1"/>
    <col min="2" max="13" width="11.7265625" style="56" customWidth="1"/>
    <col min="14" max="14" width="13.7265625" style="56" customWidth="1"/>
    <col min="15" max="16384" width="9.1796875" style="56"/>
  </cols>
  <sheetData>
    <row r="1" spans="1:14" ht="12" customHeight="1" x14ac:dyDescent="0.3">
      <c r="A1" s="54" t="s">
        <v>34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March 10, 2023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44470</v>
      </c>
      <c r="C5" s="60">
        <f>DATE(RIGHT(A2,4)-1,11,1)</f>
        <v>44501</v>
      </c>
      <c r="D5" s="60">
        <f>DATE(RIGHT(A2,4)-1,12,1)</f>
        <v>44531</v>
      </c>
      <c r="E5" s="60">
        <f>DATE(RIGHT(A2,4),1,1)</f>
        <v>44562</v>
      </c>
      <c r="F5" s="60">
        <f>DATE(RIGHT(A2,4),2,1)</f>
        <v>44593</v>
      </c>
      <c r="G5" s="60">
        <f>DATE(RIGHT(A2,4),3,1)</f>
        <v>44621</v>
      </c>
      <c r="H5" s="60">
        <f>DATE(RIGHT(A2,4),4,1)</f>
        <v>44652</v>
      </c>
      <c r="I5" s="60">
        <f>DATE(RIGHT(A2,4),5,1)</f>
        <v>44682</v>
      </c>
      <c r="J5" s="60">
        <f>DATE(RIGHT(A2,4),6,1)</f>
        <v>44713</v>
      </c>
      <c r="K5" s="60">
        <f>DATE(RIGHT(A2,4),7,1)</f>
        <v>44743</v>
      </c>
      <c r="L5" s="60">
        <f>DATE(RIGHT(A2,4),8,1)</f>
        <v>44774</v>
      </c>
      <c r="M5" s="60">
        <f>DATE(RIGHT(A2,4),9,1)</f>
        <v>44805</v>
      </c>
      <c r="N5" s="12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839</v>
      </c>
      <c r="C6" s="64">
        <v>837</v>
      </c>
      <c r="D6" s="64">
        <v>858</v>
      </c>
      <c r="E6" s="64">
        <v>865</v>
      </c>
      <c r="F6" s="64">
        <v>912</v>
      </c>
      <c r="G6" s="64">
        <v>989</v>
      </c>
      <c r="H6" s="64">
        <v>1051</v>
      </c>
      <c r="I6" s="64">
        <v>1054</v>
      </c>
      <c r="J6" s="64">
        <v>1123</v>
      </c>
      <c r="K6" s="64">
        <v>1183</v>
      </c>
      <c r="L6" s="64">
        <v>1220</v>
      </c>
      <c r="M6" s="65">
        <v>1218</v>
      </c>
      <c r="N6" s="63">
        <f t="shared" ref="N6:N102" si="0">IF(SUM(B6:M6)&gt;0,AVERAGE(B6:M6),"0")</f>
        <v>1012.4166666666666</v>
      </c>
    </row>
    <row r="7" spans="1:14" ht="12" customHeight="1" x14ac:dyDescent="0.25">
      <c r="A7" s="62" t="str">
        <f>'Pregnant Women Participating'!A7</f>
        <v>Maine</v>
      </c>
      <c r="B7" s="63">
        <v>609</v>
      </c>
      <c r="C7" s="64">
        <v>654</v>
      </c>
      <c r="D7" s="64">
        <v>656</v>
      </c>
      <c r="E7" s="64">
        <v>647</v>
      </c>
      <c r="F7" s="64">
        <v>668</v>
      </c>
      <c r="G7" s="64">
        <v>704</v>
      </c>
      <c r="H7" s="64">
        <v>709</v>
      </c>
      <c r="I7" s="64">
        <v>730</v>
      </c>
      <c r="J7" s="64">
        <v>760</v>
      </c>
      <c r="K7" s="64">
        <v>805</v>
      </c>
      <c r="L7" s="64">
        <v>856</v>
      </c>
      <c r="M7" s="65">
        <v>886</v>
      </c>
      <c r="N7" s="63">
        <f t="shared" si="0"/>
        <v>723.66666666666663</v>
      </c>
    </row>
    <row r="8" spans="1:14" ht="12" customHeight="1" x14ac:dyDescent="0.25">
      <c r="A8" s="62" t="str">
        <f>'Pregnant Women Participating'!A8</f>
        <v>Massachusetts</v>
      </c>
      <c r="B8" s="63">
        <v>2792</v>
      </c>
      <c r="C8" s="64">
        <v>2902</v>
      </c>
      <c r="D8" s="64">
        <v>2964</v>
      </c>
      <c r="E8" s="64">
        <v>2999</v>
      </c>
      <c r="F8" s="64">
        <v>3075</v>
      </c>
      <c r="G8" s="64">
        <v>3389</v>
      </c>
      <c r="H8" s="64">
        <v>3473</v>
      </c>
      <c r="I8" s="64">
        <v>3602</v>
      </c>
      <c r="J8" s="64">
        <v>3685</v>
      </c>
      <c r="K8" s="64">
        <v>3706</v>
      </c>
      <c r="L8" s="64">
        <v>3792</v>
      </c>
      <c r="M8" s="65">
        <v>3848</v>
      </c>
      <c r="N8" s="63">
        <f t="shared" si="0"/>
        <v>3352.25</v>
      </c>
    </row>
    <row r="9" spans="1:14" ht="12" customHeight="1" x14ac:dyDescent="0.25">
      <c r="A9" s="62" t="str">
        <f>'Pregnant Women Participating'!A9</f>
        <v>New Hampshire</v>
      </c>
      <c r="B9" s="63">
        <v>511</v>
      </c>
      <c r="C9" s="64">
        <v>521</v>
      </c>
      <c r="D9" s="64">
        <v>522</v>
      </c>
      <c r="E9" s="64">
        <v>529</v>
      </c>
      <c r="F9" s="64">
        <v>543</v>
      </c>
      <c r="G9" s="64">
        <v>560</v>
      </c>
      <c r="H9" s="64">
        <v>523</v>
      </c>
      <c r="I9" s="64">
        <v>570</v>
      </c>
      <c r="J9" s="64">
        <v>604</v>
      </c>
      <c r="K9" s="64">
        <v>595</v>
      </c>
      <c r="L9" s="64">
        <v>615</v>
      </c>
      <c r="M9" s="65">
        <v>600</v>
      </c>
      <c r="N9" s="63">
        <f t="shared" si="0"/>
        <v>557.75</v>
      </c>
    </row>
    <row r="10" spans="1:14" ht="12" customHeight="1" x14ac:dyDescent="0.25">
      <c r="A10" s="62" t="str">
        <f>'Pregnant Women Participating'!A10</f>
        <v>New York</v>
      </c>
      <c r="B10" s="63">
        <v>9018</v>
      </c>
      <c r="C10" s="64">
        <v>9239</v>
      </c>
      <c r="D10" s="64">
        <v>9497</v>
      </c>
      <c r="E10" s="64">
        <v>9822</v>
      </c>
      <c r="F10" s="64">
        <v>10050</v>
      </c>
      <c r="G10" s="64">
        <v>10545</v>
      </c>
      <c r="H10" s="64">
        <v>10593</v>
      </c>
      <c r="I10" s="64">
        <v>10865</v>
      </c>
      <c r="J10" s="64">
        <v>11250</v>
      </c>
      <c r="K10" s="64">
        <v>11471</v>
      </c>
      <c r="L10" s="64">
        <v>11687</v>
      </c>
      <c r="M10" s="65">
        <v>11792</v>
      </c>
      <c r="N10" s="63">
        <f t="shared" si="0"/>
        <v>10485.75</v>
      </c>
    </row>
    <row r="11" spans="1:14" ht="12" customHeight="1" x14ac:dyDescent="0.25">
      <c r="A11" s="62" t="str">
        <f>'Pregnant Women Participating'!A11</f>
        <v>Rhode Island</v>
      </c>
      <c r="B11" s="63">
        <v>277</v>
      </c>
      <c r="C11" s="64">
        <v>298</v>
      </c>
      <c r="D11" s="64">
        <v>306</v>
      </c>
      <c r="E11" s="64">
        <v>326</v>
      </c>
      <c r="F11" s="64">
        <v>331</v>
      </c>
      <c r="G11" s="64">
        <v>363</v>
      </c>
      <c r="H11" s="64">
        <v>393</v>
      </c>
      <c r="I11" s="64">
        <v>412</v>
      </c>
      <c r="J11" s="64">
        <v>446</v>
      </c>
      <c r="K11" s="64">
        <v>436</v>
      </c>
      <c r="L11" s="64">
        <v>465</v>
      </c>
      <c r="M11" s="65">
        <v>463</v>
      </c>
      <c r="N11" s="63">
        <f t="shared" si="0"/>
        <v>376.33333333333331</v>
      </c>
    </row>
    <row r="12" spans="1:14" ht="12" customHeight="1" x14ac:dyDescent="0.25">
      <c r="A12" s="62" t="str">
        <f>'Pregnant Women Participating'!A12</f>
        <v>Vermont</v>
      </c>
      <c r="B12" s="63">
        <v>592</v>
      </c>
      <c r="C12" s="64">
        <v>590</v>
      </c>
      <c r="D12" s="64">
        <v>604</v>
      </c>
      <c r="E12" s="64">
        <v>620</v>
      </c>
      <c r="F12" s="64">
        <v>620</v>
      </c>
      <c r="G12" s="64">
        <v>647</v>
      </c>
      <c r="H12" s="64">
        <v>653</v>
      </c>
      <c r="I12" s="64">
        <v>665</v>
      </c>
      <c r="J12" s="64">
        <v>679</v>
      </c>
      <c r="K12" s="64">
        <v>701</v>
      </c>
      <c r="L12" s="64">
        <v>715</v>
      </c>
      <c r="M12" s="65">
        <v>722</v>
      </c>
      <c r="N12" s="63">
        <f t="shared" si="0"/>
        <v>650.66666666666663</v>
      </c>
    </row>
    <row r="13" spans="1:14" ht="12" customHeight="1" x14ac:dyDescent="0.25">
      <c r="A13" s="62" t="str">
        <f>'Pregnant Women Participating'!A13</f>
        <v>Virgin Islands</v>
      </c>
      <c r="B13" s="63">
        <v>88</v>
      </c>
      <c r="C13" s="64">
        <v>83</v>
      </c>
      <c r="D13" s="64">
        <v>85</v>
      </c>
      <c r="E13" s="64">
        <v>84</v>
      </c>
      <c r="F13" s="64">
        <v>76</v>
      </c>
      <c r="G13" s="64">
        <v>72</v>
      </c>
      <c r="H13" s="64">
        <v>76</v>
      </c>
      <c r="I13" s="64">
        <v>73</v>
      </c>
      <c r="J13" s="64">
        <v>73</v>
      </c>
      <c r="K13" s="64">
        <v>78</v>
      </c>
      <c r="L13" s="64">
        <v>74</v>
      </c>
      <c r="M13" s="65">
        <v>72</v>
      </c>
      <c r="N13" s="63">
        <f t="shared" si="0"/>
        <v>77.833333333333329</v>
      </c>
    </row>
    <row r="14" spans="1:14" ht="12" customHeight="1" x14ac:dyDescent="0.25">
      <c r="A14" s="62" t="str">
        <f>'Pregnant Women Participating'!A14</f>
        <v>Indian Township, ME</v>
      </c>
      <c r="B14" s="63">
        <v>7</v>
      </c>
      <c r="C14" s="64">
        <v>0</v>
      </c>
      <c r="D14" s="64">
        <v>1</v>
      </c>
      <c r="E14" s="64">
        <v>1</v>
      </c>
      <c r="F14" s="64">
        <v>2</v>
      </c>
      <c r="G14" s="64">
        <v>2</v>
      </c>
      <c r="H14" s="64">
        <v>2</v>
      </c>
      <c r="I14" s="64">
        <v>2</v>
      </c>
      <c r="J14" s="64">
        <v>3</v>
      </c>
      <c r="K14" s="64">
        <v>4</v>
      </c>
      <c r="L14" s="64">
        <v>4</v>
      </c>
      <c r="M14" s="65">
        <v>4</v>
      </c>
      <c r="N14" s="63">
        <f t="shared" si="0"/>
        <v>2.6666666666666665</v>
      </c>
    </row>
    <row r="15" spans="1:14" ht="12" customHeight="1" x14ac:dyDescent="0.25">
      <c r="A15" s="62" t="str">
        <f>'Pregnant Women Participating'!A15</f>
        <v>Pleasant Point, ME</v>
      </c>
      <c r="B15" s="63">
        <v>1</v>
      </c>
      <c r="C15" s="64">
        <v>1</v>
      </c>
      <c r="D15" s="64">
        <v>1</v>
      </c>
      <c r="E15" s="64">
        <v>2</v>
      </c>
      <c r="F15" s="64">
        <v>2</v>
      </c>
      <c r="G15" s="64">
        <v>2</v>
      </c>
      <c r="H15" s="64">
        <v>2</v>
      </c>
      <c r="I15" s="64">
        <v>2</v>
      </c>
      <c r="J15" s="64">
        <v>2</v>
      </c>
      <c r="K15" s="64">
        <v>2</v>
      </c>
      <c r="L15" s="64">
        <v>2</v>
      </c>
      <c r="M15" s="65">
        <v>2</v>
      </c>
      <c r="N15" s="63">
        <f t="shared" si="0"/>
        <v>1.75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14734</v>
      </c>
      <c r="C16" s="68">
        <v>15125</v>
      </c>
      <c r="D16" s="68">
        <v>15494</v>
      </c>
      <c r="E16" s="68">
        <v>15895</v>
      </c>
      <c r="F16" s="68">
        <v>16279</v>
      </c>
      <c r="G16" s="68">
        <v>17273</v>
      </c>
      <c r="H16" s="68">
        <v>17475</v>
      </c>
      <c r="I16" s="68">
        <v>17975</v>
      </c>
      <c r="J16" s="68">
        <v>18625</v>
      </c>
      <c r="K16" s="68">
        <v>18981</v>
      </c>
      <c r="L16" s="68">
        <v>19430</v>
      </c>
      <c r="M16" s="69">
        <v>19607</v>
      </c>
      <c r="N16" s="67">
        <f t="shared" si="0"/>
        <v>17241.083333333332</v>
      </c>
    </row>
    <row r="17" spans="1:14" ht="12" customHeight="1" x14ac:dyDescent="0.25">
      <c r="A17" s="62" t="str">
        <f>'Pregnant Women Participating'!A17</f>
        <v>Delaware</v>
      </c>
      <c r="B17" s="63">
        <v>278</v>
      </c>
      <c r="C17" s="64">
        <v>286</v>
      </c>
      <c r="D17" s="64">
        <v>284</v>
      </c>
      <c r="E17" s="64">
        <v>287</v>
      </c>
      <c r="F17" s="64">
        <v>290</v>
      </c>
      <c r="G17" s="64">
        <v>296</v>
      </c>
      <c r="H17" s="64">
        <v>299</v>
      </c>
      <c r="I17" s="64">
        <v>322</v>
      </c>
      <c r="J17" s="64">
        <v>334</v>
      </c>
      <c r="K17" s="64">
        <v>358</v>
      </c>
      <c r="L17" s="64">
        <v>412</v>
      </c>
      <c r="M17" s="65">
        <v>388</v>
      </c>
      <c r="N17" s="63">
        <f t="shared" si="0"/>
        <v>319.5</v>
      </c>
    </row>
    <row r="18" spans="1:14" ht="12" customHeight="1" x14ac:dyDescent="0.25">
      <c r="A18" s="62" t="str">
        <f>'Pregnant Women Participating'!A18</f>
        <v>District of Columbia</v>
      </c>
      <c r="B18" s="63">
        <v>683</v>
      </c>
      <c r="C18" s="64">
        <v>593</v>
      </c>
      <c r="D18" s="64">
        <v>540</v>
      </c>
      <c r="E18" s="64">
        <v>616</v>
      </c>
      <c r="F18" s="64">
        <v>585</v>
      </c>
      <c r="G18" s="64">
        <v>524</v>
      </c>
      <c r="H18" s="64">
        <v>500</v>
      </c>
      <c r="I18" s="64">
        <v>309</v>
      </c>
      <c r="J18" s="64">
        <v>180</v>
      </c>
      <c r="K18" s="64">
        <v>207</v>
      </c>
      <c r="L18" s="64">
        <v>217</v>
      </c>
      <c r="M18" s="65">
        <v>251</v>
      </c>
      <c r="N18" s="63">
        <f t="shared" si="0"/>
        <v>433.75</v>
      </c>
    </row>
    <row r="19" spans="1:14" ht="12" customHeight="1" x14ac:dyDescent="0.25">
      <c r="A19" s="62" t="str">
        <f>'Pregnant Women Participating'!A19</f>
        <v>Maryland</v>
      </c>
      <c r="B19" s="63">
        <v>2741</v>
      </c>
      <c r="C19" s="64">
        <v>2770</v>
      </c>
      <c r="D19" s="64">
        <v>2783</v>
      </c>
      <c r="E19" s="64">
        <v>2832</v>
      </c>
      <c r="F19" s="64">
        <v>2891</v>
      </c>
      <c r="G19" s="64">
        <v>3096</v>
      </c>
      <c r="H19" s="64">
        <v>3265</v>
      </c>
      <c r="I19" s="64">
        <v>3357</v>
      </c>
      <c r="J19" s="64">
        <v>3479</v>
      </c>
      <c r="K19" s="64">
        <v>3573</v>
      </c>
      <c r="L19" s="64">
        <v>3650</v>
      </c>
      <c r="M19" s="65">
        <v>3741</v>
      </c>
      <c r="N19" s="63">
        <f t="shared" si="0"/>
        <v>3181.5</v>
      </c>
    </row>
    <row r="20" spans="1:14" ht="12" customHeight="1" x14ac:dyDescent="0.25">
      <c r="A20" s="62" t="str">
        <f>'Pregnant Women Participating'!A20</f>
        <v>New Jersey</v>
      </c>
      <c r="B20" s="63">
        <v>3781</v>
      </c>
      <c r="C20" s="64">
        <v>3795</v>
      </c>
      <c r="D20" s="64">
        <v>3787</v>
      </c>
      <c r="E20" s="64">
        <v>3821</v>
      </c>
      <c r="F20" s="64">
        <v>3917</v>
      </c>
      <c r="G20" s="64">
        <v>4131</v>
      </c>
      <c r="H20" s="64">
        <v>4162</v>
      </c>
      <c r="I20" s="64">
        <v>4369</v>
      </c>
      <c r="J20" s="64">
        <v>4552</v>
      </c>
      <c r="K20" s="64">
        <v>4622</v>
      </c>
      <c r="L20" s="64">
        <v>4735</v>
      </c>
      <c r="M20" s="65">
        <v>4814</v>
      </c>
      <c r="N20" s="63">
        <f t="shared" si="0"/>
        <v>4207.166666666667</v>
      </c>
    </row>
    <row r="21" spans="1:14" ht="12" customHeight="1" x14ac:dyDescent="0.25">
      <c r="A21" s="62" t="str">
        <f>'Pregnant Women Participating'!A21</f>
        <v>Pennsylvania</v>
      </c>
      <c r="B21" s="63">
        <v>3743</v>
      </c>
      <c r="C21" s="64">
        <v>3750</v>
      </c>
      <c r="D21" s="64">
        <v>3723</v>
      </c>
      <c r="E21" s="64">
        <v>3723</v>
      </c>
      <c r="F21" s="64">
        <v>3794</v>
      </c>
      <c r="G21" s="64">
        <v>4054</v>
      </c>
      <c r="H21" s="64">
        <v>4138</v>
      </c>
      <c r="I21" s="64">
        <v>4289</v>
      </c>
      <c r="J21" s="64">
        <v>4401</v>
      </c>
      <c r="K21" s="64">
        <v>4483</v>
      </c>
      <c r="L21" s="64">
        <v>4677</v>
      </c>
      <c r="M21" s="65">
        <v>4824</v>
      </c>
      <c r="N21" s="63">
        <f t="shared" si="0"/>
        <v>4133.25</v>
      </c>
    </row>
    <row r="22" spans="1:14" ht="12" customHeight="1" x14ac:dyDescent="0.25">
      <c r="A22" s="62" t="str">
        <f>'Pregnant Women Participating'!A22</f>
        <v>Puerto Rico</v>
      </c>
      <c r="B22" s="63">
        <v>3406</v>
      </c>
      <c r="C22" s="64">
        <v>3320</v>
      </c>
      <c r="D22" s="64">
        <v>3314</v>
      </c>
      <c r="E22" s="64">
        <v>3300</v>
      </c>
      <c r="F22" s="64">
        <v>3273</v>
      </c>
      <c r="G22" s="64">
        <v>3320</v>
      </c>
      <c r="H22" s="64">
        <v>3318</v>
      </c>
      <c r="I22" s="64">
        <v>3353</v>
      </c>
      <c r="J22" s="64">
        <v>3354</v>
      </c>
      <c r="K22" s="64">
        <v>2941</v>
      </c>
      <c r="L22" s="64">
        <v>2994</v>
      </c>
      <c r="M22" s="65">
        <v>2764</v>
      </c>
      <c r="N22" s="63">
        <f t="shared" si="0"/>
        <v>3221.4166666666665</v>
      </c>
    </row>
    <row r="23" spans="1:14" ht="12" customHeight="1" x14ac:dyDescent="0.25">
      <c r="A23" s="62" t="str">
        <f>'Pregnant Women Participating'!A23</f>
        <v>Virginia</v>
      </c>
      <c r="B23" s="63">
        <v>2935</v>
      </c>
      <c r="C23" s="64">
        <v>2949</v>
      </c>
      <c r="D23" s="64">
        <v>2935</v>
      </c>
      <c r="E23" s="64">
        <v>3023</v>
      </c>
      <c r="F23" s="64">
        <v>3167</v>
      </c>
      <c r="G23" s="64">
        <v>3370</v>
      </c>
      <c r="H23" s="64">
        <v>3461</v>
      </c>
      <c r="I23" s="64">
        <v>3468</v>
      </c>
      <c r="J23" s="64">
        <v>3559</v>
      </c>
      <c r="K23" s="64">
        <v>3675</v>
      </c>
      <c r="L23" s="64">
        <v>3786</v>
      </c>
      <c r="M23" s="65">
        <v>3754</v>
      </c>
      <c r="N23" s="63">
        <f t="shared" si="0"/>
        <v>3340.1666666666665</v>
      </c>
    </row>
    <row r="24" spans="1:14" ht="12" customHeight="1" x14ac:dyDescent="0.25">
      <c r="A24" s="62" t="str">
        <f>'Pregnant Women Participating'!A24</f>
        <v>West Virginia</v>
      </c>
      <c r="B24" s="63">
        <v>818</v>
      </c>
      <c r="C24" s="64">
        <v>818</v>
      </c>
      <c r="D24" s="64">
        <v>811</v>
      </c>
      <c r="E24" s="64">
        <v>840</v>
      </c>
      <c r="F24" s="64">
        <v>871</v>
      </c>
      <c r="G24" s="64">
        <v>924</v>
      </c>
      <c r="H24" s="64">
        <v>925</v>
      </c>
      <c r="I24" s="64">
        <v>997</v>
      </c>
      <c r="J24" s="64">
        <v>1037</v>
      </c>
      <c r="K24" s="64">
        <v>1065</v>
      </c>
      <c r="L24" s="64">
        <v>1101</v>
      </c>
      <c r="M24" s="65">
        <v>1120</v>
      </c>
      <c r="N24" s="63">
        <f t="shared" si="0"/>
        <v>943.91666666666663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18385</v>
      </c>
      <c r="C25" s="68">
        <v>18281</v>
      </c>
      <c r="D25" s="68">
        <v>18177</v>
      </c>
      <c r="E25" s="68">
        <v>18442</v>
      </c>
      <c r="F25" s="68">
        <v>18788</v>
      </c>
      <c r="G25" s="68">
        <v>19715</v>
      </c>
      <c r="H25" s="68">
        <v>20068</v>
      </c>
      <c r="I25" s="68">
        <v>20464</v>
      </c>
      <c r="J25" s="68">
        <v>20896</v>
      </c>
      <c r="K25" s="68">
        <v>20924</v>
      </c>
      <c r="L25" s="68">
        <v>21572</v>
      </c>
      <c r="M25" s="69">
        <v>21656</v>
      </c>
      <c r="N25" s="67">
        <f t="shared" si="0"/>
        <v>19780.666666666668</v>
      </c>
    </row>
    <row r="26" spans="1:14" ht="12" customHeight="1" x14ac:dyDescent="0.25">
      <c r="A26" s="62" t="str">
        <f>'Pregnant Women Participating'!A26</f>
        <v>Alabama</v>
      </c>
      <c r="B26" s="63">
        <v>1496</v>
      </c>
      <c r="C26" s="64">
        <v>1537</v>
      </c>
      <c r="D26" s="64">
        <v>1516</v>
      </c>
      <c r="E26" s="64">
        <v>1554</v>
      </c>
      <c r="F26" s="64">
        <v>1590</v>
      </c>
      <c r="G26" s="64">
        <v>1671</v>
      </c>
      <c r="H26" s="64">
        <v>1690</v>
      </c>
      <c r="I26" s="64">
        <v>1732</v>
      </c>
      <c r="J26" s="64">
        <v>1832</v>
      </c>
      <c r="K26" s="64">
        <v>1918</v>
      </c>
      <c r="L26" s="64">
        <v>2013</v>
      </c>
      <c r="M26" s="65">
        <v>2067</v>
      </c>
      <c r="N26" s="63">
        <f t="shared" si="0"/>
        <v>1718</v>
      </c>
    </row>
    <row r="27" spans="1:14" ht="12" customHeight="1" x14ac:dyDescent="0.25">
      <c r="A27" s="62" t="str">
        <f>'Pregnant Women Participating'!A27</f>
        <v>Florida</v>
      </c>
      <c r="B27" s="63">
        <v>10627</v>
      </c>
      <c r="C27" s="64">
        <v>10680</v>
      </c>
      <c r="D27" s="64">
        <v>10598</v>
      </c>
      <c r="E27" s="64">
        <v>10678</v>
      </c>
      <c r="F27" s="64">
        <v>10922</v>
      </c>
      <c r="G27" s="64">
        <v>11326</v>
      </c>
      <c r="H27" s="64">
        <v>11778</v>
      </c>
      <c r="I27" s="64">
        <v>12145</v>
      </c>
      <c r="J27" s="64">
        <v>12660</v>
      </c>
      <c r="K27" s="64">
        <v>13039</v>
      </c>
      <c r="L27" s="64">
        <v>13364</v>
      </c>
      <c r="M27" s="65">
        <v>13517</v>
      </c>
      <c r="N27" s="63">
        <f t="shared" si="0"/>
        <v>11777.833333333334</v>
      </c>
    </row>
    <row r="28" spans="1:14" ht="12" customHeight="1" x14ac:dyDescent="0.25">
      <c r="A28" s="62" t="str">
        <f>'Pregnant Women Participating'!A28</f>
        <v>Georgia</v>
      </c>
      <c r="B28" s="63">
        <v>4024</v>
      </c>
      <c r="C28" s="64">
        <v>4106</v>
      </c>
      <c r="D28" s="64">
        <v>4126</v>
      </c>
      <c r="E28" s="64">
        <v>3675</v>
      </c>
      <c r="F28" s="64">
        <v>3887</v>
      </c>
      <c r="G28" s="64">
        <v>4071</v>
      </c>
      <c r="H28" s="64">
        <v>3942</v>
      </c>
      <c r="I28" s="64">
        <v>4059</v>
      </c>
      <c r="J28" s="64">
        <v>4251</v>
      </c>
      <c r="K28" s="64">
        <v>4295</v>
      </c>
      <c r="L28" s="64">
        <v>4632</v>
      </c>
      <c r="M28" s="65">
        <v>4625</v>
      </c>
      <c r="N28" s="63">
        <f t="shared" si="0"/>
        <v>4141.083333333333</v>
      </c>
    </row>
    <row r="29" spans="1:14" ht="12" customHeight="1" x14ac:dyDescent="0.25">
      <c r="A29" s="62" t="str">
        <f>'Pregnant Women Participating'!A29</f>
        <v>Kentucky</v>
      </c>
      <c r="B29" s="63">
        <v>1960</v>
      </c>
      <c r="C29" s="64">
        <v>1943</v>
      </c>
      <c r="D29" s="64">
        <v>1929</v>
      </c>
      <c r="E29" s="64">
        <v>1931</v>
      </c>
      <c r="F29" s="64">
        <v>1981</v>
      </c>
      <c r="G29" s="64">
        <v>2094</v>
      </c>
      <c r="H29" s="64">
        <v>2115</v>
      </c>
      <c r="I29" s="64">
        <v>2226</v>
      </c>
      <c r="J29" s="64">
        <v>2355</v>
      </c>
      <c r="K29" s="64">
        <v>2425</v>
      </c>
      <c r="L29" s="64">
        <v>2486</v>
      </c>
      <c r="M29" s="65">
        <v>2515</v>
      </c>
      <c r="N29" s="63">
        <f t="shared" si="0"/>
        <v>2163.3333333333335</v>
      </c>
    </row>
    <row r="30" spans="1:14" ht="12" customHeight="1" x14ac:dyDescent="0.25">
      <c r="A30" s="62" t="str">
        <f>'Pregnant Women Participating'!A30</f>
        <v>Mississippi</v>
      </c>
      <c r="B30" s="63">
        <v>768</v>
      </c>
      <c r="C30" s="64">
        <v>775</v>
      </c>
      <c r="D30" s="64">
        <v>791</v>
      </c>
      <c r="E30" s="64">
        <v>737</v>
      </c>
      <c r="F30" s="64">
        <v>828</v>
      </c>
      <c r="G30" s="64">
        <v>861</v>
      </c>
      <c r="H30" s="64">
        <v>780</v>
      </c>
      <c r="I30" s="64">
        <v>928</v>
      </c>
      <c r="J30" s="64">
        <v>993</v>
      </c>
      <c r="K30" s="64">
        <v>1038</v>
      </c>
      <c r="L30" s="64">
        <v>1153</v>
      </c>
      <c r="M30" s="65">
        <v>1191</v>
      </c>
      <c r="N30" s="63">
        <f t="shared" si="0"/>
        <v>903.58333333333337</v>
      </c>
    </row>
    <row r="31" spans="1:14" ht="12" customHeight="1" x14ac:dyDescent="0.25">
      <c r="A31" s="62" t="str">
        <f>'Pregnant Women Participating'!A31</f>
        <v>North Carolina</v>
      </c>
      <c r="B31" s="63">
        <v>7443</v>
      </c>
      <c r="C31" s="64">
        <v>7483</v>
      </c>
      <c r="D31" s="64">
        <v>7546</v>
      </c>
      <c r="E31" s="64">
        <v>7583</v>
      </c>
      <c r="F31" s="64">
        <v>7669</v>
      </c>
      <c r="G31" s="64">
        <v>8094</v>
      </c>
      <c r="H31" s="64">
        <v>8069</v>
      </c>
      <c r="I31" s="64">
        <v>8272</v>
      </c>
      <c r="J31" s="64">
        <v>8459</v>
      </c>
      <c r="K31" s="64">
        <v>8689</v>
      </c>
      <c r="L31" s="64">
        <v>8991</v>
      </c>
      <c r="M31" s="65">
        <v>9030</v>
      </c>
      <c r="N31" s="63">
        <f t="shared" si="0"/>
        <v>8110.666666666667</v>
      </c>
    </row>
    <row r="32" spans="1:14" ht="12" customHeight="1" x14ac:dyDescent="0.25">
      <c r="A32" s="62" t="str">
        <f>'Pregnant Women Participating'!A32</f>
        <v>South Carolina</v>
      </c>
      <c r="B32" s="63">
        <v>1812</v>
      </c>
      <c r="C32" s="64">
        <v>1846</v>
      </c>
      <c r="D32" s="64">
        <v>1837</v>
      </c>
      <c r="E32" s="64">
        <v>1838</v>
      </c>
      <c r="F32" s="64">
        <v>1795</v>
      </c>
      <c r="G32" s="64">
        <v>1900</v>
      </c>
      <c r="H32" s="64">
        <v>1935</v>
      </c>
      <c r="I32" s="64">
        <v>2007</v>
      </c>
      <c r="J32" s="64">
        <v>2076</v>
      </c>
      <c r="K32" s="64">
        <v>2164</v>
      </c>
      <c r="L32" s="64">
        <v>2283</v>
      </c>
      <c r="M32" s="65">
        <v>2329</v>
      </c>
      <c r="N32" s="63">
        <f t="shared" si="0"/>
        <v>1985.1666666666667</v>
      </c>
    </row>
    <row r="33" spans="1:14" ht="12" customHeight="1" x14ac:dyDescent="0.25">
      <c r="A33" s="62" t="str">
        <f>'Pregnant Women Participating'!A33</f>
        <v>Tennessee</v>
      </c>
      <c r="B33" s="63">
        <v>2861</v>
      </c>
      <c r="C33" s="64">
        <v>2757</v>
      </c>
      <c r="D33" s="64">
        <v>2780</v>
      </c>
      <c r="E33" s="64">
        <v>2896</v>
      </c>
      <c r="F33" s="64">
        <v>2932</v>
      </c>
      <c r="G33" s="64">
        <v>3203</v>
      </c>
      <c r="H33" s="64">
        <v>3198</v>
      </c>
      <c r="I33" s="64">
        <v>3362</v>
      </c>
      <c r="J33" s="64">
        <v>3432</v>
      </c>
      <c r="K33" s="64">
        <v>3666</v>
      </c>
      <c r="L33" s="64">
        <v>3850</v>
      </c>
      <c r="M33" s="65">
        <v>3995</v>
      </c>
      <c r="N33" s="63">
        <f t="shared" si="0"/>
        <v>3244.3333333333335</v>
      </c>
    </row>
    <row r="34" spans="1:14" ht="12" customHeight="1" x14ac:dyDescent="0.25">
      <c r="A34" s="62" t="str">
        <f>'Pregnant Women Participating'!A34</f>
        <v>Choctaw Indians, MS</v>
      </c>
      <c r="B34" s="63">
        <v>5</v>
      </c>
      <c r="C34" s="64">
        <v>5</v>
      </c>
      <c r="D34" s="64">
        <v>4</v>
      </c>
      <c r="E34" s="64">
        <v>4</v>
      </c>
      <c r="F34" s="64">
        <v>3</v>
      </c>
      <c r="G34" s="64">
        <v>3</v>
      </c>
      <c r="H34" s="64">
        <v>3</v>
      </c>
      <c r="I34" s="64">
        <v>3</v>
      </c>
      <c r="J34" s="64">
        <v>5</v>
      </c>
      <c r="K34" s="64">
        <v>6</v>
      </c>
      <c r="L34" s="64">
        <v>6</v>
      </c>
      <c r="M34" s="65">
        <v>6</v>
      </c>
      <c r="N34" s="63">
        <f t="shared" si="0"/>
        <v>4.416666666666667</v>
      </c>
    </row>
    <row r="35" spans="1:14" ht="12" customHeight="1" x14ac:dyDescent="0.25">
      <c r="A35" s="62" t="str">
        <f>'Pregnant Women Participating'!A35</f>
        <v>Eastern Cherokee, NC</v>
      </c>
      <c r="B35" s="63">
        <v>31</v>
      </c>
      <c r="C35" s="64">
        <v>30</v>
      </c>
      <c r="D35" s="64">
        <v>31</v>
      </c>
      <c r="E35" s="64">
        <v>29</v>
      </c>
      <c r="F35" s="64">
        <v>28</v>
      </c>
      <c r="G35" s="64">
        <v>26</v>
      </c>
      <c r="H35" s="64">
        <v>22</v>
      </c>
      <c r="I35" s="64">
        <v>20</v>
      </c>
      <c r="J35" s="64">
        <v>22</v>
      </c>
      <c r="K35" s="64">
        <v>25</v>
      </c>
      <c r="L35" s="64">
        <v>25</v>
      </c>
      <c r="M35" s="65">
        <v>24</v>
      </c>
      <c r="N35" s="63">
        <f t="shared" si="0"/>
        <v>26.083333333333332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31027</v>
      </c>
      <c r="C36" s="68">
        <v>31162</v>
      </c>
      <c r="D36" s="68">
        <v>31158</v>
      </c>
      <c r="E36" s="68">
        <v>30925</v>
      </c>
      <c r="F36" s="68">
        <v>31635</v>
      </c>
      <c r="G36" s="68">
        <v>33249</v>
      </c>
      <c r="H36" s="68">
        <v>33532</v>
      </c>
      <c r="I36" s="68">
        <v>34754</v>
      </c>
      <c r="J36" s="68">
        <v>36085</v>
      </c>
      <c r="K36" s="68">
        <v>37265</v>
      </c>
      <c r="L36" s="68">
        <v>38803</v>
      </c>
      <c r="M36" s="69">
        <v>39299</v>
      </c>
      <c r="N36" s="67">
        <f t="shared" si="0"/>
        <v>34074.5</v>
      </c>
    </row>
    <row r="37" spans="1:14" ht="12" customHeight="1" x14ac:dyDescent="0.25">
      <c r="A37" s="62" t="str">
        <f>'Pregnant Women Participating'!A37</f>
        <v>Illinois</v>
      </c>
      <c r="B37" s="63">
        <v>2827</v>
      </c>
      <c r="C37" s="64">
        <v>2881</v>
      </c>
      <c r="D37" s="64">
        <v>2876</v>
      </c>
      <c r="E37" s="64">
        <v>2920</v>
      </c>
      <c r="F37" s="64">
        <v>2940</v>
      </c>
      <c r="G37" s="64">
        <v>3052</v>
      </c>
      <c r="H37" s="64">
        <v>3141</v>
      </c>
      <c r="I37" s="64">
        <v>3249</v>
      </c>
      <c r="J37" s="64">
        <v>3392</v>
      </c>
      <c r="K37" s="64">
        <v>3539</v>
      </c>
      <c r="L37" s="64">
        <v>3744</v>
      </c>
      <c r="M37" s="65">
        <v>3879</v>
      </c>
      <c r="N37" s="63">
        <f t="shared" si="0"/>
        <v>3203.3333333333335</v>
      </c>
    </row>
    <row r="38" spans="1:14" ht="12" customHeight="1" x14ac:dyDescent="0.25">
      <c r="A38" s="62" t="str">
        <f>'Pregnant Women Participating'!A38</f>
        <v>Indiana</v>
      </c>
      <c r="B38" s="63">
        <v>5130</v>
      </c>
      <c r="C38" s="64">
        <v>5215</v>
      </c>
      <c r="D38" s="64">
        <v>5199</v>
      </c>
      <c r="E38" s="64">
        <v>5297</v>
      </c>
      <c r="F38" s="64">
        <v>5340</v>
      </c>
      <c r="G38" s="64">
        <v>5407</v>
      </c>
      <c r="H38" s="64">
        <v>5301</v>
      </c>
      <c r="I38" s="64">
        <v>5337</v>
      </c>
      <c r="J38" s="64">
        <v>5504</v>
      </c>
      <c r="K38" s="64">
        <v>5713</v>
      </c>
      <c r="L38" s="64">
        <v>5904</v>
      </c>
      <c r="M38" s="65">
        <v>5890</v>
      </c>
      <c r="N38" s="63">
        <f t="shared" si="0"/>
        <v>5436.416666666667</v>
      </c>
    </row>
    <row r="39" spans="1:14" ht="12" customHeight="1" x14ac:dyDescent="0.25">
      <c r="A39" s="62" t="str">
        <f>'Pregnant Women Participating'!A39</f>
        <v>Iowa</v>
      </c>
      <c r="B39" s="63">
        <v>1901</v>
      </c>
      <c r="C39" s="64">
        <v>1877</v>
      </c>
      <c r="D39" s="64">
        <v>1895</v>
      </c>
      <c r="E39" s="64">
        <v>1942</v>
      </c>
      <c r="F39" s="64">
        <v>2019</v>
      </c>
      <c r="G39" s="64">
        <v>2099</v>
      </c>
      <c r="H39" s="64">
        <v>2196</v>
      </c>
      <c r="I39" s="64">
        <v>2231</v>
      </c>
      <c r="J39" s="64">
        <v>2325</v>
      </c>
      <c r="K39" s="64">
        <v>2358</v>
      </c>
      <c r="L39" s="64">
        <v>2414</v>
      </c>
      <c r="M39" s="65">
        <v>2475</v>
      </c>
      <c r="N39" s="63">
        <f t="shared" si="0"/>
        <v>2144.3333333333335</v>
      </c>
    </row>
    <row r="40" spans="1:14" ht="12" customHeight="1" x14ac:dyDescent="0.25">
      <c r="A40" s="62" t="str">
        <f>'Pregnant Women Participating'!A40</f>
        <v>Michigan</v>
      </c>
      <c r="B40" s="63">
        <v>5224</v>
      </c>
      <c r="C40" s="64">
        <v>5316</v>
      </c>
      <c r="D40" s="64">
        <v>5277</v>
      </c>
      <c r="E40" s="64">
        <v>5323</v>
      </c>
      <c r="F40" s="64">
        <v>5434</v>
      </c>
      <c r="G40" s="64">
        <v>5685</v>
      </c>
      <c r="H40" s="64">
        <v>5942</v>
      </c>
      <c r="I40" s="64">
        <v>6075</v>
      </c>
      <c r="J40" s="64">
        <v>6273</v>
      </c>
      <c r="K40" s="64">
        <v>6468</v>
      </c>
      <c r="L40" s="64">
        <v>6664</v>
      </c>
      <c r="M40" s="65">
        <v>6772</v>
      </c>
      <c r="N40" s="63">
        <f t="shared" si="0"/>
        <v>5871.083333333333</v>
      </c>
    </row>
    <row r="41" spans="1:14" ht="12" customHeight="1" x14ac:dyDescent="0.25">
      <c r="A41" s="62" t="str">
        <f>'Pregnant Women Participating'!A41</f>
        <v>Minnesota</v>
      </c>
      <c r="B41" s="63">
        <v>3202</v>
      </c>
      <c r="C41" s="64">
        <v>3264</v>
      </c>
      <c r="D41" s="64">
        <v>3296</v>
      </c>
      <c r="E41" s="64">
        <v>3364</v>
      </c>
      <c r="F41" s="64">
        <v>3462</v>
      </c>
      <c r="G41" s="64">
        <v>3646</v>
      </c>
      <c r="H41" s="64">
        <v>3718</v>
      </c>
      <c r="I41" s="64">
        <v>3873</v>
      </c>
      <c r="J41" s="64">
        <v>4078</v>
      </c>
      <c r="K41" s="64">
        <v>4179</v>
      </c>
      <c r="L41" s="64">
        <v>4288</v>
      </c>
      <c r="M41" s="65">
        <v>4322</v>
      </c>
      <c r="N41" s="63">
        <f t="shared" si="0"/>
        <v>3724.3333333333335</v>
      </c>
    </row>
    <row r="42" spans="1:14" ht="12" customHeight="1" x14ac:dyDescent="0.25">
      <c r="A42" s="62" t="str">
        <f>'Pregnant Women Participating'!A42</f>
        <v>Ohio</v>
      </c>
      <c r="B42" s="63">
        <v>4359</v>
      </c>
      <c r="C42" s="64">
        <v>4254</v>
      </c>
      <c r="D42" s="64">
        <v>4264</v>
      </c>
      <c r="E42" s="64">
        <v>4277</v>
      </c>
      <c r="F42" s="64">
        <v>4342</v>
      </c>
      <c r="G42" s="64">
        <v>4535</v>
      </c>
      <c r="H42" s="64">
        <v>4623</v>
      </c>
      <c r="I42" s="64">
        <v>4858</v>
      </c>
      <c r="J42" s="64">
        <v>5108</v>
      </c>
      <c r="K42" s="64">
        <v>5201</v>
      </c>
      <c r="L42" s="64">
        <v>5398</v>
      </c>
      <c r="M42" s="65">
        <v>5528</v>
      </c>
      <c r="N42" s="63">
        <f t="shared" si="0"/>
        <v>4728.916666666667</v>
      </c>
    </row>
    <row r="43" spans="1:14" ht="12" customHeight="1" x14ac:dyDescent="0.25">
      <c r="A43" s="62" t="str">
        <f>'Pregnant Women Participating'!A43</f>
        <v>Wisconsin</v>
      </c>
      <c r="B43" s="63">
        <v>2485</v>
      </c>
      <c r="C43" s="64">
        <v>2558</v>
      </c>
      <c r="D43" s="64">
        <v>2560</v>
      </c>
      <c r="E43" s="64">
        <v>2656</v>
      </c>
      <c r="F43" s="64">
        <v>2701</v>
      </c>
      <c r="G43" s="64">
        <v>2873</v>
      </c>
      <c r="H43" s="64">
        <v>2931</v>
      </c>
      <c r="I43" s="64">
        <v>2984</v>
      </c>
      <c r="J43" s="64">
        <v>3123</v>
      </c>
      <c r="K43" s="64">
        <v>3223</v>
      </c>
      <c r="L43" s="64">
        <v>3307</v>
      </c>
      <c r="M43" s="65">
        <v>3257</v>
      </c>
      <c r="N43" s="63">
        <f t="shared" si="0"/>
        <v>2888.1666666666665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25128</v>
      </c>
      <c r="C44" s="68">
        <v>25365</v>
      </c>
      <c r="D44" s="68">
        <v>25367</v>
      </c>
      <c r="E44" s="68">
        <v>25779</v>
      </c>
      <c r="F44" s="68">
        <v>26238</v>
      </c>
      <c r="G44" s="68">
        <v>27297</v>
      </c>
      <c r="H44" s="68">
        <v>27852</v>
      </c>
      <c r="I44" s="68">
        <v>28607</v>
      </c>
      <c r="J44" s="68">
        <v>29803</v>
      </c>
      <c r="K44" s="68">
        <v>30681</v>
      </c>
      <c r="L44" s="68">
        <v>31719</v>
      </c>
      <c r="M44" s="69">
        <v>32123</v>
      </c>
      <c r="N44" s="67">
        <f t="shared" si="0"/>
        <v>27996.583333333332</v>
      </c>
    </row>
    <row r="45" spans="1:14" ht="12" customHeight="1" x14ac:dyDescent="0.25">
      <c r="A45" s="62" t="str">
        <f>'Pregnant Women Participating'!A45</f>
        <v>Arizona</v>
      </c>
      <c r="B45" s="63">
        <v>3002</v>
      </c>
      <c r="C45" s="64">
        <v>2972</v>
      </c>
      <c r="D45" s="64">
        <v>3013</v>
      </c>
      <c r="E45" s="64">
        <v>3077</v>
      </c>
      <c r="F45" s="64">
        <v>3086</v>
      </c>
      <c r="G45" s="64">
        <v>3279</v>
      </c>
      <c r="H45" s="64">
        <v>3277</v>
      </c>
      <c r="I45" s="64">
        <v>3497</v>
      </c>
      <c r="J45" s="64">
        <v>3738</v>
      </c>
      <c r="K45" s="64">
        <v>3897</v>
      </c>
      <c r="L45" s="64">
        <v>4098</v>
      </c>
      <c r="M45" s="65">
        <v>4182</v>
      </c>
      <c r="N45" s="63">
        <f t="shared" si="0"/>
        <v>3426.5</v>
      </c>
    </row>
    <row r="46" spans="1:14" ht="12" customHeight="1" x14ac:dyDescent="0.25">
      <c r="A46" s="62" t="str">
        <f>'Pregnant Women Participating'!A46</f>
        <v>Arkansas</v>
      </c>
      <c r="B46" s="63">
        <v>1299</v>
      </c>
      <c r="C46" s="64">
        <v>1346</v>
      </c>
      <c r="D46" s="64">
        <v>1359</v>
      </c>
      <c r="E46" s="64">
        <v>1290</v>
      </c>
      <c r="F46" s="64">
        <v>1421</v>
      </c>
      <c r="G46" s="64">
        <v>1489</v>
      </c>
      <c r="H46" s="64">
        <v>1411</v>
      </c>
      <c r="I46" s="64">
        <v>1586</v>
      </c>
      <c r="J46" s="64">
        <v>1708</v>
      </c>
      <c r="K46" s="64">
        <v>1774</v>
      </c>
      <c r="L46" s="64">
        <v>1890</v>
      </c>
      <c r="M46" s="65">
        <v>1954</v>
      </c>
      <c r="N46" s="63">
        <f t="shared" si="0"/>
        <v>1543.9166666666667</v>
      </c>
    </row>
    <row r="47" spans="1:14" ht="12" customHeight="1" x14ac:dyDescent="0.25">
      <c r="A47" s="62" t="str">
        <f>'Pregnant Women Participating'!A47</f>
        <v>Louisiana</v>
      </c>
      <c r="B47" s="63">
        <v>1299</v>
      </c>
      <c r="C47" s="64">
        <v>1284</v>
      </c>
      <c r="D47" s="64">
        <v>1235</v>
      </c>
      <c r="E47" s="64">
        <v>1223</v>
      </c>
      <c r="F47" s="64">
        <v>1293</v>
      </c>
      <c r="G47" s="64">
        <v>1385</v>
      </c>
      <c r="H47" s="64">
        <v>1495</v>
      </c>
      <c r="I47" s="64">
        <v>1579</v>
      </c>
      <c r="J47" s="64">
        <v>1724</v>
      </c>
      <c r="K47" s="64">
        <v>1847</v>
      </c>
      <c r="L47" s="64">
        <v>2045</v>
      </c>
      <c r="M47" s="65">
        <v>2191</v>
      </c>
      <c r="N47" s="63">
        <f t="shared" si="0"/>
        <v>1550</v>
      </c>
    </row>
    <row r="48" spans="1:14" ht="12" customHeight="1" x14ac:dyDescent="0.25">
      <c r="A48" s="62" t="str">
        <f>'Pregnant Women Participating'!A48</f>
        <v>New Mexico</v>
      </c>
      <c r="B48" s="63">
        <v>1255</v>
      </c>
      <c r="C48" s="64">
        <v>1222</v>
      </c>
      <c r="D48" s="64">
        <v>1242</v>
      </c>
      <c r="E48" s="64">
        <v>1287</v>
      </c>
      <c r="F48" s="64">
        <v>1284</v>
      </c>
      <c r="G48" s="64">
        <v>1280</v>
      </c>
      <c r="H48" s="64">
        <v>1305</v>
      </c>
      <c r="I48" s="64">
        <v>1322</v>
      </c>
      <c r="J48" s="64">
        <v>1414</v>
      </c>
      <c r="K48" s="64">
        <v>1520</v>
      </c>
      <c r="L48" s="64">
        <v>1604</v>
      </c>
      <c r="M48" s="65">
        <v>1688</v>
      </c>
      <c r="N48" s="63">
        <f t="shared" si="0"/>
        <v>1368.5833333333333</v>
      </c>
    </row>
    <row r="49" spans="1:14" ht="12" customHeight="1" x14ac:dyDescent="0.25">
      <c r="A49" s="62" t="str">
        <f>'Pregnant Women Participating'!A49</f>
        <v>Oklahoma</v>
      </c>
      <c r="B49" s="63">
        <v>2052</v>
      </c>
      <c r="C49" s="64">
        <v>2047</v>
      </c>
      <c r="D49" s="64">
        <v>2034</v>
      </c>
      <c r="E49" s="64">
        <v>2094</v>
      </c>
      <c r="F49" s="64">
        <v>2047</v>
      </c>
      <c r="G49" s="64">
        <v>2088</v>
      </c>
      <c r="H49" s="64">
        <v>2186</v>
      </c>
      <c r="I49" s="64">
        <v>2290</v>
      </c>
      <c r="J49" s="64">
        <v>2388</v>
      </c>
      <c r="K49" s="64">
        <v>2444</v>
      </c>
      <c r="L49" s="64">
        <v>2563</v>
      </c>
      <c r="M49" s="65">
        <v>2648</v>
      </c>
      <c r="N49" s="63">
        <f t="shared" si="0"/>
        <v>2240.0833333333335</v>
      </c>
    </row>
    <row r="50" spans="1:14" ht="12" customHeight="1" x14ac:dyDescent="0.25">
      <c r="A50" s="62" t="str">
        <f>'Pregnant Women Participating'!A50</f>
        <v>Texas</v>
      </c>
      <c r="B50" s="63">
        <v>13363</v>
      </c>
      <c r="C50" s="64">
        <v>13532</v>
      </c>
      <c r="D50" s="64">
        <v>13497</v>
      </c>
      <c r="E50" s="64">
        <v>13885</v>
      </c>
      <c r="F50" s="64">
        <v>13914</v>
      </c>
      <c r="G50" s="64">
        <v>15056</v>
      </c>
      <c r="H50" s="64">
        <v>15628</v>
      </c>
      <c r="I50" s="64">
        <v>16279</v>
      </c>
      <c r="J50" s="64">
        <v>17207</v>
      </c>
      <c r="K50" s="64">
        <v>17615</v>
      </c>
      <c r="L50" s="64">
        <v>18479</v>
      </c>
      <c r="M50" s="65">
        <v>18813</v>
      </c>
      <c r="N50" s="63">
        <f t="shared" si="0"/>
        <v>15605.666666666666</v>
      </c>
    </row>
    <row r="51" spans="1:14" ht="12" customHeight="1" x14ac:dyDescent="0.25">
      <c r="A51" s="62" t="str">
        <f>'Pregnant Women Participating'!A51</f>
        <v>Utah</v>
      </c>
      <c r="B51" s="63">
        <v>2030</v>
      </c>
      <c r="C51" s="64">
        <v>2019</v>
      </c>
      <c r="D51" s="64">
        <v>1972</v>
      </c>
      <c r="E51" s="64">
        <v>1998</v>
      </c>
      <c r="F51" s="64">
        <v>2056</v>
      </c>
      <c r="G51" s="64">
        <v>2171</v>
      </c>
      <c r="H51" s="64">
        <v>2190</v>
      </c>
      <c r="I51" s="64">
        <v>2283</v>
      </c>
      <c r="J51" s="64">
        <v>2389</v>
      </c>
      <c r="K51" s="64">
        <v>2412</v>
      </c>
      <c r="L51" s="64">
        <v>2577</v>
      </c>
      <c r="M51" s="65">
        <v>2664</v>
      </c>
      <c r="N51" s="63">
        <f t="shared" si="0"/>
        <v>2230.0833333333335</v>
      </c>
    </row>
    <row r="52" spans="1:14" ht="12" customHeight="1" x14ac:dyDescent="0.25">
      <c r="A52" s="62" t="str">
        <f>'Pregnant Women Participating'!A52</f>
        <v>Inter-Tribal Council, AZ</v>
      </c>
      <c r="B52" s="63">
        <v>135</v>
      </c>
      <c r="C52" s="64">
        <v>131</v>
      </c>
      <c r="D52" s="64">
        <v>141</v>
      </c>
      <c r="E52" s="64">
        <v>140</v>
      </c>
      <c r="F52" s="64">
        <v>148</v>
      </c>
      <c r="G52" s="64">
        <v>165</v>
      </c>
      <c r="H52" s="64">
        <v>147</v>
      </c>
      <c r="I52" s="64">
        <v>158</v>
      </c>
      <c r="J52" s="64">
        <v>167</v>
      </c>
      <c r="K52" s="64">
        <v>173</v>
      </c>
      <c r="L52" s="64">
        <v>191</v>
      </c>
      <c r="M52" s="65">
        <v>187</v>
      </c>
      <c r="N52" s="63">
        <f t="shared" si="0"/>
        <v>156.91666666666666</v>
      </c>
    </row>
    <row r="53" spans="1:14" ht="12" customHeight="1" x14ac:dyDescent="0.25">
      <c r="A53" s="62" t="str">
        <f>'Pregnant Women Participating'!A53</f>
        <v>Navajo Nation, AZ</v>
      </c>
      <c r="B53" s="63">
        <v>153</v>
      </c>
      <c r="C53" s="64">
        <v>165</v>
      </c>
      <c r="D53" s="64">
        <v>177</v>
      </c>
      <c r="E53" s="64">
        <v>174</v>
      </c>
      <c r="F53" s="64">
        <v>172</v>
      </c>
      <c r="G53" s="64">
        <v>170</v>
      </c>
      <c r="H53" s="64">
        <v>162</v>
      </c>
      <c r="I53" s="64">
        <v>184</v>
      </c>
      <c r="J53" s="64">
        <v>188</v>
      </c>
      <c r="K53" s="64">
        <v>185</v>
      </c>
      <c r="L53" s="64">
        <v>212</v>
      </c>
      <c r="M53" s="65">
        <v>207</v>
      </c>
      <c r="N53" s="63">
        <f t="shared" si="0"/>
        <v>179.08333333333334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17</v>
      </c>
      <c r="C54" s="64">
        <v>17</v>
      </c>
      <c r="D54" s="64">
        <v>16</v>
      </c>
      <c r="E54" s="64">
        <v>15</v>
      </c>
      <c r="F54" s="64">
        <v>19</v>
      </c>
      <c r="G54" s="64">
        <v>24</v>
      </c>
      <c r="H54" s="64">
        <v>22</v>
      </c>
      <c r="I54" s="64">
        <v>26</v>
      </c>
      <c r="J54" s="64">
        <v>21</v>
      </c>
      <c r="K54" s="64">
        <v>19</v>
      </c>
      <c r="L54" s="64">
        <v>15</v>
      </c>
      <c r="M54" s="65">
        <v>14</v>
      </c>
      <c r="N54" s="63">
        <f t="shared" si="0"/>
        <v>18.75</v>
      </c>
    </row>
    <row r="55" spans="1:14" ht="12" customHeight="1" x14ac:dyDescent="0.25">
      <c r="A55" s="62" t="str">
        <f>'Pregnant Women Participating'!A55</f>
        <v>Eight Northern Pueblos, NM</v>
      </c>
      <c r="B55" s="63">
        <v>2</v>
      </c>
      <c r="C55" s="64">
        <v>2</v>
      </c>
      <c r="D55" s="64">
        <v>2</v>
      </c>
      <c r="E55" s="64">
        <v>4</v>
      </c>
      <c r="F55" s="64">
        <v>4</v>
      </c>
      <c r="G55" s="64">
        <v>4</v>
      </c>
      <c r="H55" s="64">
        <v>6</v>
      </c>
      <c r="I55" s="64">
        <v>6</v>
      </c>
      <c r="J55" s="64">
        <v>5</v>
      </c>
      <c r="K55" s="64">
        <v>5</v>
      </c>
      <c r="L55" s="64">
        <v>6</v>
      </c>
      <c r="M55" s="65">
        <v>7</v>
      </c>
      <c r="N55" s="63">
        <f t="shared" si="0"/>
        <v>4.416666666666667</v>
      </c>
    </row>
    <row r="56" spans="1:14" ht="12" customHeight="1" x14ac:dyDescent="0.25">
      <c r="A56" s="62" t="str">
        <f>'Pregnant Women Participating'!A56</f>
        <v>Five Sandoval Pueblos, NM</v>
      </c>
      <c r="B56" s="63">
        <v>3</v>
      </c>
      <c r="C56" s="64">
        <v>3</v>
      </c>
      <c r="D56" s="64">
        <v>3</v>
      </c>
      <c r="E56" s="64">
        <v>5</v>
      </c>
      <c r="F56" s="64">
        <v>5</v>
      </c>
      <c r="G56" s="64">
        <v>5</v>
      </c>
      <c r="H56" s="64">
        <v>2</v>
      </c>
      <c r="I56" s="64">
        <v>3</v>
      </c>
      <c r="J56" s="64">
        <v>5</v>
      </c>
      <c r="K56" s="64">
        <v>5</v>
      </c>
      <c r="L56" s="64">
        <v>1</v>
      </c>
      <c r="M56" s="65">
        <v>3</v>
      </c>
      <c r="N56" s="63">
        <f t="shared" si="0"/>
        <v>3.5833333333333335</v>
      </c>
    </row>
    <row r="57" spans="1:14" ht="12" customHeight="1" x14ac:dyDescent="0.25">
      <c r="A57" s="62" t="str">
        <f>'Pregnant Women Participating'!A57</f>
        <v>Isleta Pueblo, NM</v>
      </c>
      <c r="B57" s="63">
        <v>25</v>
      </c>
      <c r="C57" s="64">
        <v>25</v>
      </c>
      <c r="D57" s="64">
        <v>24</v>
      </c>
      <c r="E57" s="64">
        <v>23</v>
      </c>
      <c r="F57" s="64">
        <v>22</v>
      </c>
      <c r="G57" s="64">
        <v>19</v>
      </c>
      <c r="H57" s="64">
        <v>20</v>
      </c>
      <c r="I57" s="64">
        <v>17</v>
      </c>
      <c r="J57" s="64">
        <v>17</v>
      </c>
      <c r="K57" s="64">
        <v>17</v>
      </c>
      <c r="L57" s="64">
        <v>21</v>
      </c>
      <c r="M57" s="65">
        <v>22</v>
      </c>
      <c r="N57" s="63">
        <f t="shared" si="0"/>
        <v>21</v>
      </c>
    </row>
    <row r="58" spans="1:14" ht="12" customHeight="1" x14ac:dyDescent="0.25">
      <c r="A58" s="62" t="str">
        <f>'Pregnant Women Participating'!A58</f>
        <v>San Felipe Pueblo, NM</v>
      </c>
      <c r="B58" s="63">
        <v>11</v>
      </c>
      <c r="C58" s="64">
        <v>8</v>
      </c>
      <c r="D58" s="64">
        <v>4</v>
      </c>
      <c r="E58" s="64">
        <v>12</v>
      </c>
      <c r="F58" s="64">
        <v>8</v>
      </c>
      <c r="G58" s="64">
        <v>12</v>
      </c>
      <c r="H58" s="64">
        <v>11</v>
      </c>
      <c r="I58" s="64">
        <v>16</v>
      </c>
      <c r="J58" s="64">
        <v>13</v>
      </c>
      <c r="K58" s="64">
        <v>10</v>
      </c>
      <c r="L58" s="64">
        <v>15</v>
      </c>
      <c r="M58" s="65">
        <v>12</v>
      </c>
      <c r="N58" s="63">
        <f t="shared" si="0"/>
        <v>11</v>
      </c>
    </row>
    <row r="59" spans="1:14" ht="12" customHeight="1" x14ac:dyDescent="0.25">
      <c r="A59" s="62" t="str">
        <f>'Pregnant Women Participating'!A59</f>
        <v>Santo Domingo Tribe, NM</v>
      </c>
      <c r="B59" s="63">
        <v>7</v>
      </c>
      <c r="C59" s="64">
        <v>6</v>
      </c>
      <c r="D59" s="64">
        <v>7</v>
      </c>
      <c r="E59" s="64">
        <v>6</v>
      </c>
      <c r="F59" s="64">
        <v>5</v>
      </c>
      <c r="G59" s="64">
        <v>6</v>
      </c>
      <c r="H59" s="64">
        <v>5</v>
      </c>
      <c r="I59" s="64">
        <v>5</v>
      </c>
      <c r="J59" s="64">
        <v>5</v>
      </c>
      <c r="K59" s="64">
        <v>7</v>
      </c>
      <c r="L59" s="64">
        <v>2</v>
      </c>
      <c r="M59" s="65">
        <v>4</v>
      </c>
      <c r="N59" s="63">
        <f t="shared" si="0"/>
        <v>5.416666666666667</v>
      </c>
    </row>
    <row r="60" spans="1:14" ht="12" customHeight="1" x14ac:dyDescent="0.25">
      <c r="A60" s="62" t="str">
        <f>'Pregnant Women Participating'!A60</f>
        <v>Zuni Pueblo, NM</v>
      </c>
      <c r="B60" s="63">
        <v>32</v>
      </c>
      <c r="C60" s="64">
        <v>37</v>
      </c>
      <c r="D60" s="64">
        <v>35</v>
      </c>
      <c r="E60" s="64">
        <v>39</v>
      </c>
      <c r="F60" s="64">
        <v>37</v>
      </c>
      <c r="G60" s="64">
        <v>39</v>
      </c>
      <c r="H60" s="64">
        <v>43</v>
      </c>
      <c r="I60" s="64">
        <v>45</v>
      </c>
      <c r="J60" s="64">
        <v>44</v>
      </c>
      <c r="K60" s="64">
        <v>43</v>
      </c>
      <c r="L60" s="64">
        <v>41</v>
      </c>
      <c r="M60" s="65">
        <v>39</v>
      </c>
      <c r="N60" s="63">
        <f t="shared" si="0"/>
        <v>39.5</v>
      </c>
    </row>
    <row r="61" spans="1:14" ht="12" customHeight="1" x14ac:dyDescent="0.25">
      <c r="A61" s="62" t="str">
        <f>'Pregnant Women Participating'!A61</f>
        <v>Cherokee Nation, OK</v>
      </c>
      <c r="B61" s="63">
        <v>99</v>
      </c>
      <c r="C61" s="64">
        <v>94</v>
      </c>
      <c r="D61" s="64">
        <v>94</v>
      </c>
      <c r="E61" s="64">
        <v>93</v>
      </c>
      <c r="F61" s="64">
        <v>105</v>
      </c>
      <c r="G61" s="64">
        <v>103</v>
      </c>
      <c r="H61" s="64">
        <v>104</v>
      </c>
      <c r="I61" s="64">
        <v>114</v>
      </c>
      <c r="J61" s="64">
        <v>119</v>
      </c>
      <c r="K61" s="64">
        <v>115</v>
      </c>
      <c r="L61" s="64">
        <v>126</v>
      </c>
      <c r="M61" s="65">
        <v>139</v>
      </c>
      <c r="N61" s="63">
        <f t="shared" si="0"/>
        <v>108.75</v>
      </c>
    </row>
    <row r="62" spans="1:14" ht="12" customHeight="1" x14ac:dyDescent="0.25">
      <c r="A62" s="62" t="str">
        <f>'Pregnant Women Participating'!A62</f>
        <v>Chickasaw Nation, OK</v>
      </c>
      <c r="B62" s="63">
        <v>127</v>
      </c>
      <c r="C62" s="64">
        <v>138</v>
      </c>
      <c r="D62" s="64">
        <v>129</v>
      </c>
      <c r="E62" s="64">
        <v>123</v>
      </c>
      <c r="F62" s="64">
        <v>127</v>
      </c>
      <c r="G62" s="64">
        <v>137</v>
      </c>
      <c r="H62" s="64">
        <v>144</v>
      </c>
      <c r="I62" s="64">
        <v>154</v>
      </c>
      <c r="J62" s="64">
        <v>159</v>
      </c>
      <c r="K62" s="64">
        <v>164</v>
      </c>
      <c r="L62" s="64">
        <v>166</v>
      </c>
      <c r="M62" s="65">
        <v>155</v>
      </c>
      <c r="N62" s="63">
        <f t="shared" si="0"/>
        <v>143.58333333333334</v>
      </c>
    </row>
    <row r="63" spans="1:14" ht="12" customHeight="1" x14ac:dyDescent="0.25">
      <c r="A63" s="62" t="str">
        <f>'Pregnant Women Participating'!A63</f>
        <v>Choctaw Nation, OK</v>
      </c>
      <c r="B63" s="63">
        <v>134</v>
      </c>
      <c r="C63" s="64">
        <v>127</v>
      </c>
      <c r="D63" s="64">
        <v>126</v>
      </c>
      <c r="E63" s="64">
        <v>130</v>
      </c>
      <c r="F63" s="64">
        <v>121</v>
      </c>
      <c r="G63" s="64">
        <v>139</v>
      </c>
      <c r="H63" s="64">
        <v>145</v>
      </c>
      <c r="I63" s="64">
        <v>140</v>
      </c>
      <c r="J63" s="64">
        <v>148</v>
      </c>
      <c r="K63" s="64">
        <v>154</v>
      </c>
      <c r="L63" s="64">
        <v>169</v>
      </c>
      <c r="M63" s="65">
        <v>174</v>
      </c>
      <c r="N63" s="63">
        <f t="shared" si="0"/>
        <v>142.25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54</v>
      </c>
      <c r="C64" s="64">
        <v>59</v>
      </c>
      <c r="D64" s="64">
        <v>65</v>
      </c>
      <c r="E64" s="64">
        <v>57</v>
      </c>
      <c r="F64" s="64">
        <v>51</v>
      </c>
      <c r="G64" s="64">
        <v>58</v>
      </c>
      <c r="H64" s="64">
        <v>49</v>
      </c>
      <c r="I64" s="64">
        <v>56</v>
      </c>
      <c r="J64" s="64">
        <v>53</v>
      </c>
      <c r="K64" s="64">
        <v>53</v>
      </c>
      <c r="L64" s="64">
        <v>53</v>
      </c>
      <c r="M64" s="65">
        <v>43</v>
      </c>
      <c r="N64" s="63">
        <f t="shared" si="0"/>
        <v>54.25</v>
      </c>
    </row>
    <row r="65" spans="1:14" ht="12" customHeight="1" x14ac:dyDescent="0.25">
      <c r="A65" s="62" t="str">
        <f>'Pregnant Women Participating'!A65</f>
        <v>Inter-Tribal Council, OK</v>
      </c>
      <c r="B65" s="63">
        <v>24</v>
      </c>
      <c r="C65" s="64">
        <v>25</v>
      </c>
      <c r="D65" s="64">
        <v>28</v>
      </c>
      <c r="E65" s="64">
        <v>28</v>
      </c>
      <c r="F65" s="64">
        <v>25</v>
      </c>
      <c r="G65" s="64">
        <v>27</v>
      </c>
      <c r="H65" s="64">
        <v>28</v>
      </c>
      <c r="I65" s="64">
        <v>29</v>
      </c>
      <c r="J65" s="64">
        <v>28</v>
      </c>
      <c r="K65" s="64">
        <v>27</v>
      </c>
      <c r="L65" s="64">
        <v>26</v>
      </c>
      <c r="M65" s="65">
        <v>24</v>
      </c>
      <c r="N65" s="63">
        <f t="shared" si="0"/>
        <v>26.583333333333332</v>
      </c>
    </row>
    <row r="66" spans="1:14" ht="12" customHeight="1" x14ac:dyDescent="0.25">
      <c r="A66" s="62" t="str">
        <f>'Pregnant Women Participating'!A66</f>
        <v>Muscogee Creek Nation, OK</v>
      </c>
      <c r="B66" s="63">
        <v>55</v>
      </c>
      <c r="C66" s="64">
        <v>60</v>
      </c>
      <c r="D66" s="64">
        <v>64</v>
      </c>
      <c r="E66" s="64">
        <v>68</v>
      </c>
      <c r="F66" s="64">
        <v>69</v>
      </c>
      <c r="G66" s="64">
        <v>67</v>
      </c>
      <c r="H66" s="64">
        <v>68</v>
      </c>
      <c r="I66" s="64">
        <v>74</v>
      </c>
      <c r="J66" s="64">
        <v>71</v>
      </c>
      <c r="K66" s="64">
        <v>68</v>
      </c>
      <c r="L66" s="64">
        <v>65</v>
      </c>
      <c r="M66" s="65">
        <v>70</v>
      </c>
      <c r="N66" s="63">
        <f t="shared" si="0"/>
        <v>66.583333333333329</v>
      </c>
    </row>
    <row r="67" spans="1:14" ht="12" customHeight="1" x14ac:dyDescent="0.25">
      <c r="A67" s="62" t="str">
        <f>'Pregnant Women Participating'!A67</f>
        <v>Osage Tribal Council, OK</v>
      </c>
      <c r="B67" s="63">
        <v>55</v>
      </c>
      <c r="C67" s="64">
        <v>53</v>
      </c>
      <c r="D67" s="64">
        <v>54</v>
      </c>
      <c r="E67" s="64">
        <v>58</v>
      </c>
      <c r="F67" s="64">
        <v>66</v>
      </c>
      <c r="G67" s="64">
        <v>67</v>
      </c>
      <c r="H67" s="64">
        <v>75</v>
      </c>
      <c r="I67" s="64">
        <v>77</v>
      </c>
      <c r="J67" s="64">
        <v>74</v>
      </c>
      <c r="K67" s="64">
        <v>79</v>
      </c>
      <c r="L67" s="64">
        <v>76</v>
      </c>
      <c r="M67" s="65">
        <v>83</v>
      </c>
      <c r="N67" s="63">
        <f t="shared" si="0"/>
        <v>68.083333333333329</v>
      </c>
    </row>
    <row r="68" spans="1:14" ht="12" customHeight="1" x14ac:dyDescent="0.25">
      <c r="A68" s="62" t="str">
        <f>'Pregnant Women Participating'!A68</f>
        <v>Otoe-Missouria Tribe, OK</v>
      </c>
      <c r="B68" s="63">
        <v>10</v>
      </c>
      <c r="C68" s="64">
        <v>9</v>
      </c>
      <c r="D68" s="64">
        <v>8</v>
      </c>
      <c r="E68" s="64">
        <v>7</v>
      </c>
      <c r="F68" s="64">
        <v>7</v>
      </c>
      <c r="G68" s="64">
        <v>4</v>
      </c>
      <c r="H68" s="64">
        <v>8</v>
      </c>
      <c r="I68" s="64">
        <v>6</v>
      </c>
      <c r="J68" s="64">
        <v>8</v>
      </c>
      <c r="K68" s="64">
        <v>8</v>
      </c>
      <c r="L68" s="64">
        <v>7</v>
      </c>
      <c r="M68" s="65">
        <v>7</v>
      </c>
      <c r="N68" s="63">
        <f t="shared" si="0"/>
        <v>7.416666666666667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79</v>
      </c>
      <c r="C69" s="64">
        <v>79</v>
      </c>
      <c r="D69" s="64">
        <v>89</v>
      </c>
      <c r="E69" s="64">
        <v>88</v>
      </c>
      <c r="F69" s="64">
        <v>93</v>
      </c>
      <c r="G69" s="64">
        <v>106</v>
      </c>
      <c r="H69" s="64">
        <v>106</v>
      </c>
      <c r="I69" s="64">
        <v>120</v>
      </c>
      <c r="J69" s="64">
        <v>123</v>
      </c>
      <c r="K69" s="64">
        <v>123</v>
      </c>
      <c r="L69" s="64">
        <v>135</v>
      </c>
      <c r="M69" s="65">
        <v>134</v>
      </c>
      <c r="N69" s="63">
        <f t="shared" si="0"/>
        <v>106.25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25322</v>
      </c>
      <c r="C70" s="68">
        <v>25460</v>
      </c>
      <c r="D70" s="68">
        <v>25418</v>
      </c>
      <c r="E70" s="68">
        <v>25924</v>
      </c>
      <c r="F70" s="68">
        <v>26185</v>
      </c>
      <c r="G70" s="68">
        <v>27900</v>
      </c>
      <c r="H70" s="68">
        <v>28637</v>
      </c>
      <c r="I70" s="68">
        <v>30066</v>
      </c>
      <c r="J70" s="68">
        <v>31816</v>
      </c>
      <c r="K70" s="68">
        <v>32764</v>
      </c>
      <c r="L70" s="68">
        <v>34583</v>
      </c>
      <c r="M70" s="69">
        <v>35464</v>
      </c>
      <c r="N70" s="67">
        <f t="shared" si="0"/>
        <v>29128.25</v>
      </c>
    </row>
    <row r="71" spans="1:14" ht="12" customHeight="1" x14ac:dyDescent="0.25">
      <c r="A71" s="62" t="str">
        <f>'Pregnant Women Participating'!A71</f>
        <v>Colorado</v>
      </c>
      <c r="B71" s="63">
        <v>3883</v>
      </c>
      <c r="C71" s="64">
        <v>3820</v>
      </c>
      <c r="D71" s="64">
        <v>3855</v>
      </c>
      <c r="E71" s="64">
        <v>3829</v>
      </c>
      <c r="F71" s="64">
        <v>3890</v>
      </c>
      <c r="G71" s="64">
        <v>4016</v>
      </c>
      <c r="H71" s="64">
        <v>4062</v>
      </c>
      <c r="I71" s="64">
        <v>4141</v>
      </c>
      <c r="J71" s="64">
        <v>4378</v>
      </c>
      <c r="K71" s="64">
        <v>4403</v>
      </c>
      <c r="L71" s="64">
        <v>4531</v>
      </c>
      <c r="M71" s="65">
        <v>4540</v>
      </c>
      <c r="N71" s="63">
        <f t="shared" si="0"/>
        <v>4112.333333333333</v>
      </c>
    </row>
    <row r="72" spans="1:14" ht="12" customHeight="1" x14ac:dyDescent="0.25">
      <c r="A72" s="62" t="str">
        <f>'Pregnant Women Participating'!A72</f>
        <v>Kansas</v>
      </c>
      <c r="B72" s="63">
        <v>1557</v>
      </c>
      <c r="C72" s="64">
        <v>1613</v>
      </c>
      <c r="D72" s="64">
        <v>1499</v>
      </c>
      <c r="E72" s="64">
        <v>1527</v>
      </c>
      <c r="F72" s="64">
        <v>1580</v>
      </c>
      <c r="G72" s="64">
        <v>1699</v>
      </c>
      <c r="H72" s="64">
        <v>1702</v>
      </c>
      <c r="I72" s="64">
        <v>1732</v>
      </c>
      <c r="J72" s="64">
        <v>1853</v>
      </c>
      <c r="K72" s="64">
        <v>1913</v>
      </c>
      <c r="L72" s="64">
        <v>2010</v>
      </c>
      <c r="M72" s="65">
        <v>2046</v>
      </c>
      <c r="N72" s="63">
        <f t="shared" si="0"/>
        <v>1727.5833333333333</v>
      </c>
    </row>
    <row r="73" spans="1:14" ht="12" customHeight="1" x14ac:dyDescent="0.25">
      <c r="A73" s="62" t="str">
        <f>'Pregnant Women Participating'!A73</f>
        <v>Missouri</v>
      </c>
      <c r="B73" s="63">
        <v>2542</v>
      </c>
      <c r="C73" s="64">
        <v>2660</v>
      </c>
      <c r="D73" s="64">
        <v>2648</v>
      </c>
      <c r="E73" s="64">
        <v>2629</v>
      </c>
      <c r="F73" s="64">
        <v>2685</v>
      </c>
      <c r="G73" s="64">
        <v>2816</v>
      </c>
      <c r="H73" s="64">
        <v>3009</v>
      </c>
      <c r="I73" s="64">
        <v>3194</v>
      </c>
      <c r="J73" s="64">
        <v>3313</v>
      </c>
      <c r="K73" s="64">
        <v>3470</v>
      </c>
      <c r="L73" s="64">
        <v>3643</v>
      </c>
      <c r="M73" s="65">
        <v>3769</v>
      </c>
      <c r="N73" s="63">
        <f t="shared" si="0"/>
        <v>3031.5</v>
      </c>
    </row>
    <row r="74" spans="1:14" ht="12" customHeight="1" x14ac:dyDescent="0.25">
      <c r="A74" s="62" t="str">
        <f>'Pregnant Women Participating'!A74</f>
        <v>Montana</v>
      </c>
      <c r="B74" s="63">
        <v>675</v>
      </c>
      <c r="C74" s="64">
        <v>672</v>
      </c>
      <c r="D74" s="64">
        <v>674</v>
      </c>
      <c r="E74" s="64">
        <v>671</v>
      </c>
      <c r="F74" s="64">
        <v>715</v>
      </c>
      <c r="G74" s="64">
        <v>737</v>
      </c>
      <c r="H74" s="64">
        <v>706</v>
      </c>
      <c r="I74" s="64">
        <v>709</v>
      </c>
      <c r="J74" s="64">
        <v>722</v>
      </c>
      <c r="K74" s="64">
        <v>748</v>
      </c>
      <c r="L74" s="64">
        <v>757</v>
      </c>
      <c r="M74" s="65">
        <v>760</v>
      </c>
      <c r="N74" s="63">
        <f t="shared" si="0"/>
        <v>712.16666666666663</v>
      </c>
    </row>
    <row r="75" spans="1:14" ht="12" customHeight="1" x14ac:dyDescent="0.25">
      <c r="A75" s="62" t="str">
        <f>'Pregnant Women Participating'!A75</f>
        <v>Nebraska</v>
      </c>
      <c r="B75" s="63">
        <v>933</v>
      </c>
      <c r="C75" s="64">
        <v>960</v>
      </c>
      <c r="D75" s="64">
        <v>972</v>
      </c>
      <c r="E75" s="64">
        <v>982</v>
      </c>
      <c r="F75" s="64">
        <v>994</v>
      </c>
      <c r="G75" s="64">
        <v>1075</v>
      </c>
      <c r="H75" s="64">
        <v>1111</v>
      </c>
      <c r="I75" s="64">
        <v>1141</v>
      </c>
      <c r="J75" s="64">
        <v>1180</v>
      </c>
      <c r="K75" s="64">
        <v>1167</v>
      </c>
      <c r="L75" s="64">
        <v>1199</v>
      </c>
      <c r="M75" s="65">
        <v>1199</v>
      </c>
      <c r="N75" s="63">
        <f t="shared" si="0"/>
        <v>1076.0833333333333</v>
      </c>
    </row>
    <row r="76" spans="1:14" ht="12" customHeight="1" x14ac:dyDescent="0.25">
      <c r="A76" s="62" t="str">
        <f>'Pregnant Women Participating'!A76</f>
        <v>North Dakota</v>
      </c>
      <c r="B76" s="63">
        <v>338</v>
      </c>
      <c r="C76" s="64">
        <v>345</v>
      </c>
      <c r="D76" s="64">
        <v>352</v>
      </c>
      <c r="E76" s="64">
        <v>367</v>
      </c>
      <c r="F76" s="64">
        <v>373</v>
      </c>
      <c r="G76" s="64">
        <v>384</v>
      </c>
      <c r="H76" s="64">
        <v>360</v>
      </c>
      <c r="I76" s="64">
        <v>375</v>
      </c>
      <c r="J76" s="64">
        <v>386</v>
      </c>
      <c r="K76" s="64">
        <v>415</v>
      </c>
      <c r="L76" s="64">
        <v>424</v>
      </c>
      <c r="M76" s="65">
        <v>440</v>
      </c>
      <c r="N76" s="63">
        <f t="shared" si="0"/>
        <v>379.91666666666669</v>
      </c>
    </row>
    <row r="77" spans="1:14" ht="12" customHeight="1" x14ac:dyDescent="0.25">
      <c r="A77" s="62" t="str">
        <f>'Pregnant Women Participating'!A77</f>
        <v>South Dakota</v>
      </c>
      <c r="B77" s="63">
        <v>477</v>
      </c>
      <c r="C77" s="64">
        <v>476</v>
      </c>
      <c r="D77" s="64">
        <v>472</v>
      </c>
      <c r="E77" s="64">
        <v>444</v>
      </c>
      <c r="F77" s="64">
        <v>477</v>
      </c>
      <c r="G77" s="64">
        <v>483</v>
      </c>
      <c r="H77" s="64">
        <v>519</v>
      </c>
      <c r="I77" s="64">
        <v>499</v>
      </c>
      <c r="J77" s="64">
        <v>538</v>
      </c>
      <c r="K77" s="64">
        <v>582</v>
      </c>
      <c r="L77" s="64">
        <v>589</v>
      </c>
      <c r="M77" s="65">
        <v>594</v>
      </c>
      <c r="N77" s="63">
        <f t="shared" si="0"/>
        <v>512.5</v>
      </c>
    </row>
    <row r="78" spans="1:14" ht="12" customHeight="1" x14ac:dyDescent="0.25">
      <c r="A78" s="62" t="str">
        <f>'Pregnant Women Participating'!A78</f>
        <v>Wyoming</v>
      </c>
      <c r="B78" s="63">
        <v>347</v>
      </c>
      <c r="C78" s="64">
        <v>354</v>
      </c>
      <c r="D78" s="64">
        <v>373</v>
      </c>
      <c r="E78" s="64">
        <v>357</v>
      </c>
      <c r="F78" s="64">
        <v>365</v>
      </c>
      <c r="G78" s="64">
        <v>383</v>
      </c>
      <c r="H78" s="64">
        <v>385</v>
      </c>
      <c r="I78" s="64">
        <v>398</v>
      </c>
      <c r="J78" s="64">
        <v>421</v>
      </c>
      <c r="K78" s="64">
        <v>431</v>
      </c>
      <c r="L78" s="64">
        <v>468</v>
      </c>
      <c r="M78" s="65">
        <v>481</v>
      </c>
      <c r="N78" s="63">
        <f t="shared" si="0"/>
        <v>396.91666666666669</v>
      </c>
    </row>
    <row r="79" spans="1:14" ht="12" customHeight="1" x14ac:dyDescent="0.25">
      <c r="A79" s="62" t="str">
        <f>'Pregnant Women Participating'!A79</f>
        <v>Ute Mountain Ute Tribe, CO</v>
      </c>
      <c r="B79" s="63">
        <v>3</v>
      </c>
      <c r="C79" s="64">
        <v>2</v>
      </c>
      <c r="D79" s="64">
        <v>3</v>
      </c>
      <c r="E79" s="64">
        <v>3</v>
      </c>
      <c r="F79" s="64">
        <v>3</v>
      </c>
      <c r="G79" s="64">
        <v>0</v>
      </c>
      <c r="H79" s="64">
        <v>0</v>
      </c>
      <c r="I79" s="64">
        <v>0</v>
      </c>
      <c r="J79" s="64">
        <v>1</v>
      </c>
      <c r="K79" s="64">
        <v>1</v>
      </c>
      <c r="L79" s="64">
        <v>1</v>
      </c>
      <c r="M79" s="65">
        <v>1</v>
      </c>
      <c r="N79" s="63">
        <f t="shared" si="0"/>
        <v>1.5</v>
      </c>
    </row>
    <row r="80" spans="1:14" ht="12" customHeight="1" x14ac:dyDescent="0.25">
      <c r="A80" s="62" t="str">
        <f>'Pregnant Women Participating'!A80</f>
        <v>Omaha Sioux, NE</v>
      </c>
      <c r="B80" s="63">
        <v>2</v>
      </c>
      <c r="C80" s="64">
        <v>3</v>
      </c>
      <c r="D80" s="64">
        <v>3</v>
      </c>
      <c r="E80" s="64">
        <v>4</v>
      </c>
      <c r="F80" s="64">
        <v>4</v>
      </c>
      <c r="G80" s="64">
        <v>4</v>
      </c>
      <c r="H80" s="64">
        <v>5</v>
      </c>
      <c r="I80" s="64">
        <v>4</v>
      </c>
      <c r="J80" s="64">
        <v>4</v>
      </c>
      <c r="K80" s="64">
        <v>5</v>
      </c>
      <c r="L80" s="64">
        <v>5</v>
      </c>
      <c r="M80" s="65">
        <v>2</v>
      </c>
      <c r="N80" s="63">
        <f t="shared" si="0"/>
        <v>3.75</v>
      </c>
    </row>
    <row r="81" spans="1:14" ht="12" customHeight="1" x14ac:dyDescent="0.25">
      <c r="A81" s="62" t="str">
        <f>'Pregnant Women Participating'!A81</f>
        <v>Santee Sioux, NE</v>
      </c>
      <c r="B81" s="63">
        <v>0</v>
      </c>
      <c r="C81" s="64">
        <v>0</v>
      </c>
      <c r="D81" s="64">
        <v>1</v>
      </c>
      <c r="E81" s="64">
        <v>1</v>
      </c>
      <c r="F81" s="64">
        <v>1</v>
      </c>
      <c r="G81" s="64">
        <v>1</v>
      </c>
      <c r="H81" s="64">
        <v>0</v>
      </c>
      <c r="I81" s="64">
        <v>0</v>
      </c>
      <c r="J81" s="64">
        <v>0</v>
      </c>
      <c r="K81" s="64">
        <v>0</v>
      </c>
      <c r="L81" s="64">
        <v>1</v>
      </c>
      <c r="M81" s="65">
        <v>0</v>
      </c>
      <c r="N81" s="63">
        <f t="shared" si="0"/>
        <v>0.41666666666666669</v>
      </c>
    </row>
    <row r="82" spans="1:14" ht="12" customHeight="1" x14ac:dyDescent="0.25">
      <c r="A82" s="62" t="str">
        <f>'Pregnant Women Participating'!A82</f>
        <v>Winnebago Tribe, NE</v>
      </c>
      <c r="B82" s="63">
        <v>1</v>
      </c>
      <c r="C82" s="64">
        <v>2</v>
      </c>
      <c r="D82" s="64">
        <v>1</v>
      </c>
      <c r="E82" s="64">
        <v>2</v>
      </c>
      <c r="F82" s="64">
        <v>2</v>
      </c>
      <c r="G82" s="64">
        <v>2</v>
      </c>
      <c r="H82" s="64">
        <v>2</v>
      </c>
      <c r="I82" s="64">
        <v>1</v>
      </c>
      <c r="J82" s="64">
        <v>1</v>
      </c>
      <c r="K82" s="64">
        <v>1</v>
      </c>
      <c r="L82" s="64">
        <v>0</v>
      </c>
      <c r="M82" s="65">
        <v>1</v>
      </c>
      <c r="N82" s="63">
        <f t="shared" si="0"/>
        <v>1.3333333333333333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7</v>
      </c>
      <c r="C83" s="64">
        <v>7</v>
      </c>
      <c r="D83" s="64">
        <v>7</v>
      </c>
      <c r="E83" s="64">
        <v>7</v>
      </c>
      <c r="F83" s="64">
        <v>8</v>
      </c>
      <c r="G83" s="64">
        <v>6</v>
      </c>
      <c r="H83" s="64">
        <v>6</v>
      </c>
      <c r="I83" s="64">
        <v>5</v>
      </c>
      <c r="J83" s="64">
        <v>7</v>
      </c>
      <c r="K83" s="64">
        <v>5</v>
      </c>
      <c r="L83" s="64">
        <v>5</v>
      </c>
      <c r="M83" s="65">
        <v>4</v>
      </c>
      <c r="N83" s="63">
        <f t="shared" si="0"/>
        <v>6.166666666666667</v>
      </c>
    </row>
    <row r="84" spans="1:14" ht="12" customHeight="1" x14ac:dyDescent="0.25">
      <c r="A84" s="62" t="str">
        <f>'Pregnant Women Participating'!A84</f>
        <v>Three Affiliated Tribes, ND</v>
      </c>
      <c r="B84" s="63">
        <v>4</v>
      </c>
      <c r="C84" s="64">
        <v>1</v>
      </c>
      <c r="D84" s="64">
        <v>2</v>
      </c>
      <c r="E84" s="64">
        <v>3</v>
      </c>
      <c r="F84" s="64">
        <v>2</v>
      </c>
      <c r="G84" s="64">
        <v>1</v>
      </c>
      <c r="H84" s="64">
        <v>1</v>
      </c>
      <c r="I84" s="64">
        <v>1</v>
      </c>
      <c r="J84" s="64">
        <v>2</v>
      </c>
      <c r="K84" s="64">
        <v>1</v>
      </c>
      <c r="L84" s="64">
        <v>0</v>
      </c>
      <c r="M84" s="65">
        <v>0</v>
      </c>
      <c r="N84" s="63">
        <f t="shared" si="0"/>
        <v>1.5</v>
      </c>
    </row>
    <row r="85" spans="1:14" ht="12" customHeight="1" x14ac:dyDescent="0.25">
      <c r="A85" s="62" t="str">
        <f>'Pregnant Women Participating'!A85</f>
        <v>Cheyenne River Sioux, SD</v>
      </c>
      <c r="B85" s="63">
        <v>11</v>
      </c>
      <c r="C85" s="64">
        <v>12</v>
      </c>
      <c r="D85" s="64">
        <v>11</v>
      </c>
      <c r="E85" s="64">
        <v>11</v>
      </c>
      <c r="F85" s="64">
        <v>9</v>
      </c>
      <c r="G85" s="64">
        <v>6</v>
      </c>
      <c r="H85" s="64">
        <v>5</v>
      </c>
      <c r="I85" s="64">
        <v>8</v>
      </c>
      <c r="J85" s="64">
        <v>7</v>
      </c>
      <c r="K85" s="64">
        <v>13</v>
      </c>
      <c r="L85" s="64">
        <v>13</v>
      </c>
      <c r="M85" s="65">
        <v>15</v>
      </c>
      <c r="N85" s="63">
        <f t="shared" si="0"/>
        <v>10.083333333333334</v>
      </c>
    </row>
    <row r="86" spans="1:14" ht="12" customHeight="1" x14ac:dyDescent="0.25">
      <c r="A86" s="62" t="str">
        <f>'Pregnant Women Participating'!A86</f>
        <v>Rosebud Sioux, SD</v>
      </c>
      <c r="B86" s="63">
        <v>27</v>
      </c>
      <c r="C86" s="64">
        <v>24</v>
      </c>
      <c r="D86" s="64">
        <v>19</v>
      </c>
      <c r="E86" s="64">
        <v>21</v>
      </c>
      <c r="F86" s="64">
        <v>23</v>
      </c>
      <c r="G86" s="64">
        <v>27</v>
      </c>
      <c r="H86" s="64">
        <v>28</v>
      </c>
      <c r="I86" s="64">
        <v>26</v>
      </c>
      <c r="J86" s="64">
        <v>29</v>
      </c>
      <c r="K86" s="64">
        <v>25</v>
      </c>
      <c r="L86" s="64">
        <v>28</v>
      </c>
      <c r="M86" s="65">
        <v>21</v>
      </c>
      <c r="N86" s="63">
        <f t="shared" si="0"/>
        <v>24.833333333333332</v>
      </c>
    </row>
    <row r="87" spans="1:14" ht="12" customHeight="1" x14ac:dyDescent="0.25">
      <c r="A87" s="62" t="str">
        <f>'Pregnant Women Participating'!A87</f>
        <v>Northern Arapahoe, WY</v>
      </c>
      <c r="B87" s="63">
        <v>9</v>
      </c>
      <c r="C87" s="64">
        <v>6</v>
      </c>
      <c r="D87" s="64">
        <v>5</v>
      </c>
      <c r="E87" s="64">
        <v>5</v>
      </c>
      <c r="F87" s="64">
        <v>6</v>
      </c>
      <c r="G87" s="64">
        <v>7</v>
      </c>
      <c r="H87" s="64">
        <v>8</v>
      </c>
      <c r="I87" s="64">
        <v>8</v>
      </c>
      <c r="J87" s="64">
        <v>7</v>
      </c>
      <c r="K87" s="64">
        <v>6</v>
      </c>
      <c r="L87" s="64">
        <v>8</v>
      </c>
      <c r="M87" s="65">
        <v>9</v>
      </c>
      <c r="N87" s="63">
        <f t="shared" si="0"/>
        <v>7</v>
      </c>
    </row>
    <row r="88" spans="1:14" ht="12" customHeight="1" x14ac:dyDescent="0.25">
      <c r="A88" s="62" t="str">
        <f>'Pregnant Women Participating'!A88</f>
        <v>Shoshone Tribe, WY</v>
      </c>
      <c r="B88" s="63">
        <v>3</v>
      </c>
      <c r="C88" s="64">
        <v>1</v>
      </c>
      <c r="D88" s="64">
        <v>5</v>
      </c>
      <c r="E88" s="64">
        <v>2</v>
      </c>
      <c r="F88" s="64">
        <v>2</v>
      </c>
      <c r="G88" s="64">
        <v>3</v>
      </c>
      <c r="H88" s="64">
        <v>2</v>
      </c>
      <c r="I88" s="64">
        <v>2</v>
      </c>
      <c r="J88" s="64">
        <v>3</v>
      </c>
      <c r="K88" s="64">
        <v>2</v>
      </c>
      <c r="L88" s="64">
        <v>3</v>
      </c>
      <c r="M88" s="65">
        <v>3</v>
      </c>
      <c r="N88" s="63">
        <f t="shared" si="0"/>
        <v>2.5833333333333335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10819</v>
      </c>
      <c r="C89" s="68">
        <v>10958</v>
      </c>
      <c r="D89" s="68">
        <v>10902</v>
      </c>
      <c r="E89" s="68">
        <v>10865</v>
      </c>
      <c r="F89" s="68">
        <v>11139</v>
      </c>
      <c r="G89" s="68">
        <v>11650</v>
      </c>
      <c r="H89" s="68">
        <v>11911</v>
      </c>
      <c r="I89" s="68">
        <v>12244</v>
      </c>
      <c r="J89" s="68">
        <v>12852</v>
      </c>
      <c r="K89" s="68">
        <v>13188</v>
      </c>
      <c r="L89" s="68">
        <v>13685</v>
      </c>
      <c r="M89" s="69">
        <v>13885</v>
      </c>
      <c r="N89" s="67">
        <f t="shared" si="0"/>
        <v>12008.166666666666</v>
      </c>
    </row>
    <row r="90" spans="1:14" ht="12" customHeight="1" x14ac:dyDescent="0.25">
      <c r="A90" s="71" t="str">
        <f>'Pregnant Women Participating'!A90</f>
        <v>Alaska</v>
      </c>
      <c r="B90" s="63">
        <v>716</v>
      </c>
      <c r="C90" s="64">
        <v>722</v>
      </c>
      <c r="D90" s="64">
        <v>710</v>
      </c>
      <c r="E90" s="64">
        <v>712</v>
      </c>
      <c r="F90" s="64">
        <v>744</v>
      </c>
      <c r="G90" s="64">
        <v>776</v>
      </c>
      <c r="H90" s="64">
        <v>790</v>
      </c>
      <c r="I90" s="64">
        <v>808</v>
      </c>
      <c r="J90" s="64">
        <v>809</v>
      </c>
      <c r="K90" s="64">
        <v>823</v>
      </c>
      <c r="L90" s="64">
        <v>831</v>
      </c>
      <c r="M90" s="65">
        <v>837</v>
      </c>
      <c r="N90" s="63">
        <f t="shared" si="0"/>
        <v>773.16666666666663</v>
      </c>
    </row>
    <row r="91" spans="1:14" ht="12" customHeight="1" x14ac:dyDescent="0.25">
      <c r="A91" s="71" t="str">
        <f>'Pregnant Women Participating'!A91</f>
        <v>American Samoa</v>
      </c>
      <c r="B91" s="63">
        <v>33</v>
      </c>
      <c r="C91" s="64">
        <v>35</v>
      </c>
      <c r="D91" s="64">
        <v>32</v>
      </c>
      <c r="E91" s="64">
        <v>34</v>
      </c>
      <c r="F91" s="64">
        <v>33</v>
      </c>
      <c r="G91" s="64">
        <v>39</v>
      </c>
      <c r="H91" s="64">
        <v>42</v>
      </c>
      <c r="I91" s="64">
        <v>33</v>
      </c>
      <c r="J91" s="64">
        <v>37</v>
      </c>
      <c r="K91" s="64">
        <v>33</v>
      </c>
      <c r="L91" s="64">
        <v>36</v>
      </c>
      <c r="M91" s="65">
        <v>37</v>
      </c>
      <c r="N91" s="63">
        <f t="shared" si="0"/>
        <v>35.333333333333336</v>
      </c>
    </row>
    <row r="92" spans="1:14" ht="12" customHeight="1" x14ac:dyDescent="0.25">
      <c r="A92" s="71" t="str">
        <f>'Pregnant Women Participating'!A92</f>
        <v>California</v>
      </c>
      <c r="B92" s="63">
        <v>32484</v>
      </c>
      <c r="C92" s="64">
        <v>32586</v>
      </c>
      <c r="D92" s="64">
        <v>32744</v>
      </c>
      <c r="E92" s="64">
        <v>32940</v>
      </c>
      <c r="F92" s="64">
        <v>33368</v>
      </c>
      <c r="G92" s="64">
        <v>34798</v>
      </c>
      <c r="H92" s="64">
        <v>35284</v>
      </c>
      <c r="I92" s="64">
        <v>35541</v>
      </c>
      <c r="J92" s="64">
        <v>36231</v>
      </c>
      <c r="K92" s="64">
        <v>36877</v>
      </c>
      <c r="L92" s="64">
        <v>37973</v>
      </c>
      <c r="M92" s="65">
        <v>38711</v>
      </c>
      <c r="N92" s="63">
        <f t="shared" si="0"/>
        <v>34961.416666666664</v>
      </c>
    </row>
    <row r="93" spans="1:14" ht="12" customHeight="1" x14ac:dyDescent="0.25">
      <c r="A93" s="71" t="str">
        <f>'Pregnant Women Participating'!A93</f>
        <v>Guam</v>
      </c>
      <c r="B93" s="63">
        <v>183</v>
      </c>
      <c r="C93" s="64">
        <v>186</v>
      </c>
      <c r="D93" s="64">
        <v>203</v>
      </c>
      <c r="E93" s="64">
        <v>195</v>
      </c>
      <c r="F93" s="64">
        <v>197</v>
      </c>
      <c r="G93" s="64">
        <v>199</v>
      </c>
      <c r="H93" s="64">
        <v>214</v>
      </c>
      <c r="I93" s="64">
        <v>218</v>
      </c>
      <c r="J93" s="64">
        <v>214</v>
      </c>
      <c r="K93" s="64">
        <v>202</v>
      </c>
      <c r="L93" s="64">
        <v>199</v>
      </c>
      <c r="M93" s="65">
        <v>206</v>
      </c>
      <c r="N93" s="63">
        <f t="shared" si="0"/>
        <v>201.33333333333334</v>
      </c>
    </row>
    <row r="94" spans="1:14" ht="12" customHeight="1" x14ac:dyDescent="0.25">
      <c r="A94" s="71" t="str">
        <f>'Pregnant Women Participating'!A94</f>
        <v>Hawaii</v>
      </c>
      <c r="B94" s="63">
        <v>1193</v>
      </c>
      <c r="C94" s="64">
        <v>1261</v>
      </c>
      <c r="D94" s="64">
        <v>1276</v>
      </c>
      <c r="E94" s="64">
        <v>1309</v>
      </c>
      <c r="F94" s="64">
        <v>1379</v>
      </c>
      <c r="G94" s="64">
        <v>1428</v>
      </c>
      <c r="H94" s="64">
        <v>1466</v>
      </c>
      <c r="I94" s="64">
        <v>1470</v>
      </c>
      <c r="J94" s="64">
        <v>1520</v>
      </c>
      <c r="K94" s="64">
        <v>1544</v>
      </c>
      <c r="L94" s="64">
        <v>1567</v>
      </c>
      <c r="M94" s="65">
        <v>1566</v>
      </c>
      <c r="N94" s="63">
        <f t="shared" si="0"/>
        <v>1414.9166666666667</v>
      </c>
    </row>
    <row r="95" spans="1:14" ht="12" customHeight="1" x14ac:dyDescent="0.25">
      <c r="A95" s="71" t="str">
        <f>'Pregnant Women Participating'!A95</f>
        <v>Idaho</v>
      </c>
      <c r="B95" s="63">
        <v>1761</v>
      </c>
      <c r="C95" s="64">
        <v>1765</v>
      </c>
      <c r="D95" s="64">
        <v>1773</v>
      </c>
      <c r="E95" s="64">
        <v>1789</v>
      </c>
      <c r="F95" s="64">
        <v>1783</v>
      </c>
      <c r="G95" s="64">
        <v>1822</v>
      </c>
      <c r="H95" s="64">
        <v>1805</v>
      </c>
      <c r="I95" s="64">
        <v>1801</v>
      </c>
      <c r="J95" s="64">
        <v>1908</v>
      </c>
      <c r="K95" s="64">
        <v>1914</v>
      </c>
      <c r="L95" s="64">
        <v>2004</v>
      </c>
      <c r="M95" s="65">
        <v>2045</v>
      </c>
      <c r="N95" s="63">
        <f t="shared" si="0"/>
        <v>1847.5</v>
      </c>
    </row>
    <row r="96" spans="1:14" ht="12" customHeight="1" x14ac:dyDescent="0.25">
      <c r="A96" s="71" t="str">
        <f>'Pregnant Women Participating'!A96</f>
        <v>Nevada</v>
      </c>
      <c r="B96" s="63">
        <v>1660</v>
      </c>
      <c r="C96" s="64">
        <v>1716</v>
      </c>
      <c r="D96" s="64">
        <v>1713</v>
      </c>
      <c r="E96" s="64">
        <v>1664</v>
      </c>
      <c r="F96" s="64">
        <v>1669</v>
      </c>
      <c r="G96" s="64">
        <v>1730</v>
      </c>
      <c r="H96" s="64">
        <v>1755</v>
      </c>
      <c r="I96" s="64">
        <v>1798</v>
      </c>
      <c r="J96" s="64">
        <v>1884</v>
      </c>
      <c r="K96" s="64">
        <v>1865</v>
      </c>
      <c r="L96" s="64">
        <v>1979</v>
      </c>
      <c r="M96" s="65">
        <v>1938</v>
      </c>
      <c r="N96" s="63">
        <f t="shared" si="0"/>
        <v>1780.9166666666667</v>
      </c>
    </row>
    <row r="97" spans="1:14" ht="12" customHeight="1" x14ac:dyDescent="0.25">
      <c r="A97" s="71" t="str">
        <f>'Pregnant Women Participating'!A97</f>
        <v>Oregon</v>
      </c>
      <c r="B97" s="63">
        <v>4444</v>
      </c>
      <c r="C97" s="64">
        <v>4384</v>
      </c>
      <c r="D97" s="64">
        <v>4398</v>
      </c>
      <c r="E97" s="64">
        <v>4407</v>
      </c>
      <c r="F97" s="64">
        <v>4396</v>
      </c>
      <c r="G97" s="64">
        <v>4607</v>
      </c>
      <c r="H97" s="64">
        <v>4660</v>
      </c>
      <c r="I97" s="64">
        <v>4766</v>
      </c>
      <c r="J97" s="64">
        <v>4826</v>
      </c>
      <c r="K97" s="64">
        <v>4813</v>
      </c>
      <c r="L97" s="64">
        <v>4905</v>
      </c>
      <c r="M97" s="65">
        <v>4900</v>
      </c>
      <c r="N97" s="63">
        <f t="shared" si="0"/>
        <v>4625.5</v>
      </c>
    </row>
    <row r="98" spans="1:14" ht="12" customHeight="1" x14ac:dyDescent="0.25">
      <c r="A98" s="71" t="str">
        <f>'Pregnant Women Participating'!A98</f>
        <v>Washington</v>
      </c>
      <c r="B98" s="63">
        <v>5258</v>
      </c>
      <c r="C98" s="64">
        <v>5193</v>
      </c>
      <c r="D98" s="64">
        <v>5240</v>
      </c>
      <c r="E98" s="64">
        <v>5356</v>
      </c>
      <c r="F98" s="64">
        <v>5512</v>
      </c>
      <c r="G98" s="64">
        <v>5816</v>
      </c>
      <c r="H98" s="64">
        <v>5886</v>
      </c>
      <c r="I98" s="64">
        <v>5971</v>
      </c>
      <c r="J98" s="64">
        <v>6133</v>
      </c>
      <c r="K98" s="64">
        <v>6248</v>
      </c>
      <c r="L98" s="64">
        <v>6388</v>
      </c>
      <c r="M98" s="65">
        <v>6421</v>
      </c>
      <c r="N98" s="63">
        <f t="shared" si="0"/>
        <v>5785.166666666667</v>
      </c>
    </row>
    <row r="99" spans="1:14" ht="12" customHeight="1" x14ac:dyDescent="0.25">
      <c r="A99" s="71" t="str">
        <f>'Pregnant Women Participating'!A99</f>
        <v>Northern Marianas</v>
      </c>
      <c r="B99" s="63">
        <v>95</v>
      </c>
      <c r="C99" s="64">
        <v>94</v>
      </c>
      <c r="D99" s="64">
        <v>92</v>
      </c>
      <c r="E99" s="64">
        <v>90</v>
      </c>
      <c r="F99" s="64">
        <v>88</v>
      </c>
      <c r="G99" s="64">
        <v>96</v>
      </c>
      <c r="H99" s="64">
        <v>97</v>
      </c>
      <c r="I99" s="64">
        <v>88</v>
      </c>
      <c r="J99" s="64">
        <v>89</v>
      </c>
      <c r="K99" s="64">
        <v>90</v>
      </c>
      <c r="L99" s="64">
        <v>93</v>
      </c>
      <c r="M99" s="65">
        <v>92</v>
      </c>
      <c r="N99" s="63">
        <f t="shared" si="0"/>
        <v>92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18</v>
      </c>
      <c r="C100" s="64">
        <v>15</v>
      </c>
      <c r="D100" s="64">
        <v>10</v>
      </c>
      <c r="E100" s="64">
        <v>10</v>
      </c>
      <c r="F100" s="64">
        <v>13</v>
      </c>
      <c r="G100" s="64">
        <v>17</v>
      </c>
      <c r="H100" s="64">
        <v>20</v>
      </c>
      <c r="I100" s="64">
        <v>21</v>
      </c>
      <c r="J100" s="64">
        <v>21</v>
      </c>
      <c r="K100" s="64">
        <v>21</v>
      </c>
      <c r="L100" s="64">
        <v>19</v>
      </c>
      <c r="M100" s="65">
        <v>19</v>
      </c>
      <c r="N100" s="63">
        <f t="shared" si="0"/>
        <v>17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47845</v>
      </c>
      <c r="C101" s="68">
        <v>47957</v>
      </c>
      <c r="D101" s="68">
        <v>48191</v>
      </c>
      <c r="E101" s="68">
        <v>48506</v>
      </c>
      <c r="F101" s="68">
        <v>49182</v>
      </c>
      <c r="G101" s="68">
        <v>51328</v>
      </c>
      <c r="H101" s="68">
        <v>52019</v>
      </c>
      <c r="I101" s="68">
        <v>52515</v>
      </c>
      <c r="J101" s="68">
        <v>53672</v>
      </c>
      <c r="K101" s="68">
        <v>54430</v>
      </c>
      <c r="L101" s="68">
        <v>55994</v>
      </c>
      <c r="M101" s="69">
        <v>56772</v>
      </c>
      <c r="N101" s="67">
        <f t="shared" si="0"/>
        <v>51534.25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173260</v>
      </c>
      <c r="C102" s="74">
        <v>174308</v>
      </c>
      <c r="D102" s="74">
        <v>174707</v>
      </c>
      <c r="E102" s="74">
        <v>176336</v>
      </c>
      <c r="F102" s="74">
        <v>179446</v>
      </c>
      <c r="G102" s="74">
        <v>188412</v>
      </c>
      <c r="H102" s="74">
        <v>191494</v>
      </c>
      <c r="I102" s="74">
        <v>196625</v>
      </c>
      <c r="J102" s="74">
        <v>203749</v>
      </c>
      <c r="K102" s="74">
        <v>208233</v>
      </c>
      <c r="L102" s="74">
        <v>215786</v>
      </c>
      <c r="M102" s="75">
        <v>218806</v>
      </c>
      <c r="N102" s="73">
        <f t="shared" si="0"/>
        <v>191763.5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"/>
  <sheetViews>
    <sheetView workbookViewId="0"/>
  </sheetViews>
  <sheetFormatPr defaultColWidth="9.1796875" defaultRowHeight="11.5" x14ac:dyDescent="0.25"/>
  <cols>
    <col min="1" max="1" width="34.7265625" style="56" customWidth="1"/>
    <col min="2" max="13" width="11.7265625" style="56" customWidth="1"/>
    <col min="14" max="14" width="13.7265625" style="56" customWidth="1"/>
    <col min="15" max="16384" width="9.1796875" style="56"/>
  </cols>
  <sheetData>
    <row r="1" spans="1:14" ht="12" customHeight="1" x14ac:dyDescent="0.3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March 10, 2023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44470</v>
      </c>
      <c r="C5" s="60">
        <f>DATE(RIGHT(A2,4)-1,11,1)</f>
        <v>44501</v>
      </c>
      <c r="D5" s="60">
        <f>DATE(RIGHT(A2,4)-1,12,1)</f>
        <v>44531</v>
      </c>
      <c r="E5" s="60">
        <f>DATE(RIGHT(A2,4),1,1)</f>
        <v>44562</v>
      </c>
      <c r="F5" s="60">
        <f>DATE(RIGHT(A2,4),2,1)</f>
        <v>44593</v>
      </c>
      <c r="G5" s="60">
        <f>DATE(RIGHT(A2,4),3,1)</f>
        <v>44621</v>
      </c>
      <c r="H5" s="60">
        <f>DATE(RIGHT(A2,4),4,1)</f>
        <v>44652</v>
      </c>
      <c r="I5" s="60">
        <f>DATE(RIGHT(A2,4),5,1)</f>
        <v>44682</v>
      </c>
      <c r="J5" s="60">
        <f>DATE(RIGHT(A2,4),6,1)</f>
        <v>44713</v>
      </c>
      <c r="K5" s="60">
        <f>DATE(RIGHT(A2,4),7,1)</f>
        <v>44743</v>
      </c>
      <c r="L5" s="60">
        <f>DATE(RIGHT(A2,4),8,1)</f>
        <v>44774</v>
      </c>
      <c r="M5" s="60">
        <f>DATE(RIGHT(A2,4),9,1)</f>
        <v>44805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2244</v>
      </c>
      <c r="C6" s="64">
        <v>2402</v>
      </c>
      <c r="D6" s="64">
        <v>2415</v>
      </c>
      <c r="E6" s="64">
        <v>2479</v>
      </c>
      <c r="F6" s="64">
        <v>2469</v>
      </c>
      <c r="G6" s="64">
        <v>2469</v>
      </c>
      <c r="H6" s="64">
        <v>2468</v>
      </c>
      <c r="I6" s="64">
        <v>2483</v>
      </c>
      <c r="J6" s="64">
        <v>2490</v>
      </c>
      <c r="K6" s="64">
        <v>2499</v>
      </c>
      <c r="L6" s="64">
        <v>2488</v>
      </c>
      <c r="M6" s="65">
        <v>2518</v>
      </c>
      <c r="N6" s="63">
        <f t="shared" ref="N6:N102" si="0">IF(SUM(B6:M6)&gt;0,AVERAGE(B6:M6),"0")</f>
        <v>2452</v>
      </c>
    </row>
    <row r="7" spans="1:14" ht="12" customHeight="1" x14ac:dyDescent="0.25">
      <c r="A7" s="62" t="str">
        <f>'Pregnant Women Participating'!A7</f>
        <v>Maine</v>
      </c>
      <c r="B7" s="63">
        <v>523</v>
      </c>
      <c r="C7" s="64">
        <v>502</v>
      </c>
      <c r="D7" s="64">
        <v>525</v>
      </c>
      <c r="E7" s="64">
        <v>531</v>
      </c>
      <c r="F7" s="64">
        <v>526</v>
      </c>
      <c r="G7" s="64">
        <v>557</v>
      </c>
      <c r="H7" s="64">
        <v>553</v>
      </c>
      <c r="I7" s="64">
        <v>563</v>
      </c>
      <c r="J7" s="64">
        <v>549</v>
      </c>
      <c r="K7" s="64">
        <v>553</v>
      </c>
      <c r="L7" s="64">
        <v>557</v>
      </c>
      <c r="M7" s="65">
        <v>563</v>
      </c>
      <c r="N7" s="63">
        <f t="shared" si="0"/>
        <v>541.83333333333337</v>
      </c>
    </row>
    <row r="8" spans="1:14" ht="12" customHeight="1" x14ac:dyDescent="0.25">
      <c r="A8" s="62" t="str">
        <f>'Pregnant Women Participating'!A8</f>
        <v>Massachusetts</v>
      </c>
      <c r="B8" s="63">
        <v>5399</v>
      </c>
      <c r="C8" s="64">
        <v>5563</v>
      </c>
      <c r="D8" s="64">
        <v>5630</v>
      </c>
      <c r="E8" s="64">
        <v>5792</v>
      </c>
      <c r="F8" s="64">
        <v>5688</v>
      </c>
      <c r="G8" s="64">
        <v>5692</v>
      </c>
      <c r="H8" s="64">
        <v>5667</v>
      </c>
      <c r="I8" s="64">
        <v>5690</v>
      </c>
      <c r="J8" s="64">
        <v>5749</v>
      </c>
      <c r="K8" s="64">
        <v>5859</v>
      </c>
      <c r="L8" s="64">
        <v>6057</v>
      </c>
      <c r="M8" s="65">
        <v>6229</v>
      </c>
      <c r="N8" s="63">
        <f t="shared" si="0"/>
        <v>5751.25</v>
      </c>
    </row>
    <row r="9" spans="1:14" ht="12" customHeight="1" x14ac:dyDescent="0.25">
      <c r="A9" s="62" t="str">
        <f>'Pregnant Women Participating'!A9</f>
        <v>New Hampshire</v>
      </c>
      <c r="B9" s="63">
        <v>390</v>
      </c>
      <c r="C9" s="64">
        <v>398</v>
      </c>
      <c r="D9" s="64">
        <v>376</v>
      </c>
      <c r="E9" s="64">
        <v>376</v>
      </c>
      <c r="F9" s="64">
        <v>376</v>
      </c>
      <c r="G9" s="64">
        <v>357</v>
      </c>
      <c r="H9" s="64">
        <v>335</v>
      </c>
      <c r="I9" s="64">
        <v>343</v>
      </c>
      <c r="J9" s="64">
        <v>344</v>
      </c>
      <c r="K9" s="64">
        <v>339</v>
      </c>
      <c r="L9" s="64">
        <v>348</v>
      </c>
      <c r="M9" s="65">
        <v>345</v>
      </c>
      <c r="N9" s="63">
        <f t="shared" si="0"/>
        <v>360.58333333333331</v>
      </c>
    </row>
    <row r="10" spans="1:14" ht="12" customHeight="1" x14ac:dyDescent="0.25">
      <c r="A10" s="62" t="str">
        <f>'Pregnant Women Participating'!A10</f>
        <v>New York</v>
      </c>
      <c r="B10" s="63">
        <v>28042</v>
      </c>
      <c r="C10" s="64">
        <v>28277</v>
      </c>
      <c r="D10" s="64">
        <v>28449</v>
      </c>
      <c r="E10" s="64">
        <v>28774</v>
      </c>
      <c r="F10" s="64">
        <v>29186</v>
      </c>
      <c r="G10" s="64">
        <v>29553</v>
      </c>
      <c r="H10" s="64">
        <v>29790</v>
      </c>
      <c r="I10" s="64">
        <v>29891</v>
      </c>
      <c r="J10" s="64">
        <v>29975</v>
      </c>
      <c r="K10" s="64">
        <v>30073</v>
      </c>
      <c r="L10" s="64">
        <v>30785</v>
      </c>
      <c r="M10" s="65">
        <v>31301</v>
      </c>
      <c r="N10" s="63">
        <f t="shared" si="0"/>
        <v>29508</v>
      </c>
    </row>
    <row r="11" spans="1:14" ht="12" customHeight="1" x14ac:dyDescent="0.25">
      <c r="A11" s="62" t="str">
        <f>'Pregnant Women Participating'!A11</f>
        <v>Rhode Island</v>
      </c>
      <c r="B11" s="63">
        <v>821</v>
      </c>
      <c r="C11" s="64">
        <v>792</v>
      </c>
      <c r="D11" s="64">
        <v>791</v>
      </c>
      <c r="E11" s="64">
        <v>775</v>
      </c>
      <c r="F11" s="64">
        <v>811</v>
      </c>
      <c r="G11" s="64">
        <v>796</v>
      </c>
      <c r="H11" s="64">
        <v>762</v>
      </c>
      <c r="I11" s="64">
        <v>787</v>
      </c>
      <c r="J11" s="64">
        <v>789</v>
      </c>
      <c r="K11" s="64">
        <v>791</v>
      </c>
      <c r="L11" s="64">
        <v>816</v>
      </c>
      <c r="M11" s="65">
        <v>766</v>
      </c>
      <c r="N11" s="63">
        <f t="shared" si="0"/>
        <v>791.41666666666663</v>
      </c>
    </row>
    <row r="12" spans="1:14" ht="12" customHeight="1" x14ac:dyDescent="0.25">
      <c r="A12" s="62" t="str">
        <f>'Pregnant Women Participating'!A12</f>
        <v>Vermont</v>
      </c>
      <c r="B12" s="63">
        <v>369</v>
      </c>
      <c r="C12" s="64">
        <v>380</v>
      </c>
      <c r="D12" s="64">
        <v>364</v>
      </c>
      <c r="E12" s="64">
        <v>357</v>
      </c>
      <c r="F12" s="64">
        <v>329</v>
      </c>
      <c r="G12" s="64">
        <v>323</v>
      </c>
      <c r="H12" s="64">
        <v>322</v>
      </c>
      <c r="I12" s="64">
        <v>326</v>
      </c>
      <c r="J12" s="64">
        <v>344</v>
      </c>
      <c r="K12" s="64">
        <v>358</v>
      </c>
      <c r="L12" s="64">
        <v>361</v>
      </c>
      <c r="M12" s="65">
        <v>374</v>
      </c>
      <c r="N12" s="63">
        <f t="shared" si="0"/>
        <v>350.58333333333331</v>
      </c>
    </row>
    <row r="13" spans="1:14" ht="12" customHeight="1" x14ac:dyDescent="0.25">
      <c r="A13" s="62" t="str">
        <f>'Pregnant Women Participating'!A13</f>
        <v>Virgin Islands</v>
      </c>
      <c r="B13" s="63">
        <v>360</v>
      </c>
      <c r="C13" s="64">
        <v>364</v>
      </c>
      <c r="D13" s="64">
        <v>362</v>
      </c>
      <c r="E13" s="64">
        <v>353</v>
      </c>
      <c r="F13" s="64">
        <v>336</v>
      </c>
      <c r="G13" s="64">
        <v>338</v>
      </c>
      <c r="H13" s="64">
        <v>342</v>
      </c>
      <c r="I13" s="64">
        <v>353</v>
      </c>
      <c r="J13" s="64">
        <v>330</v>
      </c>
      <c r="K13" s="64">
        <v>323</v>
      </c>
      <c r="L13" s="64">
        <v>322</v>
      </c>
      <c r="M13" s="65">
        <v>313</v>
      </c>
      <c r="N13" s="63">
        <f t="shared" si="0"/>
        <v>341.33333333333331</v>
      </c>
    </row>
    <row r="14" spans="1:14" ht="12" customHeight="1" x14ac:dyDescent="0.25">
      <c r="A14" s="62" t="str">
        <f>'Pregnant Women Participating'!A14</f>
        <v>Indian Township, ME</v>
      </c>
      <c r="B14" s="63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5">
        <v>0</v>
      </c>
      <c r="N14" s="63" t="str">
        <f t="shared" si="0"/>
        <v>0</v>
      </c>
    </row>
    <row r="15" spans="1:14" ht="12" customHeight="1" x14ac:dyDescent="0.25">
      <c r="A15" s="62" t="str">
        <f>'Pregnant Women Participating'!A15</f>
        <v>Pleasant Point, ME</v>
      </c>
      <c r="B15" s="63">
        <v>3</v>
      </c>
      <c r="C15" s="64">
        <v>3</v>
      </c>
      <c r="D15" s="64">
        <v>3</v>
      </c>
      <c r="E15" s="64">
        <v>2</v>
      </c>
      <c r="F15" s="64">
        <v>3</v>
      </c>
      <c r="G15" s="64">
        <v>3</v>
      </c>
      <c r="H15" s="64">
        <v>2</v>
      </c>
      <c r="I15" s="64">
        <v>1</v>
      </c>
      <c r="J15" s="64">
        <v>1</v>
      </c>
      <c r="K15" s="64">
        <v>0</v>
      </c>
      <c r="L15" s="64">
        <v>0</v>
      </c>
      <c r="M15" s="65">
        <v>0</v>
      </c>
      <c r="N15" s="63">
        <f t="shared" si="0"/>
        <v>1.75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38151</v>
      </c>
      <c r="C16" s="68">
        <v>38681</v>
      </c>
      <c r="D16" s="68">
        <v>38915</v>
      </c>
      <c r="E16" s="68">
        <v>39439</v>
      </c>
      <c r="F16" s="68">
        <v>39724</v>
      </c>
      <c r="G16" s="68">
        <v>40088</v>
      </c>
      <c r="H16" s="68">
        <v>40241</v>
      </c>
      <c r="I16" s="68">
        <v>40437</v>
      </c>
      <c r="J16" s="68">
        <v>40571</v>
      </c>
      <c r="K16" s="68">
        <v>40795</v>
      </c>
      <c r="L16" s="68">
        <v>41734</v>
      </c>
      <c r="M16" s="69">
        <v>42409</v>
      </c>
      <c r="N16" s="67">
        <f t="shared" si="0"/>
        <v>40098.75</v>
      </c>
    </row>
    <row r="17" spans="1:14" ht="12" customHeight="1" x14ac:dyDescent="0.25">
      <c r="A17" s="62" t="str">
        <f>'Pregnant Women Participating'!A17</f>
        <v>Delaware</v>
      </c>
      <c r="B17" s="63">
        <v>905</v>
      </c>
      <c r="C17" s="64">
        <v>958</v>
      </c>
      <c r="D17" s="64">
        <v>954</v>
      </c>
      <c r="E17" s="64">
        <v>957</v>
      </c>
      <c r="F17" s="64">
        <v>928</v>
      </c>
      <c r="G17" s="64">
        <v>942</v>
      </c>
      <c r="H17" s="64">
        <v>967</v>
      </c>
      <c r="I17" s="64">
        <v>971</v>
      </c>
      <c r="J17" s="64">
        <v>1004</v>
      </c>
      <c r="K17" s="64">
        <v>1048</v>
      </c>
      <c r="L17" s="64">
        <v>1101</v>
      </c>
      <c r="M17" s="65">
        <v>1151</v>
      </c>
      <c r="N17" s="63">
        <f t="shared" si="0"/>
        <v>990.5</v>
      </c>
    </row>
    <row r="18" spans="1:14" ht="12" customHeight="1" x14ac:dyDescent="0.25">
      <c r="A18" s="62" t="str">
        <f>'Pregnant Women Participating'!A18</f>
        <v>District of Columbia</v>
      </c>
      <c r="B18" s="63">
        <v>819</v>
      </c>
      <c r="C18" s="64">
        <v>947</v>
      </c>
      <c r="D18" s="64">
        <v>1025</v>
      </c>
      <c r="E18" s="64">
        <v>880</v>
      </c>
      <c r="F18" s="64">
        <v>898</v>
      </c>
      <c r="G18" s="64">
        <v>997</v>
      </c>
      <c r="H18" s="64">
        <v>782</v>
      </c>
      <c r="I18" s="64">
        <v>679</v>
      </c>
      <c r="J18" s="64">
        <v>634</v>
      </c>
      <c r="K18" s="64">
        <v>676</v>
      </c>
      <c r="L18" s="64">
        <v>735</v>
      </c>
      <c r="M18" s="65">
        <v>746</v>
      </c>
      <c r="N18" s="63">
        <f t="shared" si="0"/>
        <v>818.16666666666663</v>
      </c>
    </row>
    <row r="19" spans="1:14" ht="12" customHeight="1" x14ac:dyDescent="0.25">
      <c r="A19" s="62" t="str">
        <f>'Pregnant Women Participating'!A19</f>
        <v>Maryland</v>
      </c>
      <c r="B19" s="63">
        <v>7967</v>
      </c>
      <c r="C19" s="64">
        <v>7901</v>
      </c>
      <c r="D19" s="64">
        <v>7854</v>
      </c>
      <c r="E19" s="64">
        <v>8000</v>
      </c>
      <c r="F19" s="64">
        <v>8060</v>
      </c>
      <c r="G19" s="64">
        <v>8057</v>
      </c>
      <c r="H19" s="64">
        <v>7966</v>
      </c>
      <c r="I19" s="64">
        <v>7962</v>
      </c>
      <c r="J19" s="64">
        <v>8009</v>
      </c>
      <c r="K19" s="64">
        <v>8145</v>
      </c>
      <c r="L19" s="64">
        <v>8356</v>
      </c>
      <c r="M19" s="65">
        <v>8545</v>
      </c>
      <c r="N19" s="63">
        <f t="shared" si="0"/>
        <v>8068.5</v>
      </c>
    </row>
    <row r="20" spans="1:14" ht="12" customHeight="1" x14ac:dyDescent="0.25">
      <c r="A20" s="62" t="str">
        <f>'Pregnant Women Participating'!A20</f>
        <v>New Jersey</v>
      </c>
      <c r="B20" s="63">
        <v>9995</v>
      </c>
      <c r="C20" s="64">
        <v>9927</v>
      </c>
      <c r="D20" s="64">
        <v>9900</v>
      </c>
      <c r="E20" s="64">
        <v>10113</v>
      </c>
      <c r="F20" s="64">
        <v>10295</v>
      </c>
      <c r="G20" s="64">
        <v>10517</v>
      </c>
      <c r="H20" s="64">
        <v>10512</v>
      </c>
      <c r="I20" s="64">
        <v>10750</v>
      </c>
      <c r="J20" s="64">
        <v>10965</v>
      </c>
      <c r="K20" s="64">
        <v>11139</v>
      </c>
      <c r="L20" s="64">
        <v>11491</v>
      </c>
      <c r="M20" s="65">
        <v>11675</v>
      </c>
      <c r="N20" s="63">
        <f t="shared" si="0"/>
        <v>10606.583333333334</v>
      </c>
    </row>
    <row r="21" spans="1:14" ht="12" customHeight="1" x14ac:dyDescent="0.25">
      <c r="A21" s="62" t="str">
        <f>'Pregnant Women Participating'!A21</f>
        <v>Pennsylvania</v>
      </c>
      <c r="B21" s="63">
        <v>4220</v>
      </c>
      <c r="C21" s="64">
        <v>4183</v>
      </c>
      <c r="D21" s="64">
        <v>4199</v>
      </c>
      <c r="E21" s="64">
        <v>4201</v>
      </c>
      <c r="F21" s="64">
        <v>4182</v>
      </c>
      <c r="G21" s="64">
        <v>4409</v>
      </c>
      <c r="H21" s="64">
        <v>4516</v>
      </c>
      <c r="I21" s="64">
        <v>4591</v>
      </c>
      <c r="J21" s="64">
        <v>4579</v>
      </c>
      <c r="K21" s="64">
        <v>4704</v>
      </c>
      <c r="L21" s="64">
        <v>4954</v>
      </c>
      <c r="M21" s="65">
        <v>4931</v>
      </c>
      <c r="N21" s="63">
        <f t="shared" si="0"/>
        <v>4472.416666666667</v>
      </c>
    </row>
    <row r="22" spans="1:14" ht="12" customHeight="1" x14ac:dyDescent="0.25">
      <c r="A22" s="62" t="str">
        <f>'Pregnant Women Participating'!A22</f>
        <v>Puerto Rico</v>
      </c>
      <c r="B22" s="63">
        <v>3482</v>
      </c>
      <c r="C22" s="64">
        <v>3543</v>
      </c>
      <c r="D22" s="64">
        <v>3520</v>
      </c>
      <c r="E22" s="64">
        <v>3469</v>
      </c>
      <c r="F22" s="64">
        <v>3429</v>
      </c>
      <c r="G22" s="64">
        <v>3446</v>
      </c>
      <c r="H22" s="64">
        <v>3422</v>
      </c>
      <c r="I22" s="64">
        <v>3447</v>
      </c>
      <c r="J22" s="64">
        <v>3439</v>
      </c>
      <c r="K22" s="64">
        <v>2964</v>
      </c>
      <c r="L22" s="64">
        <v>3013</v>
      </c>
      <c r="M22" s="65">
        <v>2764</v>
      </c>
      <c r="N22" s="63">
        <f t="shared" si="0"/>
        <v>3328.1666666666665</v>
      </c>
    </row>
    <row r="23" spans="1:14" ht="12" customHeight="1" x14ac:dyDescent="0.25">
      <c r="A23" s="62" t="str">
        <f>'Pregnant Women Participating'!A23</f>
        <v>Virginia</v>
      </c>
      <c r="B23" s="63">
        <v>3421</v>
      </c>
      <c r="C23" s="64">
        <v>3470</v>
      </c>
      <c r="D23" s="64">
        <v>3450</v>
      </c>
      <c r="E23" s="64">
        <v>3503</v>
      </c>
      <c r="F23" s="64">
        <v>3545</v>
      </c>
      <c r="G23" s="64">
        <v>3537</v>
      </c>
      <c r="H23" s="64">
        <v>3547</v>
      </c>
      <c r="I23" s="64">
        <v>3540</v>
      </c>
      <c r="J23" s="64">
        <v>3582</v>
      </c>
      <c r="K23" s="64">
        <v>3675</v>
      </c>
      <c r="L23" s="64">
        <v>3840</v>
      </c>
      <c r="M23" s="65">
        <v>3891</v>
      </c>
      <c r="N23" s="63">
        <f t="shared" si="0"/>
        <v>3583.4166666666665</v>
      </c>
    </row>
    <row r="24" spans="1:14" ht="12" customHeight="1" x14ac:dyDescent="0.25">
      <c r="A24" s="62" t="str">
        <f>'Pregnant Women Participating'!A24</f>
        <v>West Virginia</v>
      </c>
      <c r="B24" s="63">
        <v>449</v>
      </c>
      <c r="C24" s="64">
        <v>475</v>
      </c>
      <c r="D24" s="64">
        <v>477</v>
      </c>
      <c r="E24" s="64">
        <v>496</v>
      </c>
      <c r="F24" s="64">
        <v>507</v>
      </c>
      <c r="G24" s="64">
        <v>537</v>
      </c>
      <c r="H24" s="64">
        <v>535</v>
      </c>
      <c r="I24" s="64">
        <v>529</v>
      </c>
      <c r="J24" s="64">
        <v>500</v>
      </c>
      <c r="K24" s="64">
        <v>556</v>
      </c>
      <c r="L24" s="64">
        <v>583</v>
      </c>
      <c r="M24" s="65">
        <v>598</v>
      </c>
      <c r="N24" s="63">
        <f t="shared" si="0"/>
        <v>520.16666666666663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31258</v>
      </c>
      <c r="C25" s="68">
        <v>31404</v>
      </c>
      <c r="D25" s="68">
        <v>31379</v>
      </c>
      <c r="E25" s="68">
        <v>31619</v>
      </c>
      <c r="F25" s="68">
        <v>31844</v>
      </c>
      <c r="G25" s="68">
        <v>32442</v>
      </c>
      <c r="H25" s="68">
        <v>32247</v>
      </c>
      <c r="I25" s="68">
        <v>32469</v>
      </c>
      <c r="J25" s="68">
        <v>32712</v>
      </c>
      <c r="K25" s="68">
        <v>32907</v>
      </c>
      <c r="L25" s="68">
        <v>34073</v>
      </c>
      <c r="M25" s="69">
        <v>34301</v>
      </c>
      <c r="N25" s="67">
        <f t="shared" si="0"/>
        <v>32387.916666666668</v>
      </c>
    </row>
    <row r="26" spans="1:14" ht="12" customHeight="1" x14ac:dyDescent="0.25">
      <c r="A26" s="62" t="str">
        <f>'Pregnant Women Participating'!A26</f>
        <v>Alabama</v>
      </c>
      <c r="B26" s="63">
        <v>1726</v>
      </c>
      <c r="C26" s="64">
        <v>1752</v>
      </c>
      <c r="D26" s="64">
        <v>1780</v>
      </c>
      <c r="E26" s="64">
        <v>1747</v>
      </c>
      <c r="F26" s="64">
        <v>1818</v>
      </c>
      <c r="G26" s="64">
        <v>1940</v>
      </c>
      <c r="H26" s="64">
        <v>1874</v>
      </c>
      <c r="I26" s="64">
        <v>1853</v>
      </c>
      <c r="J26" s="64">
        <v>1908</v>
      </c>
      <c r="K26" s="64">
        <v>2007</v>
      </c>
      <c r="L26" s="64">
        <v>2151</v>
      </c>
      <c r="M26" s="65">
        <v>2213</v>
      </c>
      <c r="N26" s="63">
        <f t="shared" si="0"/>
        <v>1897.4166666666667</v>
      </c>
    </row>
    <row r="27" spans="1:14" ht="12" customHeight="1" x14ac:dyDescent="0.25">
      <c r="A27" s="62" t="str">
        <f>'Pregnant Women Participating'!A27</f>
        <v>Florida</v>
      </c>
      <c r="B27" s="63">
        <v>24110</v>
      </c>
      <c r="C27" s="64">
        <v>24681</v>
      </c>
      <c r="D27" s="64">
        <v>24928</v>
      </c>
      <c r="E27" s="64">
        <v>25418</v>
      </c>
      <c r="F27" s="64">
        <v>25866</v>
      </c>
      <c r="G27" s="64">
        <v>26524</v>
      </c>
      <c r="H27" s="64">
        <v>26923</v>
      </c>
      <c r="I27" s="64">
        <v>27113</v>
      </c>
      <c r="J27" s="64">
        <v>27385</v>
      </c>
      <c r="K27" s="64">
        <v>27867</v>
      </c>
      <c r="L27" s="64">
        <v>28784</v>
      </c>
      <c r="M27" s="65">
        <v>29203</v>
      </c>
      <c r="N27" s="63">
        <f t="shared" si="0"/>
        <v>26566.833333333332</v>
      </c>
    </row>
    <row r="28" spans="1:14" ht="12" customHeight="1" x14ac:dyDescent="0.25">
      <c r="A28" s="62" t="str">
        <f>'Pregnant Women Participating'!A28</f>
        <v>Georgia</v>
      </c>
      <c r="B28" s="63">
        <v>9642</v>
      </c>
      <c r="C28" s="64">
        <v>9855</v>
      </c>
      <c r="D28" s="64">
        <v>9857</v>
      </c>
      <c r="E28" s="64">
        <v>9041</v>
      </c>
      <c r="F28" s="64">
        <v>9302</v>
      </c>
      <c r="G28" s="64">
        <v>9456</v>
      </c>
      <c r="H28" s="64">
        <v>9179</v>
      </c>
      <c r="I28" s="64">
        <v>9128</v>
      </c>
      <c r="J28" s="64">
        <v>9010</v>
      </c>
      <c r="K28" s="64">
        <v>8959</v>
      </c>
      <c r="L28" s="64">
        <v>9473</v>
      </c>
      <c r="M28" s="65">
        <v>9700</v>
      </c>
      <c r="N28" s="63">
        <f t="shared" si="0"/>
        <v>9383.5</v>
      </c>
    </row>
    <row r="29" spans="1:14" ht="12" customHeight="1" x14ac:dyDescent="0.25">
      <c r="A29" s="62" t="str">
        <f>'Pregnant Women Participating'!A29</f>
        <v>Kentucky</v>
      </c>
      <c r="B29" s="63">
        <v>3218</v>
      </c>
      <c r="C29" s="64">
        <v>3228</v>
      </c>
      <c r="D29" s="64">
        <v>3262</v>
      </c>
      <c r="E29" s="64">
        <v>3356</v>
      </c>
      <c r="F29" s="64">
        <v>3322</v>
      </c>
      <c r="G29" s="64">
        <v>3387</v>
      </c>
      <c r="H29" s="64">
        <v>3339</v>
      </c>
      <c r="I29" s="64">
        <v>3325</v>
      </c>
      <c r="J29" s="64">
        <v>3352</v>
      </c>
      <c r="K29" s="64">
        <v>3460</v>
      </c>
      <c r="L29" s="64">
        <v>3629</v>
      </c>
      <c r="M29" s="65">
        <v>3805</v>
      </c>
      <c r="N29" s="63">
        <f t="shared" si="0"/>
        <v>3390.25</v>
      </c>
    </row>
    <row r="30" spans="1:14" ht="12" customHeight="1" x14ac:dyDescent="0.25">
      <c r="A30" s="62" t="str">
        <f>'Pregnant Women Participating'!A30</f>
        <v>Mississippi</v>
      </c>
      <c r="B30" s="63">
        <v>2093</v>
      </c>
      <c r="C30" s="64">
        <v>2053</v>
      </c>
      <c r="D30" s="64">
        <v>2046</v>
      </c>
      <c r="E30" s="64">
        <v>1876</v>
      </c>
      <c r="F30" s="64">
        <v>2155</v>
      </c>
      <c r="G30" s="64">
        <v>2200</v>
      </c>
      <c r="H30" s="64">
        <v>1826</v>
      </c>
      <c r="I30" s="64">
        <v>2063</v>
      </c>
      <c r="J30" s="64">
        <v>2178</v>
      </c>
      <c r="K30" s="64">
        <v>2197</v>
      </c>
      <c r="L30" s="64">
        <v>2390</v>
      </c>
      <c r="M30" s="65">
        <v>2379</v>
      </c>
      <c r="N30" s="63">
        <f t="shared" si="0"/>
        <v>2121.3333333333335</v>
      </c>
    </row>
    <row r="31" spans="1:14" ht="12" customHeight="1" x14ac:dyDescent="0.25">
      <c r="A31" s="62" t="str">
        <f>'Pregnant Women Participating'!A31</f>
        <v>North Carolina</v>
      </c>
      <c r="B31" s="63">
        <v>11684</v>
      </c>
      <c r="C31" s="64">
        <v>11662</v>
      </c>
      <c r="D31" s="64">
        <v>11883</v>
      </c>
      <c r="E31" s="64">
        <v>12081</v>
      </c>
      <c r="F31" s="64">
        <v>12198</v>
      </c>
      <c r="G31" s="64">
        <v>12738</v>
      </c>
      <c r="H31" s="64">
        <v>12398</v>
      </c>
      <c r="I31" s="64">
        <v>12751</v>
      </c>
      <c r="J31" s="64">
        <v>12777</v>
      </c>
      <c r="K31" s="64">
        <v>12954</v>
      </c>
      <c r="L31" s="64">
        <v>13443</v>
      </c>
      <c r="M31" s="65">
        <v>13691</v>
      </c>
      <c r="N31" s="63">
        <f t="shared" si="0"/>
        <v>12521.666666666666</v>
      </c>
    </row>
    <row r="32" spans="1:14" ht="12" customHeight="1" x14ac:dyDescent="0.25">
      <c r="A32" s="62" t="str">
        <f>'Pregnant Women Participating'!A32</f>
        <v>South Carolina</v>
      </c>
      <c r="B32" s="63">
        <v>3077</v>
      </c>
      <c r="C32" s="64">
        <v>3156</v>
      </c>
      <c r="D32" s="64">
        <v>3122</v>
      </c>
      <c r="E32" s="64">
        <v>3039</v>
      </c>
      <c r="F32" s="64">
        <v>3082</v>
      </c>
      <c r="G32" s="64">
        <v>3119</v>
      </c>
      <c r="H32" s="64">
        <v>3182</v>
      </c>
      <c r="I32" s="64">
        <v>3220</v>
      </c>
      <c r="J32" s="64">
        <v>3302</v>
      </c>
      <c r="K32" s="64">
        <v>3339</v>
      </c>
      <c r="L32" s="64">
        <v>3542</v>
      </c>
      <c r="M32" s="65">
        <v>3552</v>
      </c>
      <c r="N32" s="63">
        <f t="shared" si="0"/>
        <v>3227.6666666666665</v>
      </c>
    </row>
    <row r="33" spans="1:14" ht="12" customHeight="1" x14ac:dyDescent="0.25">
      <c r="A33" s="62" t="str">
        <f>'Pregnant Women Participating'!A33</f>
        <v>Tennessee</v>
      </c>
      <c r="B33" s="63">
        <v>4911</v>
      </c>
      <c r="C33" s="64">
        <v>5029</v>
      </c>
      <c r="D33" s="64">
        <v>5026</v>
      </c>
      <c r="E33" s="64">
        <v>5048</v>
      </c>
      <c r="F33" s="64">
        <v>5045</v>
      </c>
      <c r="G33" s="64">
        <v>5139</v>
      </c>
      <c r="H33" s="64">
        <v>5128</v>
      </c>
      <c r="I33" s="64">
        <v>5171</v>
      </c>
      <c r="J33" s="64">
        <v>5321</v>
      </c>
      <c r="K33" s="64">
        <v>5460</v>
      </c>
      <c r="L33" s="64">
        <v>5680</v>
      </c>
      <c r="M33" s="65">
        <v>5788</v>
      </c>
      <c r="N33" s="63">
        <f t="shared" si="0"/>
        <v>5228.833333333333</v>
      </c>
    </row>
    <row r="34" spans="1:14" ht="12" customHeight="1" x14ac:dyDescent="0.25">
      <c r="A34" s="62" t="str">
        <f>'Pregnant Women Participating'!A34</f>
        <v>Choctaw Indians, MS</v>
      </c>
      <c r="B34" s="63">
        <v>27</v>
      </c>
      <c r="C34" s="64">
        <v>29</v>
      </c>
      <c r="D34" s="64">
        <v>32</v>
      </c>
      <c r="E34" s="64">
        <v>24</v>
      </c>
      <c r="F34" s="64">
        <v>25</v>
      </c>
      <c r="G34" s="64">
        <v>25</v>
      </c>
      <c r="H34" s="64">
        <v>23</v>
      </c>
      <c r="I34" s="64">
        <v>23</v>
      </c>
      <c r="J34" s="64">
        <v>27</v>
      </c>
      <c r="K34" s="64">
        <v>26</v>
      </c>
      <c r="L34" s="64">
        <v>29</v>
      </c>
      <c r="M34" s="65">
        <v>26</v>
      </c>
      <c r="N34" s="63">
        <f t="shared" si="0"/>
        <v>26.333333333333332</v>
      </c>
    </row>
    <row r="35" spans="1:14" ht="12" customHeight="1" x14ac:dyDescent="0.25">
      <c r="A35" s="62" t="str">
        <f>'Pregnant Women Participating'!A35</f>
        <v>Eastern Cherokee, NC</v>
      </c>
      <c r="B35" s="63">
        <v>21</v>
      </c>
      <c r="C35" s="64">
        <v>25</v>
      </c>
      <c r="D35" s="64">
        <v>25</v>
      </c>
      <c r="E35" s="64">
        <v>24</v>
      </c>
      <c r="F35" s="64">
        <v>22</v>
      </c>
      <c r="G35" s="64">
        <v>21</v>
      </c>
      <c r="H35" s="64">
        <v>24</v>
      </c>
      <c r="I35" s="64">
        <v>21</v>
      </c>
      <c r="J35" s="64">
        <v>24</v>
      </c>
      <c r="K35" s="64">
        <v>20</v>
      </c>
      <c r="L35" s="64">
        <v>20</v>
      </c>
      <c r="M35" s="65">
        <v>23</v>
      </c>
      <c r="N35" s="63">
        <f t="shared" si="0"/>
        <v>22.5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60509</v>
      </c>
      <c r="C36" s="68">
        <v>61470</v>
      </c>
      <c r="D36" s="68">
        <v>61961</v>
      </c>
      <c r="E36" s="68">
        <v>61654</v>
      </c>
      <c r="F36" s="68">
        <v>62835</v>
      </c>
      <c r="G36" s="68">
        <v>64549</v>
      </c>
      <c r="H36" s="68">
        <v>63896</v>
      </c>
      <c r="I36" s="68">
        <v>64668</v>
      </c>
      <c r="J36" s="68">
        <v>65284</v>
      </c>
      <c r="K36" s="68">
        <v>66289</v>
      </c>
      <c r="L36" s="68">
        <v>69141</v>
      </c>
      <c r="M36" s="69">
        <v>70380</v>
      </c>
      <c r="N36" s="67">
        <f t="shared" si="0"/>
        <v>64386.333333333336</v>
      </c>
    </row>
    <row r="37" spans="1:14" ht="12" customHeight="1" x14ac:dyDescent="0.25">
      <c r="A37" s="62" t="str">
        <f>'Pregnant Women Participating'!A37</f>
        <v>Illinois</v>
      </c>
      <c r="B37" s="63">
        <v>8182</v>
      </c>
      <c r="C37" s="64">
        <v>8252</v>
      </c>
      <c r="D37" s="64">
        <v>8223</v>
      </c>
      <c r="E37" s="64">
        <v>8326</v>
      </c>
      <c r="F37" s="64">
        <v>8505</v>
      </c>
      <c r="G37" s="64">
        <v>8620</v>
      </c>
      <c r="H37" s="64">
        <v>8885</v>
      </c>
      <c r="I37" s="64">
        <v>8834</v>
      </c>
      <c r="J37" s="64">
        <v>8992</v>
      </c>
      <c r="K37" s="64">
        <v>9182</v>
      </c>
      <c r="L37" s="64">
        <v>9572</v>
      </c>
      <c r="M37" s="65">
        <v>9885</v>
      </c>
      <c r="N37" s="63">
        <f t="shared" si="0"/>
        <v>8788.1666666666661</v>
      </c>
    </row>
    <row r="38" spans="1:14" ht="12" customHeight="1" x14ac:dyDescent="0.25">
      <c r="A38" s="62" t="str">
        <f>'Pregnant Women Participating'!A38</f>
        <v>Indiana</v>
      </c>
      <c r="B38" s="63">
        <v>4923</v>
      </c>
      <c r="C38" s="64">
        <v>4946</v>
      </c>
      <c r="D38" s="64">
        <v>4950</v>
      </c>
      <c r="E38" s="64">
        <v>5049</v>
      </c>
      <c r="F38" s="64">
        <v>5140</v>
      </c>
      <c r="G38" s="64">
        <v>5232</v>
      </c>
      <c r="H38" s="64">
        <v>5208</v>
      </c>
      <c r="I38" s="64">
        <v>5203</v>
      </c>
      <c r="J38" s="64">
        <v>5300</v>
      </c>
      <c r="K38" s="64">
        <v>5530</v>
      </c>
      <c r="L38" s="64">
        <v>5734</v>
      </c>
      <c r="M38" s="65">
        <v>5889</v>
      </c>
      <c r="N38" s="63">
        <f t="shared" si="0"/>
        <v>5258.666666666667</v>
      </c>
    </row>
    <row r="39" spans="1:14" ht="12" customHeight="1" x14ac:dyDescent="0.25">
      <c r="A39" s="62" t="str">
        <f>'Pregnant Women Participating'!A39</f>
        <v>Iowa</v>
      </c>
      <c r="B39" s="63">
        <v>1973</v>
      </c>
      <c r="C39" s="64">
        <v>1972</v>
      </c>
      <c r="D39" s="64">
        <v>1925</v>
      </c>
      <c r="E39" s="64">
        <v>1984</v>
      </c>
      <c r="F39" s="64">
        <v>1993</v>
      </c>
      <c r="G39" s="64">
        <v>2039</v>
      </c>
      <c r="H39" s="64">
        <v>2037</v>
      </c>
      <c r="I39" s="64">
        <v>2035</v>
      </c>
      <c r="J39" s="64">
        <v>2089</v>
      </c>
      <c r="K39" s="64">
        <v>2064</v>
      </c>
      <c r="L39" s="64">
        <v>2195</v>
      </c>
      <c r="M39" s="65">
        <v>2209</v>
      </c>
      <c r="N39" s="63">
        <f t="shared" si="0"/>
        <v>2042.9166666666667</v>
      </c>
    </row>
    <row r="40" spans="1:14" ht="12" customHeight="1" x14ac:dyDescent="0.25">
      <c r="A40" s="62" t="str">
        <f>'Pregnant Women Participating'!A40</f>
        <v>Michigan</v>
      </c>
      <c r="B40" s="63">
        <v>4168</v>
      </c>
      <c r="C40" s="64">
        <v>4195</v>
      </c>
      <c r="D40" s="64">
        <v>4151</v>
      </c>
      <c r="E40" s="64">
        <v>4284</v>
      </c>
      <c r="F40" s="64">
        <v>4365</v>
      </c>
      <c r="G40" s="64">
        <v>4386</v>
      </c>
      <c r="H40" s="64">
        <v>4496</v>
      </c>
      <c r="I40" s="64">
        <v>4511</v>
      </c>
      <c r="J40" s="64">
        <v>4609</v>
      </c>
      <c r="K40" s="64">
        <v>4776</v>
      </c>
      <c r="L40" s="64">
        <v>4953</v>
      </c>
      <c r="M40" s="65">
        <v>5102</v>
      </c>
      <c r="N40" s="63">
        <f t="shared" si="0"/>
        <v>4499.666666666667</v>
      </c>
    </row>
    <row r="41" spans="1:14" ht="12" customHeight="1" x14ac:dyDescent="0.25">
      <c r="A41" s="62" t="str">
        <f>'Pregnant Women Participating'!A41</f>
        <v>Minnesota</v>
      </c>
      <c r="B41" s="63">
        <v>4432</v>
      </c>
      <c r="C41" s="64">
        <v>4559</v>
      </c>
      <c r="D41" s="64">
        <v>4671</v>
      </c>
      <c r="E41" s="64">
        <v>4639</v>
      </c>
      <c r="F41" s="64">
        <v>4745</v>
      </c>
      <c r="G41" s="64">
        <v>4792</v>
      </c>
      <c r="H41" s="64">
        <v>4740</v>
      </c>
      <c r="I41" s="64">
        <v>4799</v>
      </c>
      <c r="J41" s="64">
        <v>4872</v>
      </c>
      <c r="K41" s="64">
        <v>4892</v>
      </c>
      <c r="L41" s="64">
        <v>5041</v>
      </c>
      <c r="M41" s="65">
        <v>5139</v>
      </c>
      <c r="N41" s="63">
        <f t="shared" si="0"/>
        <v>4776.75</v>
      </c>
    </row>
    <row r="42" spans="1:14" ht="12" customHeight="1" x14ac:dyDescent="0.25">
      <c r="A42" s="62" t="str">
        <f>'Pregnant Women Participating'!A42</f>
        <v>Ohio</v>
      </c>
      <c r="B42" s="63">
        <v>6942</v>
      </c>
      <c r="C42" s="64">
        <v>7033</v>
      </c>
      <c r="D42" s="64">
        <v>6972</v>
      </c>
      <c r="E42" s="64">
        <v>7020</v>
      </c>
      <c r="F42" s="64">
        <v>7068</v>
      </c>
      <c r="G42" s="64">
        <v>7361</v>
      </c>
      <c r="H42" s="64">
        <v>7431</v>
      </c>
      <c r="I42" s="64">
        <v>7488</v>
      </c>
      <c r="J42" s="64">
        <v>7615</v>
      </c>
      <c r="K42" s="64">
        <v>7700</v>
      </c>
      <c r="L42" s="64">
        <v>8106</v>
      </c>
      <c r="M42" s="65">
        <v>8196</v>
      </c>
      <c r="N42" s="63">
        <f t="shared" si="0"/>
        <v>7411</v>
      </c>
    </row>
    <row r="43" spans="1:14" ht="12" customHeight="1" x14ac:dyDescent="0.25">
      <c r="A43" s="62" t="str">
        <f>'Pregnant Women Participating'!A43</f>
        <v>Wisconsin</v>
      </c>
      <c r="B43" s="63">
        <v>1927</v>
      </c>
      <c r="C43" s="64">
        <v>2040</v>
      </c>
      <c r="D43" s="64">
        <v>2063</v>
      </c>
      <c r="E43" s="64">
        <v>2086</v>
      </c>
      <c r="F43" s="64">
        <v>2136</v>
      </c>
      <c r="G43" s="64">
        <v>2186</v>
      </c>
      <c r="H43" s="64">
        <v>2257</v>
      </c>
      <c r="I43" s="64">
        <v>2361</v>
      </c>
      <c r="J43" s="64">
        <v>2385</v>
      </c>
      <c r="K43" s="64">
        <v>2472</v>
      </c>
      <c r="L43" s="64">
        <v>2632</v>
      </c>
      <c r="M43" s="65">
        <v>2706</v>
      </c>
      <c r="N43" s="63">
        <f t="shared" si="0"/>
        <v>2270.9166666666665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32547</v>
      </c>
      <c r="C44" s="68">
        <v>32997</v>
      </c>
      <c r="D44" s="68">
        <v>32955</v>
      </c>
      <c r="E44" s="68">
        <v>33388</v>
      </c>
      <c r="F44" s="68">
        <v>33952</v>
      </c>
      <c r="G44" s="68">
        <v>34616</v>
      </c>
      <c r="H44" s="68">
        <v>35054</v>
      </c>
      <c r="I44" s="68">
        <v>35231</v>
      </c>
      <c r="J44" s="68">
        <v>35862</v>
      </c>
      <c r="K44" s="68">
        <v>36616</v>
      </c>
      <c r="L44" s="68">
        <v>38233</v>
      </c>
      <c r="M44" s="69">
        <v>39126</v>
      </c>
      <c r="N44" s="67">
        <f t="shared" si="0"/>
        <v>35048.083333333336</v>
      </c>
    </row>
    <row r="45" spans="1:14" ht="12" customHeight="1" x14ac:dyDescent="0.25">
      <c r="A45" s="62" t="str">
        <f>'Pregnant Women Participating'!A45</f>
        <v>Arizona</v>
      </c>
      <c r="B45" s="63">
        <v>6130</v>
      </c>
      <c r="C45" s="64">
        <v>6258</v>
      </c>
      <c r="D45" s="64">
        <v>6478</v>
      </c>
      <c r="E45" s="64">
        <v>6485</v>
      </c>
      <c r="F45" s="64">
        <v>6300</v>
      </c>
      <c r="G45" s="64">
        <v>6338</v>
      </c>
      <c r="H45" s="64">
        <v>6221</v>
      </c>
      <c r="I45" s="64">
        <v>6175</v>
      </c>
      <c r="J45" s="64">
        <v>6254</v>
      </c>
      <c r="K45" s="64">
        <v>6435</v>
      </c>
      <c r="L45" s="64">
        <v>6789</v>
      </c>
      <c r="M45" s="65">
        <v>6904</v>
      </c>
      <c r="N45" s="63">
        <f t="shared" si="0"/>
        <v>6397.25</v>
      </c>
    </row>
    <row r="46" spans="1:14" ht="12" customHeight="1" x14ac:dyDescent="0.25">
      <c r="A46" s="62" t="str">
        <f>'Pregnant Women Participating'!A46</f>
        <v>Arkansas</v>
      </c>
      <c r="B46" s="63">
        <v>916</v>
      </c>
      <c r="C46" s="64">
        <v>923</v>
      </c>
      <c r="D46" s="64">
        <v>942</v>
      </c>
      <c r="E46" s="64">
        <v>874</v>
      </c>
      <c r="F46" s="64">
        <v>942</v>
      </c>
      <c r="G46" s="64">
        <v>1008</v>
      </c>
      <c r="H46" s="64">
        <v>1001</v>
      </c>
      <c r="I46" s="64">
        <v>1085</v>
      </c>
      <c r="J46" s="64">
        <v>1149</v>
      </c>
      <c r="K46" s="64">
        <v>1175</v>
      </c>
      <c r="L46" s="64">
        <v>1259</v>
      </c>
      <c r="M46" s="65">
        <v>1329</v>
      </c>
      <c r="N46" s="63">
        <f t="shared" si="0"/>
        <v>1050.25</v>
      </c>
    </row>
    <row r="47" spans="1:14" ht="12" customHeight="1" x14ac:dyDescent="0.25">
      <c r="A47" s="62" t="str">
        <f>'Pregnant Women Participating'!A47</f>
        <v>Louisiana</v>
      </c>
      <c r="B47" s="63">
        <v>3378</v>
      </c>
      <c r="C47" s="64">
        <v>3528</v>
      </c>
      <c r="D47" s="64">
        <v>3528</v>
      </c>
      <c r="E47" s="64">
        <v>3589</v>
      </c>
      <c r="F47" s="64">
        <v>3605</v>
      </c>
      <c r="G47" s="64">
        <v>3578</v>
      </c>
      <c r="H47" s="64">
        <v>3533</v>
      </c>
      <c r="I47" s="64">
        <v>3549</v>
      </c>
      <c r="J47" s="64">
        <v>3680</v>
      </c>
      <c r="K47" s="64">
        <v>3834</v>
      </c>
      <c r="L47" s="64">
        <v>4117</v>
      </c>
      <c r="M47" s="65">
        <v>4322</v>
      </c>
      <c r="N47" s="63">
        <f t="shared" si="0"/>
        <v>3686.75</v>
      </c>
    </row>
    <row r="48" spans="1:14" ht="12" customHeight="1" x14ac:dyDescent="0.25">
      <c r="A48" s="62" t="str">
        <f>'Pregnant Women Participating'!A48</f>
        <v>New Mexico</v>
      </c>
      <c r="B48" s="63">
        <v>1725</v>
      </c>
      <c r="C48" s="64">
        <v>1702</v>
      </c>
      <c r="D48" s="64">
        <v>1714</v>
      </c>
      <c r="E48" s="64">
        <v>1672</v>
      </c>
      <c r="F48" s="64">
        <v>1671</v>
      </c>
      <c r="G48" s="64">
        <v>1682</v>
      </c>
      <c r="H48" s="64">
        <v>1692</v>
      </c>
      <c r="I48" s="64">
        <v>1748</v>
      </c>
      <c r="J48" s="64">
        <v>1792</v>
      </c>
      <c r="K48" s="64">
        <v>1761</v>
      </c>
      <c r="L48" s="64">
        <v>1878</v>
      </c>
      <c r="M48" s="65">
        <v>1936</v>
      </c>
      <c r="N48" s="63">
        <f t="shared" si="0"/>
        <v>1747.75</v>
      </c>
    </row>
    <row r="49" spans="1:14" ht="12" customHeight="1" x14ac:dyDescent="0.25">
      <c r="A49" s="62" t="str">
        <f>'Pregnant Women Participating'!A49</f>
        <v>Oklahoma</v>
      </c>
      <c r="B49" s="63">
        <v>2295</v>
      </c>
      <c r="C49" s="64">
        <v>2290</v>
      </c>
      <c r="D49" s="64">
        <v>2322</v>
      </c>
      <c r="E49" s="64">
        <v>2361</v>
      </c>
      <c r="F49" s="64">
        <v>2325</v>
      </c>
      <c r="G49" s="64">
        <v>2338</v>
      </c>
      <c r="H49" s="64">
        <v>2291</v>
      </c>
      <c r="I49" s="64">
        <v>2253</v>
      </c>
      <c r="J49" s="64">
        <v>2258</v>
      </c>
      <c r="K49" s="64">
        <v>2340</v>
      </c>
      <c r="L49" s="64">
        <v>2428</v>
      </c>
      <c r="M49" s="65">
        <v>2521</v>
      </c>
      <c r="N49" s="63">
        <f t="shared" si="0"/>
        <v>2335.1666666666665</v>
      </c>
    </row>
    <row r="50" spans="1:14" ht="12" customHeight="1" x14ac:dyDescent="0.25">
      <c r="A50" s="62" t="str">
        <f>'Pregnant Women Participating'!A50</f>
        <v>Texas</v>
      </c>
      <c r="B50" s="63">
        <v>81179</v>
      </c>
      <c r="C50" s="64">
        <v>81446</v>
      </c>
      <c r="D50" s="64">
        <v>81362</v>
      </c>
      <c r="E50" s="64">
        <v>81871</v>
      </c>
      <c r="F50" s="64">
        <v>81730</v>
      </c>
      <c r="G50" s="64">
        <v>82033</v>
      </c>
      <c r="H50" s="64">
        <v>81511</v>
      </c>
      <c r="I50" s="64">
        <v>81829</v>
      </c>
      <c r="J50" s="64">
        <v>81729</v>
      </c>
      <c r="K50" s="64">
        <v>81861</v>
      </c>
      <c r="L50" s="64">
        <v>83915</v>
      </c>
      <c r="M50" s="65">
        <v>85669</v>
      </c>
      <c r="N50" s="63">
        <f t="shared" si="0"/>
        <v>82177.916666666672</v>
      </c>
    </row>
    <row r="51" spans="1:14" ht="12" customHeight="1" x14ac:dyDescent="0.25">
      <c r="A51" s="62" t="str">
        <f>'Pregnant Women Participating'!A51</f>
        <v>Utah</v>
      </c>
      <c r="B51" s="63">
        <v>1414</v>
      </c>
      <c r="C51" s="64">
        <v>1443</v>
      </c>
      <c r="D51" s="64">
        <v>1426</v>
      </c>
      <c r="E51" s="64">
        <v>1386</v>
      </c>
      <c r="F51" s="64">
        <v>1352</v>
      </c>
      <c r="G51" s="64">
        <v>1405</v>
      </c>
      <c r="H51" s="64">
        <v>1368</v>
      </c>
      <c r="I51" s="64">
        <v>1393</v>
      </c>
      <c r="J51" s="64">
        <v>1329</v>
      </c>
      <c r="K51" s="64">
        <v>1382</v>
      </c>
      <c r="L51" s="64">
        <v>1492</v>
      </c>
      <c r="M51" s="65">
        <v>1450</v>
      </c>
      <c r="N51" s="63">
        <f t="shared" si="0"/>
        <v>1403.3333333333333</v>
      </c>
    </row>
    <row r="52" spans="1:14" ht="12" customHeight="1" x14ac:dyDescent="0.25">
      <c r="A52" s="62" t="str">
        <f>'Pregnant Women Participating'!A52</f>
        <v>Inter-Tribal Council, AZ</v>
      </c>
      <c r="B52" s="63">
        <v>152</v>
      </c>
      <c r="C52" s="64">
        <v>170</v>
      </c>
      <c r="D52" s="64">
        <v>161</v>
      </c>
      <c r="E52" s="64">
        <v>182</v>
      </c>
      <c r="F52" s="64">
        <v>166</v>
      </c>
      <c r="G52" s="64">
        <v>159</v>
      </c>
      <c r="H52" s="64">
        <v>171</v>
      </c>
      <c r="I52" s="64">
        <v>168</v>
      </c>
      <c r="J52" s="64">
        <v>185</v>
      </c>
      <c r="K52" s="64">
        <v>189</v>
      </c>
      <c r="L52" s="64">
        <v>182</v>
      </c>
      <c r="M52" s="65">
        <v>196</v>
      </c>
      <c r="N52" s="63">
        <f t="shared" si="0"/>
        <v>173.41666666666666</v>
      </c>
    </row>
    <row r="53" spans="1:14" ht="12" customHeight="1" x14ac:dyDescent="0.25">
      <c r="A53" s="62" t="str">
        <f>'Pregnant Women Participating'!A53</f>
        <v>Navajo Nation, AZ</v>
      </c>
      <c r="B53" s="63">
        <v>167</v>
      </c>
      <c r="C53" s="64">
        <v>161</v>
      </c>
      <c r="D53" s="64">
        <v>180</v>
      </c>
      <c r="E53" s="64">
        <v>184</v>
      </c>
      <c r="F53" s="64">
        <v>182</v>
      </c>
      <c r="G53" s="64">
        <v>182</v>
      </c>
      <c r="H53" s="64">
        <v>176</v>
      </c>
      <c r="I53" s="64">
        <v>173</v>
      </c>
      <c r="J53" s="64">
        <v>191</v>
      </c>
      <c r="K53" s="64">
        <v>208</v>
      </c>
      <c r="L53" s="64">
        <v>219</v>
      </c>
      <c r="M53" s="65">
        <v>216</v>
      </c>
      <c r="N53" s="63">
        <f t="shared" si="0"/>
        <v>186.58333333333334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6</v>
      </c>
      <c r="C54" s="64">
        <v>8</v>
      </c>
      <c r="D54" s="64">
        <v>7</v>
      </c>
      <c r="E54" s="64">
        <v>5</v>
      </c>
      <c r="F54" s="64">
        <v>7</v>
      </c>
      <c r="G54" s="64">
        <v>10</v>
      </c>
      <c r="H54" s="64">
        <v>10</v>
      </c>
      <c r="I54" s="64">
        <v>10</v>
      </c>
      <c r="J54" s="64">
        <v>15</v>
      </c>
      <c r="K54" s="64">
        <v>12</v>
      </c>
      <c r="L54" s="64">
        <v>10</v>
      </c>
      <c r="M54" s="65">
        <v>8</v>
      </c>
      <c r="N54" s="63">
        <f t="shared" si="0"/>
        <v>9</v>
      </c>
    </row>
    <row r="55" spans="1:14" ht="12" customHeight="1" x14ac:dyDescent="0.25">
      <c r="A55" s="62" t="str">
        <f>'Pregnant Women Participating'!A55</f>
        <v>Eight Northern Pueblos, NM</v>
      </c>
      <c r="B55" s="63">
        <v>0</v>
      </c>
      <c r="C55" s="64">
        <v>0</v>
      </c>
      <c r="D55" s="64">
        <v>3</v>
      </c>
      <c r="E55" s="64">
        <v>4</v>
      </c>
      <c r="F55" s="64">
        <v>4</v>
      </c>
      <c r="G55" s="64">
        <v>3</v>
      </c>
      <c r="H55" s="64">
        <v>1</v>
      </c>
      <c r="I55" s="64">
        <v>1</v>
      </c>
      <c r="J55" s="64">
        <v>4</v>
      </c>
      <c r="K55" s="64">
        <v>4</v>
      </c>
      <c r="L55" s="64">
        <v>5</v>
      </c>
      <c r="M55" s="65">
        <v>7</v>
      </c>
      <c r="N55" s="63">
        <f t="shared" si="0"/>
        <v>3</v>
      </c>
    </row>
    <row r="56" spans="1:14" ht="12" customHeight="1" x14ac:dyDescent="0.25">
      <c r="A56" s="62" t="str">
        <f>'Pregnant Women Participating'!A56</f>
        <v>Five Sandoval Pueblos, NM</v>
      </c>
      <c r="B56" s="63">
        <v>1</v>
      </c>
      <c r="C56" s="64">
        <v>2</v>
      </c>
      <c r="D56" s="64">
        <v>3</v>
      </c>
      <c r="E56" s="64">
        <v>1</v>
      </c>
      <c r="F56" s="64">
        <v>1</v>
      </c>
      <c r="G56" s="64">
        <v>2</v>
      </c>
      <c r="H56" s="64">
        <v>2</v>
      </c>
      <c r="I56" s="64">
        <v>4</v>
      </c>
      <c r="J56" s="64">
        <v>4</v>
      </c>
      <c r="K56" s="64">
        <v>5</v>
      </c>
      <c r="L56" s="64">
        <v>4</v>
      </c>
      <c r="M56" s="65">
        <v>7</v>
      </c>
      <c r="N56" s="63">
        <f t="shared" si="0"/>
        <v>3</v>
      </c>
    </row>
    <row r="57" spans="1:14" ht="12" customHeight="1" x14ac:dyDescent="0.25">
      <c r="A57" s="62" t="str">
        <f>'Pregnant Women Participating'!A57</f>
        <v>Isleta Pueblo, NM</v>
      </c>
      <c r="B57" s="63">
        <v>56</v>
      </c>
      <c r="C57" s="64">
        <v>60</v>
      </c>
      <c r="D57" s="64">
        <v>57</v>
      </c>
      <c r="E57" s="64">
        <v>55</v>
      </c>
      <c r="F57" s="64">
        <v>44</v>
      </c>
      <c r="G57" s="64">
        <v>45</v>
      </c>
      <c r="H57" s="64">
        <v>42</v>
      </c>
      <c r="I57" s="64">
        <v>48</v>
      </c>
      <c r="J57" s="64">
        <v>55</v>
      </c>
      <c r="K57" s="64">
        <v>47</v>
      </c>
      <c r="L57" s="64">
        <v>52</v>
      </c>
      <c r="M57" s="65">
        <v>50</v>
      </c>
      <c r="N57" s="63">
        <f t="shared" si="0"/>
        <v>50.916666666666664</v>
      </c>
    </row>
    <row r="58" spans="1:14" ht="12" customHeight="1" x14ac:dyDescent="0.25">
      <c r="A58" s="62" t="str">
        <f>'Pregnant Women Participating'!A58</f>
        <v>San Felipe Pueblo, NM</v>
      </c>
      <c r="B58" s="63">
        <v>10</v>
      </c>
      <c r="C58" s="64">
        <v>8</v>
      </c>
      <c r="D58" s="64">
        <v>8</v>
      </c>
      <c r="E58" s="64">
        <v>9</v>
      </c>
      <c r="F58" s="64">
        <v>4</v>
      </c>
      <c r="G58" s="64">
        <v>5</v>
      </c>
      <c r="H58" s="64">
        <v>5</v>
      </c>
      <c r="I58" s="64">
        <v>7</v>
      </c>
      <c r="J58" s="64">
        <v>9</v>
      </c>
      <c r="K58" s="64">
        <v>3</v>
      </c>
      <c r="L58" s="64">
        <v>7</v>
      </c>
      <c r="M58" s="65">
        <v>7</v>
      </c>
      <c r="N58" s="63">
        <f t="shared" si="0"/>
        <v>6.833333333333333</v>
      </c>
    </row>
    <row r="59" spans="1:14" ht="12" customHeight="1" x14ac:dyDescent="0.25">
      <c r="A59" s="62" t="str">
        <f>'Pregnant Women Participating'!A59</f>
        <v>Santo Domingo Tribe, NM</v>
      </c>
      <c r="B59" s="63">
        <v>1</v>
      </c>
      <c r="C59" s="64">
        <v>4</v>
      </c>
      <c r="D59" s="64">
        <v>4</v>
      </c>
      <c r="E59" s="64">
        <v>3</v>
      </c>
      <c r="F59" s="64">
        <v>3</v>
      </c>
      <c r="G59" s="64">
        <v>4</v>
      </c>
      <c r="H59" s="64">
        <v>5</v>
      </c>
      <c r="I59" s="64">
        <v>2</v>
      </c>
      <c r="J59" s="64">
        <v>4</v>
      </c>
      <c r="K59" s="64">
        <v>3</v>
      </c>
      <c r="L59" s="64">
        <v>5</v>
      </c>
      <c r="M59" s="65">
        <v>3</v>
      </c>
      <c r="N59" s="63">
        <f t="shared" si="0"/>
        <v>3.4166666666666665</v>
      </c>
    </row>
    <row r="60" spans="1:14" ht="12" customHeight="1" x14ac:dyDescent="0.25">
      <c r="A60" s="62" t="str">
        <f>'Pregnant Women Participating'!A60</f>
        <v>Zuni Pueblo, NM</v>
      </c>
      <c r="B60" s="63">
        <v>7</v>
      </c>
      <c r="C60" s="64">
        <v>8</v>
      </c>
      <c r="D60" s="64">
        <v>10</v>
      </c>
      <c r="E60" s="64">
        <v>9</v>
      </c>
      <c r="F60" s="64">
        <v>11</v>
      </c>
      <c r="G60" s="64">
        <v>12</v>
      </c>
      <c r="H60" s="64">
        <v>8</v>
      </c>
      <c r="I60" s="64">
        <v>7</v>
      </c>
      <c r="J60" s="64">
        <v>5</v>
      </c>
      <c r="K60" s="64">
        <v>2</v>
      </c>
      <c r="L60" s="64">
        <v>5</v>
      </c>
      <c r="M60" s="65">
        <v>5</v>
      </c>
      <c r="N60" s="63">
        <f t="shared" si="0"/>
        <v>7.416666666666667</v>
      </c>
    </row>
    <row r="61" spans="1:14" ht="12" customHeight="1" x14ac:dyDescent="0.25">
      <c r="A61" s="62" t="str">
        <f>'Pregnant Women Participating'!A61</f>
        <v>Cherokee Nation, OK</v>
      </c>
      <c r="B61" s="63">
        <v>132</v>
      </c>
      <c r="C61" s="64">
        <v>129</v>
      </c>
      <c r="D61" s="64">
        <v>133</v>
      </c>
      <c r="E61" s="64">
        <v>124</v>
      </c>
      <c r="F61" s="64">
        <v>113</v>
      </c>
      <c r="G61" s="64">
        <v>109</v>
      </c>
      <c r="H61" s="64">
        <v>106</v>
      </c>
      <c r="I61" s="64">
        <v>97</v>
      </c>
      <c r="J61" s="64">
        <v>99</v>
      </c>
      <c r="K61" s="64">
        <v>86</v>
      </c>
      <c r="L61" s="64">
        <v>101</v>
      </c>
      <c r="M61" s="65">
        <v>102</v>
      </c>
      <c r="N61" s="63">
        <f t="shared" si="0"/>
        <v>110.91666666666667</v>
      </c>
    </row>
    <row r="62" spans="1:14" ht="12" customHeight="1" x14ac:dyDescent="0.25">
      <c r="A62" s="62" t="str">
        <f>'Pregnant Women Participating'!A62</f>
        <v>Chickasaw Nation, OK</v>
      </c>
      <c r="B62" s="63">
        <v>74</v>
      </c>
      <c r="C62" s="64">
        <v>70</v>
      </c>
      <c r="D62" s="64">
        <v>67</v>
      </c>
      <c r="E62" s="64">
        <v>69</v>
      </c>
      <c r="F62" s="64">
        <v>75</v>
      </c>
      <c r="G62" s="64">
        <v>88</v>
      </c>
      <c r="H62" s="64">
        <v>82</v>
      </c>
      <c r="I62" s="64">
        <v>77</v>
      </c>
      <c r="J62" s="64">
        <v>81</v>
      </c>
      <c r="K62" s="64">
        <v>86</v>
      </c>
      <c r="L62" s="64">
        <v>87</v>
      </c>
      <c r="M62" s="65">
        <v>81</v>
      </c>
      <c r="N62" s="63">
        <f t="shared" si="0"/>
        <v>78.083333333333329</v>
      </c>
    </row>
    <row r="63" spans="1:14" ht="12" customHeight="1" x14ac:dyDescent="0.25">
      <c r="A63" s="62" t="str">
        <f>'Pregnant Women Participating'!A63</f>
        <v>Choctaw Nation, OK</v>
      </c>
      <c r="B63" s="63">
        <v>61</v>
      </c>
      <c r="C63" s="64">
        <v>62</v>
      </c>
      <c r="D63" s="64">
        <v>73</v>
      </c>
      <c r="E63" s="64">
        <v>61</v>
      </c>
      <c r="F63" s="64">
        <v>78</v>
      </c>
      <c r="G63" s="64">
        <v>75</v>
      </c>
      <c r="H63" s="64">
        <v>73</v>
      </c>
      <c r="I63" s="64">
        <v>85</v>
      </c>
      <c r="J63" s="64">
        <v>83</v>
      </c>
      <c r="K63" s="64">
        <v>85</v>
      </c>
      <c r="L63" s="64">
        <v>84</v>
      </c>
      <c r="M63" s="65">
        <v>91</v>
      </c>
      <c r="N63" s="63">
        <f t="shared" si="0"/>
        <v>75.916666666666671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32</v>
      </c>
      <c r="C64" s="64">
        <v>31</v>
      </c>
      <c r="D64" s="64">
        <v>24</v>
      </c>
      <c r="E64" s="64">
        <v>22</v>
      </c>
      <c r="F64" s="64">
        <v>25</v>
      </c>
      <c r="G64" s="64">
        <v>29</v>
      </c>
      <c r="H64" s="64">
        <v>29</v>
      </c>
      <c r="I64" s="64">
        <v>29</v>
      </c>
      <c r="J64" s="64">
        <v>35</v>
      </c>
      <c r="K64" s="64">
        <v>33</v>
      </c>
      <c r="L64" s="64">
        <v>38</v>
      </c>
      <c r="M64" s="65">
        <v>43</v>
      </c>
      <c r="N64" s="63">
        <f t="shared" si="0"/>
        <v>30.833333333333332</v>
      </c>
    </row>
    <row r="65" spans="1:14" ht="12" customHeight="1" x14ac:dyDescent="0.25">
      <c r="A65" s="62" t="str">
        <f>'Pregnant Women Participating'!A65</f>
        <v>Inter-Tribal Council, OK</v>
      </c>
      <c r="B65" s="63">
        <v>13</v>
      </c>
      <c r="C65" s="64">
        <v>14</v>
      </c>
      <c r="D65" s="64">
        <v>17</v>
      </c>
      <c r="E65" s="64">
        <v>12</v>
      </c>
      <c r="F65" s="64">
        <v>16</v>
      </c>
      <c r="G65" s="64">
        <v>12</v>
      </c>
      <c r="H65" s="64">
        <v>14</v>
      </c>
      <c r="I65" s="64">
        <v>18</v>
      </c>
      <c r="J65" s="64">
        <v>17</v>
      </c>
      <c r="K65" s="64">
        <v>16</v>
      </c>
      <c r="L65" s="64">
        <v>14</v>
      </c>
      <c r="M65" s="65">
        <v>12</v>
      </c>
      <c r="N65" s="63">
        <f t="shared" si="0"/>
        <v>14.583333333333334</v>
      </c>
    </row>
    <row r="66" spans="1:14" ht="12" customHeight="1" x14ac:dyDescent="0.25">
      <c r="A66" s="62" t="str">
        <f>'Pregnant Women Participating'!A66</f>
        <v>Muscogee Creek Nation, OK</v>
      </c>
      <c r="B66" s="63">
        <v>13</v>
      </c>
      <c r="C66" s="64">
        <v>19</v>
      </c>
      <c r="D66" s="64">
        <v>28</v>
      </c>
      <c r="E66" s="64">
        <v>30</v>
      </c>
      <c r="F66" s="64">
        <v>27</v>
      </c>
      <c r="G66" s="64">
        <v>23</v>
      </c>
      <c r="H66" s="64">
        <v>27</v>
      </c>
      <c r="I66" s="64">
        <v>29</v>
      </c>
      <c r="J66" s="64">
        <v>28</v>
      </c>
      <c r="K66" s="64">
        <v>22</v>
      </c>
      <c r="L66" s="64">
        <v>23</v>
      </c>
      <c r="M66" s="65">
        <v>24</v>
      </c>
      <c r="N66" s="63">
        <f t="shared" si="0"/>
        <v>24.416666666666668</v>
      </c>
    </row>
    <row r="67" spans="1:14" ht="12" customHeight="1" x14ac:dyDescent="0.25">
      <c r="A67" s="62" t="str">
        <f>'Pregnant Women Participating'!A67</f>
        <v>Osage Tribal Council, OK</v>
      </c>
      <c r="B67" s="63">
        <v>177</v>
      </c>
      <c r="C67" s="64">
        <v>165</v>
      </c>
      <c r="D67" s="64">
        <v>159</v>
      </c>
      <c r="E67" s="64">
        <v>161</v>
      </c>
      <c r="F67" s="64">
        <v>165</v>
      </c>
      <c r="G67" s="64">
        <v>166</v>
      </c>
      <c r="H67" s="64">
        <v>171</v>
      </c>
      <c r="I67" s="64">
        <v>182</v>
      </c>
      <c r="J67" s="64">
        <v>179</v>
      </c>
      <c r="K67" s="64">
        <v>183</v>
      </c>
      <c r="L67" s="64">
        <v>185</v>
      </c>
      <c r="M67" s="65">
        <v>176</v>
      </c>
      <c r="N67" s="63">
        <f t="shared" si="0"/>
        <v>172.41666666666666</v>
      </c>
    </row>
    <row r="68" spans="1:14" ht="12" customHeight="1" x14ac:dyDescent="0.25">
      <c r="A68" s="62" t="str">
        <f>'Pregnant Women Participating'!A68</f>
        <v>Otoe-Missouria Tribe, OK</v>
      </c>
      <c r="B68" s="63">
        <v>4</v>
      </c>
      <c r="C68" s="64">
        <v>5</v>
      </c>
      <c r="D68" s="64">
        <v>3</v>
      </c>
      <c r="E68" s="64">
        <v>5</v>
      </c>
      <c r="F68" s="64">
        <v>4</v>
      </c>
      <c r="G68" s="64">
        <v>3</v>
      </c>
      <c r="H68" s="64">
        <v>5</v>
      </c>
      <c r="I68" s="64">
        <v>3</v>
      </c>
      <c r="J68" s="64">
        <v>5</v>
      </c>
      <c r="K68" s="64">
        <v>5</v>
      </c>
      <c r="L68" s="64">
        <v>4</v>
      </c>
      <c r="M68" s="65">
        <v>4</v>
      </c>
      <c r="N68" s="63">
        <f t="shared" si="0"/>
        <v>4.166666666666667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87</v>
      </c>
      <c r="C69" s="64">
        <v>88</v>
      </c>
      <c r="D69" s="64">
        <v>94</v>
      </c>
      <c r="E69" s="64">
        <v>84</v>
      </c>
      <c r="F69" s="64">
        <v>88</v>
      </c>
      <c r="G69" s="64">
        <v>92</v>
      </c>
      <c r="H69" s="64">
        <v>80</v>
      </c>
      <c r="I69" s="64">
        <v>83</v>
      </c>
      <c r="J69" s="64">
        <v>91</v>
      </c>
      <c r="K69" s="64">
        <v>100</v>
      </c>
      <c r="L69" s="64">
        <v>108</v>
      </c>
      <c r="M69" s="65">
        <v>120</v>
      </c>
      <c r="N69" s="63">
        <f t="shared" si="0"/>
        <v>92.916666666666671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98030</v>
      </c>
      <c r="C70" s="68">
        <v>98594</v>
      </c>
      <c r="D70" s="68">
        <v>98803</v>
      </c>
      <c r="E70" s="68">
        <v>99258</v>
      </c>
      <c r="F70" s="68">
        <v>98938</v>
      </c>
      <c r="G70" s="68">
        <v>99401</v>
      </c>
      <c r="H70" s="68">
        <v>98624</v>
      </c>
      <c r="I70" s="68">
        <v>99055</v>
      </c>
      <c r="J70" s="68">
        <v>99281</v>
      </c>
      <c r="K70" s="68">
        <v>99877</v>
      </c>
      <c r="L70" s="68">
        <v>103011</v>
      </c>
      <c r="M70" s="69">
        <v>105283</v>
      </c>
      <c r="N70" s="67">
        <f t="shared" si="0"/>
        <v>99846.25</v>
      </c>
    </row>
    <row r="71" spans="1:14" ht="12" customHeight="1" x14ac:dyDescent="0.25">
      <c r="A71" s="62" t="str">
        <f>'Pregnant Women Participating'!A71</f>
        <v>Colorado</v>
      </c>
      <c r="B71" s="63">
        <v>2543</v>
      </c>
      <c r="C71" s="64">
        <v>2503</v>
      </c>
      <c r="D71" s="64">
        <v>2512</v>
      </c>
      <c r="E71" s="64">
        <v>2594</v>
      </c>
      <c r="F71" s="64">
        <v>2583</v>
      </c>
      <c r="G71" s="64">
        <v>2712</v>
      </c>
      <c r="H71" s="64">
        <v>2745</v>
      </c>
      <c r="I71" s="64">
        <v>2796</v>
      </c>
      <c r="J71" s="64">
        <v>2909</v>
      </c>
      <c r="K71" s="64">
        <v>3043</v>
      </c>
      <c r="L71" s="64">
        <v>3102</v>
      </c>
      <c r="M71" s="65">
        <v>3182</v>
      </c>
      <c r="N71" s="63">
        <f t="shared" si="0"/>
        <v>2768.6666666666665</v>
      </c>
    </row>
    <row r="72" spans="1:14" ht="12" customHeight="1" x14ac:dyDescent="0.25">
      <c r="A72" s="62" t="str">
        <f>'Pregnant Women Participating'!A72</f>
        <v>Kansas</v>
      </c>
      <c r="B72" s="63">
        <v>1456</v>
      </c>
      <c r="C72" s="64">
        <v>1583</v>
      </c>
      <c r="D72" s="64">
        <v>1472</v>
      </c>
      <c r="E72" s="64">
        <v>1489</v>
      </c>
      <c r="F72" s="64">
        <v>1454</v>
      </c>
      <c r="G72" s="64">
        <v>1481</v>
      </c>
      <c r="H72" s="64">
        <v>1507</v>
      </c>
      <c r="I72" s="64">
        <v>1502</v>
      </c>
      <c r="J72" s="64">
        <v>1458</v>
      </c>
      <c r="K72" s="64">
        <v>1511</v>
      </c>
      <c r="L72" s="64">
        <v>1618</v>
      </c>
      <c r="M72" s="65">
        <v>1638</v>
      </c>
      <c r="N72" s="63">
        <f t="shared" si="0"/>
        <v>1514.0833333333333</v>
      </c>
    </row>
    <row r="73" spans="1:14" ht="12" customHeight="1" x14ac:dyDescent="0.25">
      <c r="A73" s="62" t="str">
        <f>'Pregnant Women Participating'!A73</f>
        <v>Missouri</v>
      </c>
      <c r="B73" s="63">
        <v>3043</v>
      </c>
      <c r="C73" s="64">
        <v>3008</v>
      </c>
      <c r="D73" s="64">
        <v>3118</v>
      </c>
      <c r="E73" s="64">
        <v>3069</v>
      </c>
      <c r="F73" s="64">
        <v>2910</v>
      </c>
      <c r="G73" s="64">
        <v>2998</v>
      </c>
      <c r="H73" s="64">
        <v>2913</v>
      </c>
      <c r="I73" s="64">
        <v>3042</v>
      </c>
      <c r="J73" s="64">
        <v>3082</v>
      </c>
      <c r="K73" s="64">
        <v>3190</v>
      </c>
      <c r="L73" s="64">
        <v>3385</v>
      </c>
      <c r="M73" s="65">
        <v>3586</v>
      </c>
      <c r="N73" s="63">
        <f t="shared" si="0"/>
        <v>3112</v>
      </c>
    </row>
    <row r="74" spans="1:14" ht="12" customHeight="1" x14ac:dyDescent="0.25">
      <c r="A74" s="62" t="str">
        <f>'Pregnant Women Participating'!A74</f>
        <v>Montana</v>
      </c>
      <c r="B74" s="63">
        <v>380</v>
      </c>
      <c r="C74" s="64">
        <v>412</v>
      </c>
      <c r="D74" s="64">
        <v>398</v>
      </c>
      <c r="E74" s="64">
        <v>359</v>
      </c>
      <c r="F74" s="64">
        <v>356</v>
      </c>
      <c r="G74" s="64">
        <v>367</v>
      </c>
      <c r="H74" s="64">
        <v>376</v>
      </c>
      <c r="I74" s="64">
        <v>364</v>
      </c>
      <c r="J74" s="64">
        <v>365</v>
      </c>
      <c r="K74" s="64">
        <v>374</v>
      </c>
      <c r="L74" s="64">
        <v>399</v>
      </c>
      <c r="M74" s="65">
        <v>367</v>
      </c>
      <c r="N74" s="63">
        <f t="shared" si="0"/>
        <v>376.41666666666669</v>
      </c>
    </row>
    <row r="75" spans="1:14" ht="12" customHeight="1" x14ac:dyDescent="0.25">
      <c r="A75" s="62" t="str">
        <f>'Pregnant Women Participating'!A75</f>
        <v>Nebraska</v>
      </c>
      <c r="B75" s="63">
        <v>1438</v>
      </c>
      <c r="C75" s="64">
        <v>1479</v>
      </c>
      <c r="D75" s="64">
        <v>1502</v>
      </c>
      <c r="E75" s="64">
        <v>1537</v>
      </c>
      <c r="F75" s="64">
        <v>1535</v>
      </c>
      <c r="G75" s="64">
        <v>1588</v>
      </c>
      <c r="H75" s="64">
        <v>1577</v>
      </c>
      <c r="I75" s="64">
        <v>1566</v>
      </c>
      <c r="J75" s="64">
        <v>1593</v>
      </c>
      <c r="K75" s="64">
        <v>1631</v>
      </c>
      <c r="L75" s="64">
        <v>1602</v>
      </c>
      <c r="M75" s="65">
        <v>1688</v>
      </c>
      <c r="N75" s="63">
        <f t="shared" si="0"/>
        <v>1561.3333333333333</v>
      </c>
    </row>
    <row r="76" spans="1:14" ht="12" customHeight="1" x14ac:dyDescent="0.25">
      <c r="A76" s="62" t="str">
        <f>'Pregnant Women Participating'!A76</f>
        <v>North Dakota</v>
      </c>
      <c r="B76" s="63">
        <v>316</v>
      </c>
      <c r="C76" s="64">
        <v>327</v>
      </c>
      <c r="D76" s="64">
        <v>304</v>
      </c>
      <c r="E76" s="64">
        <v>285</v>
      </c>
      <c r="F76" s="64">
        <v>286</v>
      </c>
      <c r="G76" s="64">
        <v>299</v>
      </c>
      <c r="H76" s="64">
        <v>313</v>
      </c>
      <c r="I76" s="64">
        <v>319</v>
      </c>
      <c r="J76" s="64">
        <v>316</v>
      </c>
      <c r="K76" s="64">
        <v>321</v>
      </c>
      <c r="L76" s="64">
        <v>337</v>
      </c>
      <c r="M76" s="65">
        <v>337</v>
      </c>
      <c r="N76" s="63">
        <f t="shared" si="0"/>
        <v>313.33333333333331</v>
      </c>
    </row>
    <row r="77" spans="1:14" ht="12" customHeight="1" x14ac:dyDescent="0.25">
      <c r="A77" s="62" t="str">
        <f>'Pregnant Women Participating'!A77</f>
        <v>South Dakota</v>
      </c>
      <c r="B77" s="63">
        <v>512</v>
      </c>
      <c r="C77" s="64">
        <v>485</v>
      </c>
      <c r="D77" s="64">
        <v>482</v>
      </c>
      <c r="E77" s="64">
        <v>497</v>
      </c>
      <c r="F77" s="64">
        <v>478</v>
      </c>
      <c r="G77" s="64">
        <v>457</v>
      </c>
      <c r="H77" s="64">
        <v>446</v>
      </c>
      <c r="I77" s="64">
        <v>443</v>
      </c>
      <c r="J77" s="64">
        <v>437</v>
      </c>
      <c r="K77" s="64">
        <v>456</v>
      </c>
      <c r="L77" s="64">
        <v>474</v>
      </c>
      <c r="M77" s="65">
        <v>478</v>
      </c>
      <c r="N77" s="63">
        <f t="shared" si="0"/>
        <v>470.41666666666669</v>
      </c>
    </row>
    <row r="78" spans="1:14" ht="12" customHeight="1" x14ac:dyDescent="0.25">
      <c r="A78" s="62" t="str">
        <f>'Pregnant Women Participating'!A78</f>
        <v>Wyoming</v>
      </c>
      <c r="B78" s="63">
        <v>154</v>
      </c>
      <c r="C78" s="64">
        <v>174</v>
      </c>
      <c r="D78" s="64">
        <v>191</v>
      </c>
      <c r="E78" s="64">
        <v>185</v>
      </c>
      <c r="F78" s="64">
        <v>171</v>
      </c>
      <c r="G78" s="64">
        <v>157</v>
      </c>
      <c r="H78" s="64">
        <v>146</v>
      </c>
      <c r="I78" s="64">
        <v>145</v>
      </c>
      <c r="J78" s="64">
        <v>144</v>
      </c>
      <c r="K78" s="64">
        <v>138</v>
      </c>
      <c r="L78" s="64">
        <v>152</v>
      </c>
      <c r="M78" s="65">
        <v>154</v>
      </c>
      <c r="N78" s="63">
        <f t="shared" si="0"/>
        <v>159.25</v>
      </c>
    </row>
    <row r="79" spans="1:14" ht="12" customHeight="1" x14ac:dyDescent="0.25">
      <c r="A79" s="62" t="str">
        <f>'Pregnant Women Participating'!A79</f>
        <v>Ute Mountain Ute Tribe, CO</v>
      </c>
      <c r="B79" s="63">
        <v>4</v>
      </c>
      <c r="C79" s="64">
        <v>5</v>
      </c>
      <c r="D79" s="64">
        <v>4</v>
      </c>
      <c r="E79" s="64">
        <v>4</v>
      </c>
      <c r="F79" s="64">
        <v>3</v>
      </c>
      <c r="G79" s="64">
        <v>3</v>
      </c>
      <c r="H79" s="64">
        <v>4</v>
      </c>
      <c r="I79" s="64">
        <v>6</v>
      </c>
      <c r="J79" s="64">
        <v>7</v>
      </c>
      <c r="K79" s="64">
        <v>6</v>
      </c>
      <c r="L79" s="64">
        <v>7</v>
      </c>
      <c r="M79" s="65">
        <v>8</v>
      </c>
      <c r="N79" s="63">
        <f t="shared" si="0"/>
        <v>5.083333333333333</v>
      </c>
    </row>
    <row r="80" spans="1:14" ht="12" customHeight="1" x14ac:dyDescent="0.25">
      <c r="A80" s="62" t="str">
        <f>'Pregnant Women Participating'!A80</f>
        <v>Omaha Sioux, NE</v>
      </c>
      <c r="B80" s="63">
        <v>3</v>
      </c>
      <c r="C80" s="64">
        <v>3</v>
      </c>
      <c r="D80" s="64">
        <v>3</v>
      </c>
      <c r="E80" s="64">
        <v>2</v>
      </c>
      <c r="F80" s="64">
        <v>3</v>
      </c>
      <c r="G80" s="64">
        <v>3</v>
      </c>
      <c r="H80" s="64">
        <v>3</v>
      </c>
      <c r="I80" s="64">
        <v>3</v>
      </c>
      <c r="J80" s="64">
        <v>2</v>
      </c>
      <c r="K80" s="64">
        <v>1</v>
      </c>
      <c r="L80" s="64">
        <v>1</v>
      </c>
      <c r="M80" s="65">
        <v>1</v>
      </c>
      <c r="N80" s="63">
        <f t="shared" si="0"/>
        <v>2.3333333333333335</v>
      </c>
    </row>
    <row r="81" spans="1:14" ht="12" customHeight="1" x14ac:dyDescent="0.25">
      <c r="A81" s="62" t="str">
        <f>'Pregnant Women Participating'!A81</f>
        <v>Santee Sioux, NE</v>
      </c>
      <c r="B81" s="63">
        <v>0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5">
        <v>0</v>
      </c>
      <c r="N81" s="63" t="str">
        <f t="shared" si="0"/>
        <v>0</v>
      </c>
    </row>
    <row r="82" spans="1:14" ht="12" customHeight="1" x14ac:dyDescent="0.25">
      <c r="A82" s="62" t="str">
        <f>'Pregnant Women Participating'!A82</f>
        <v>Winnebago Tribe, NE</v>
      </c>
      <c r="B82" s="63">
        <v>1</v>
      </c>
      <c r="C82" s="64">
        <v>1</v>
      </c>
      <c r="D82" s="64">
        <v>1</v>
      </c>
      <c r="E82" s="64">
        <v>1</v>
      </c>
      <c r="F82" s="64">
        <v>2</v>
      </c>
      <c r="G82" s="64">
        <v>1</v>
      </c>
      <c r="H82" s="64">
        <v>1</v>
      </c>
      <c r="I82" s="64">
        <v>2</v>
      </c>
      <c r="J82" s="64">
        <v>2</v>
      </c>
      <c r="K82" s="64">
        <v>1</v>
      </c>
      <c r="L82" s="64">
        <v>1</v>
      </c>
      <c r="M82" s="65">
        <v>1</v>
      </c>
      <c r="N82" s="63">
        <f t="shared" si="0"/>
        <v>1.25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3</v>
      </c>
      <c r="C83" s="64">
        <v>3</v>
      </c>
      <c r="D83" s="64">
        <v>4</v>
      </c>
      <c r="E83" s="64">
        <v>5</v>
      </c>
      <c r="F83" s="64">
        <v>4</v>
      </c>
      <c r="G83" s="64">
        <v>5</v>
      </c>
      <c r="H83" s="64">
        <v>4</v>
      </c>
      <c r="I83" s="64">
        <v>2</v>
      </c>
      <c r="J83" s="64">
        <v>1</v>
      </c>
      <c r="K83" s="64">
        <v>2</v>
      </c>
      <c r="L83" s="64">
        <v>4</v>
      </c>
      <c r="M83" s="65">
        <v>4</v>
      </c>
      <c r="N83" s="63">
        <f t="shared" si="0"/>
        <v>3.4166666666666665</v>
      </c>
    </row>
    <row r="84" spans="1:14" ht="12" customHeight="1" x14ac:dyDescent="0.25">
      <c r="A84" s="62" t="str">
        <f>'Pregnant Women Participating'!A84</f>
        <v>Three Affiliated Tribes, ND</v>
      </c>
      <c r="B84" s="63">
        <v>4</v>
      </c>
      <c r="C84" s="64">
        <v>3</v>
      </c>
      <c r="D84" s="64">
        <v>3</v>
      </c>
      <c r="E84" s="64">
        <v>2</v>
      </c>
      <c r="F84" s="64">
        <v>2</v>
      </c>
      <c r="G84" s="64">
        <v>1</v>
      </c>
      <c r="H84" s="64">
        <v>1</v>
      </c>
      <c r="I84" s="64">
        <v>1</v>
      </c>
      <c r="J84" s="64">
        <v>1</v>
      </c>
      <c r="K84" s="64">
        <v>1</v>
      </c>
      <c r="L84" s="64">
        <v>0</v>
      </c>
      <c r="M84" s="65">
        <v>0</v>
      </c>
      <c r="N84" s="63">
        <f t="shared" si="0"/>
        <v>1.5833333333333333</v>
      </c>
    </row>
    <row r="85" spans="1:14" ht="12" customHeight="1" x14ac:dyDescent="0.25">
      <c r="A85" s="62" t="str">
        <f>'Pregnant Women Participating'!A85</f>
        <v>Cheyenne River Sioux, SD</v>
      </c>
      <c r="B85" s="63">
        <v>8</v>
      </c>
      <c r="C85" s="64">
        <v>7</v>
      </c>
      <c r="D85" s="64">
        <v>8</v>
      </c>
      <c r="E85" s="64">
        <v>9</v>
      </c>
      <c r="F85" s="64">
        <v>8</v>
      </c>
      <c r="G85" s="64">
        <v>5</v>
      </c>
      <c r="H85" s="64">
        <v>4</v>
      </c>
      <c r="I85" s="64">
        <v>3</v>
      </c>
      <c r="J85" s="64">
        <v>4</v>
      </c>
      <c r="K85" s="64">
        <v>5</v>
      </c>
      <c r="L85" s="64">
        <v>2</v>
      </c>
      <c r="M85" s="65">
        <v>8</v>
      </c>
      <c r="N85" s="63">
        <f t="shared" si="0"/>
        <v>5.916666666666667</v>
      </c>
    </row>
    <row r="86" spans="1:14" ht="12" customHeight="1" x14ac:dyDescent="0.25">
      <c r="A86" s="62" t="str">
        <f>'Pregnant Women Participating'!A86</f>
        <v>Rosebud Sioux, SD</v>
      </c>
      <c r="B86" s="63">
        <v>18</v>
      </c>
      <c r="C86" s="64">
        <v>20</v>
      </c>
      <c r="D86" s="64">
        <v>17</v>
      </c>
      <c r="E86" s="64">
        <v>22</v>
      </c>
      <c r="F86" s="64">
        <v>18</v>
      </c>
      <c r="G86" s="64">
        <v>20</v>
      </c>
      <c r="H86" s="64">
        <v>20</v>
      </c>
      <c r="I86" s="64">
        <v>19</v>
      </c>
      <c r="J86" s="64">
        <v>24</v>
      </c>
      <c r="K86" s="64">
        <v>28</v>
      </c>
      <c r="L86" s="64">
        <v>33</v>
      </c>
      <c r="M86" s="65">
        <v>33</v>
      </c>
      <c r="N86" s="63">
        <f t="shared" si="0"/>
        <v>22.666666666666668</v>
      </c>
    </row>
    <row r="87" spans="1:14" ht="12" customHeight="1" x14ac:dyDescent="0.25">
      <c r="A87" s="62" t="str">
        <f>'Pregnant Women Participating'!A87</f>
        <v>Northern Arapahoe, WY</v>
      </c>
      <c r="B87" s="63">
        <v>7</v>
      </c>
      <c r="C87" s="64">
        <v>5</v>
      </c>
      <c r="D87" s="64">
        <v>5</v>
      </c>
      <c r="E87" s="64">
        <v>7</v>
      </c>
      <c r="F87" s="64">
        <v>8</v>
      </c>
      <c r="G87" s="64">
        <v>10</v>
      </c>
      <c r="H87" s="64">
        <v>10</v>
      </c>
      <c r="I87" s="64">
        <v>9</v>
      </c>
      <c r="J87" s="64">
        <v>7</v>
      </c>
      <c r="K87" s="64">
        <v>4</v>
      </c>
      <c r="L87" s="64">
        <v>4</v>
      </c>
      <c r="M87" s="65">
        <v>7</v>
      </c>
      <c r="N87" s="63">
        <f t="shared" si="0"/>
        <v>6.916666666666667</v>
      </c>
    </row>
    <row r="88" spans="1:14" ht="12" customHeight="1" x14ac:dyDescent="0.25">
      <c r="A88" s="62" t="str">
        <f>'Pregnant Women Participating'!A88</f>
        <v>Shoshone Tribe, WY</v>
      </c>
      <c r="B88" s="63">
        <v>3</v>
      </c>
      <c r="C88" s="64">
        <v>4</v>
      </c>
      <c r="D88" s="64">
        <v>4</v>
      </c>
      <c r="E88" s="64">
        <v>3</v>
      </c>
      <c r="F88" s="64">
        <v>3</v>
      </c>
      <c r="G88" s="64">
        <v>4</v>
      </c>
      <c r="H88" s="64">
        <v>2</v>
      </c>
      <c r="I88" s="64">
        <v>1</v>
      </c>
      <c r="J88" s="64">
        <v>3</v>
      </c>
      <c r="K88" s="64">
        <v>1</v>
      </c>
      <c r="L88" s="64">
        <v>2</v>
      </c>
      <c r="M88" s="65">
        <v>2</v>
      </c>
      <c r="N88" s="63">
        <f t="shared" si="0"/>
        <v>2.6666666666666665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9893</v>
      </c>
      <c r="C89" s="68">
        <v>10022</v>
      </c>
      <c r="D89" s="68">
        <v>10028</v>
      </c>
      <c r="E89" s="68">
        <v>10070</v>
      </c>
      <c r="F89" s="68">
        <v>9824</v>
      </c>
      <c r="G89" s="68">
        <v>10111</v>
      </c>
      <c r="H89" s="68">
        <v>10072</v>
      </c>
      <c r="I89" s="68">
        <v>10223</v>
      </c>
      <c r="J89" s="68">
        <v>10355</v>
      </c>
      <c r="K89" s="68">
        <v>10713</v>
      </c>
      <c r="L89" s="68">
        <v>11123</v>
      </c>
      <c r="M89" s="69">
        <v>11494</v>
      </c>
      <c r="N89" s="67">
        <f t="shared" si="0"/>
        <v>10327.333333333334</v>
      </c>
    </row>
    <row r="90" spans="1:14" ht="12" customHeight="1" x14ac:dyDescent="0.25">
      <c r="A90" s="71" t="str">
        <f>'Pregnant Women Participating'!A90</f>
        <v>Alaska</v>
      </c>
      <c r="B90" s="63">
        <v>612</v>
      </c>
      <c r="C90" s="64">
        <v>623</v>
      </c>
      <c r="D90" s="64">
        <v>611</v>
      </c>
      <c r="E90" s="64">
        <v>609</v>
      </c>
      <c r="F90" s="64">
        <v>603</v>
      </c>
      <c r="G90" s="64">
        <v>611</v>
      </c>
      <c r="H90" s="64">
        <v>633</v>
      </c>
      <c r="I90" s="64">
        <v>647</v>
      </c>
      <c r="J90" s="64">
        <v>648</v>
      </c>
      <c r="K90" s="64">
        <v>642</v>
      </c>
      <c r="L90" s="64">
        <v>639</v>
      </c>
      <c r="M90" s="65">
        <v>633</v>
      </c>
      <c r="N90" s="63">
        <f t="shared" si="0"/>
        <v>625.91666666666663</v>
      </c>
    </row>
    <row r="91" spans="1:14" ht="12" customHeight="1" x14ac:dyDescent="0.25">
      <c r="A91" s="71" t="str">
        <f>'Pregnant Women Participating'!A91</f>
        <v>American Samoa</v>
      </c>
      <c r="B91" s="63">
        <v>343</v>
      </c>
      <c r="C91" s="64">
        <v>359</v>
      </c>
      <c r="D91" s="64">
        <v>337</v>
      </c>
      <c r="E91" s="64">
        <v>341</v>
      </c>
      <c r="F91" s="64">
        <v>314</v>
      </c>
      <c r="G91" s="64">
        <v>325</v>
      </c>
      <c r="H91" s="64">
        <v>344</v>
      </c>
      <c r="I91" s="64">
        <v>325</v>
      </c>
      <c r="J91" s="64">
        <v>338</v>
      </c>
      <c r="K91" s="64">
        <v>330</v>
      </c>
      <c r="L91" s="64">
        <v>336</v>
      </c>
      <c r="M91" s="65">
        <v>339</v>
      </c>
      <c r="N91" s="63">
        <f t="shared" si="0"/>
        <v>335.91666666666669</v>
      </c>
    </row>
    <row r="92" spans="1:14" ht="12" customHeight="1" x14ac:dyDescent="0.25">
      <c r="A92" s="71" t="str">
        <f>'Pregnant Women Participating'!A92</f>
        <v>California</v>
      </c>
      <c r="B92" s="63">
        <v>36300</v>
      </c>
      <c r="C92" s="64">
        <v>36323</v>
      </c>
      <c r="D92" s="64">
        <v>36669</v>
      </c>
      <c r="E92" s="64">
        <v>37223</v>
      </c>
      <c r="F92" s="64">
        <v>37624</v>
      </c>
      <c r="G92" s="64">
        <v>38599</v>
      </c>
      <c r="H92" s="64">
        <v>38727</v>
      </c>
      <c r="I92" s="64">
        <v>39332</v>
      </c>
      <c r="J92" s="64">
        <v>39958</v>
      </c>
      <c r="K92" s="64">
        <v>39945</v>
      </c>
      <c r="L92" s="64">
        <v>41698</v>
      </c>
      <c r="M92" s="65">
        <v>42155</v>
      </c>
      <c r="N92" s="63">
        <f t="shared" si="0"/>
        <v>38712.75</v>
      </c>
    </row>
    <row r="93" spans="1:14" ht="12" customHeight="1" x14ac:dyDescent="0.25">
      <c r="A93" s="71" t="str">
        <f>'Pregnant Women Participating'!A93</f>
        <v>Guam</v>
      </c>
      <c r="B93" s="63">
        <v>225</v>
      </c>
      <c r="C93" s="64">
        <v>230</v>
      </c>
      <c r="D93" s="64">
        <v>239</v>
      </c>
      <c r="E93" s="64">
        <v>255</v>
      </c>
      <c r="F93" s="64">
        <v>263</v>
      </c>
      <c r="G93" s="64">
        <v>264</v>
      </c>
      <c r="H93" s="64">
        <v>250</v>
      </c>
      <c r="I93" s="64">
        <v>247</v>
      </c>
      <c r="J93" s="64">
        <v>263</v>
      </c>
      <c r="K93" s="64">
        <v>234</v>
      </c>
      <c r="L93" s="64">
        <v>232</v>
      </c>
      <c r="M93" s="65">
        <v>241</v>
      </c>
      <c r="N93" s="63">
        <f t="shared" si="0"/>
        <v>245.25</v>
      </c>
    </row>
    <row r="94" spans="1:14" ht="12" customHeight="1" x14ac:dyDescent="0.25">
      <c r="A94" s="71" t="str">
        <f>'Pregnant Women Participating'!A94</f>
        <v>Hawaii</v>
      </c>
      <c r="B94" s="63">
        <v>1210</v>
      </c>
      <c r="C94" s="64">
        <v>1210</v>
      </c>
      <c r="D94" s="64">
        <v>1246</v>
      </c>
      <c r="E94" s="64">
        <v>1230</v>
      </c>
      <c r="F94" s="64">
        <v>1256</v>
      </c>
      <c r="G94" s="64">
        <v>1262</v>
      </c>
      <c r="H94" s="64">
        <v>1268</v>
      </c>
      <c r="I94" s="64">
        <v>1253</v>
      </c>
      <c r="J94" s="64">
        <v>1270</v>
      </c>
      <c r="K94" s="64">
        <v>1270</v>
      </c>
      <c r="L94" s="64">
        <v>1324</v>
      </c>
      <c r="M94" s="65">
        <v>1337</v>
      </c>
      <c r="N94" s="63">
        <f t="shared" si="0"/>
        <v>1261.3333333333333</v>
      </c>
    </row>
    <row r="95" spans="1:14" ht="12" customHeight="1" x14ac:dyDescent="0.25">
      <c r="A95" s="71" t="str">
        <f>'Pregnant Women Participating'!A95</f>
        <v>Idaho</v>
      </c>
      <c r="B95" s="63">
        <v>947</v>
      </c>
      <c r="C95" s="64">
        <v>965</v>
      </c>
      <c r="D95" s="64">
        <v>931</v>
      </c>
      <c r="E95" s="64">
        <v>947</v>
      </c>
      <c r="F95" s="64">
        <v>934</v>
      </c>
      <c r="G95" s="64">
        <v>997</v>
      </c>
      <c r="H95" s="64">
        <v>995</v>
      </c>
      <c r="I95" s="64">
        <v>989</v>
      </c>
      <c r="J95" s="64">
        <v>995</v>
      </c>
      <c r="K95" s="64">
        <v>989</v>
      </c>
      <c r="L95" s="64">
        <v>1073</v>
      </c>
      <c r="M95" s="65">
        <v>1081</v>
      </c>
      <c r="N95" s="63">
        <f t="shared" si="0"/>
        <v>986.91666666666663</v>
      </c>
    </row>
    <row r="96" spans="1:14" ht="12" customHeight="1" x14ac:dyDescent="0.25">
      <c r="A96" s="71" t="str">
        <f>'Pregnant Women Participating'!A96</f>
        <v>Nevada</v>
      </c>
      <c r="B96" s="63">
        <v>2169</v>
      </c>
      <c r="C96" s="64">
        <v>2249</v>
      </c>
      <c r="D96" s="64">
        <v>2241</v>
      </c>
      <c r="E96" s="64">
        <v>2288</v>
      </c>
      <c r="F96" s="64">
        <v>2253</v>
      </c>
      <c r="G96" s="64">
        <v>2244</v>
      </c>
      <c r="H96" s="64">
        <v>2233</v>
      </c>
      <c r="I96" s="64">
        <v>2275</v>
      </c>
      <c r="J96" s="64">
        <v>2326</v>
      </c>
      <c r="K96" s="64">
        <v>2390</v>
      </c>
      <c r="L96" s="64">
        <v>2529</v>
      </c>
      <c r="M96" s="65">
        <v>2633</v>
      </c>
      <c r="N96" s="63">
        <f t="shared" si="0"/>
        <v>2319.1666666666665</v>
      </c>
    </row>
    <row r="97" spans="1:14" ht="12" customHeight="1" x14ac:dyDescent="0.25">
      <c r="A97" s="71" t="str">
        <f>'Pregnant Women Participating'!A97</f>
        <v>Oregon</v>
      </c>
      <c r="B97" s="63">
        <v>1588</v>
      </c>
      <c r="C97" s="64">
        <v>1580</v>
      </c>
      <c r="D97" s="64">
        <v>1612</v>
      </c>
      <c r="E97" s="64">
        <v>1606</v>
      </c>
      <c r="F97" s="64">
        <v>1577</v>
      </c>
      <c r="G97" s="64">
        <v>1665</v>
      </c>
      <c r="H97" s="64">
        <v>1627</v>
      </c>
      <c r="I97" s="64">
        <v>1657</v>
      </c>
      <c r="J97" s="64">
        <v>1650</v>
      </c>
      <c r="K97" s="64">
        <v>1688</v>
      </c>
      <c r="L97" s="64">
        <v>1738</v>
      </c>
      <c r="M97" s="65">
        <v>1705</v>
      </c>
      <c r="N97" s="63">
        <f t="shared" si="0"/>
        <v>1641.0833333333333</v>
      </c>
    </row>
    <row r="98" spans="1:14" ht="12" customHeight="1" x14ac:dyDescent="0.25">
      <c r="A98" s="71" t="str">
        <f>'Pregnant Women Participating'!A98</f>
        <v>Washington</v>
      </c>
      <c r="B98" s="63">
        <v>2140</v>
      </c>
      <c r="C98" s="64">
        <v>2199</v>
      </c>
      <c r="D98" s="64">
        <v>2289</v>
      </c>
      <c r="E98" s="64">
        <v>2318</v>
      </c>
      <c r="F98" s="64">
        <v>2309</v>
      </c>
      <c r="G98" s="64">
        <v>2379</v>
      </c>
      <c r="H98" s="64">
        <v>2387</v>
      </c>
      <c r="I98" s="64">
        <v>2338</v>
      </c>
      <c r="J98" s="64">
        <v>2363</v>
      </c>
      <c r="K98" s="64">
        <v>2440</v>
      </c>
      <c r="L98" s="64">
        <v>2568</v>
      </c>
      <c r="M98" s="65">
        <v>2661</v>
      </c>
      <c r="N98" s="63">
        <f t="shared" si="0"/>
        <v>2365.9166666666665</v>
      </c>
    </row>
    <row r="99" spans="1:14" ht="12" customHeight="1" x14ac:dyDescent="0.25">
      <c r="A99" s="71" t="str">
        <f>'Pregnant Women Participating'!A99</f>
        <v>Northern Marianas</v>
      </c>
      <c r="B99" s="63">
        <v>147</v>
      </c>
      <c r="C99" s="64">
        <v>138</v>
      </c>
      <c r="D99" s="64">
        <v>140</v>
      </c>
      <c r="E99" s="64">
        <v>147</v>
      </c>
      <c r="F99" s="64">
        <v>136</v>
      </c>
      <c r="G99" s="64">
        <v>132</v>
      </c>
      <c r="H99" s="64">
        <v>133</v>
      </c>
      <c r="I99" s="64">
        <v>128</v>
      </c>
      <c r="J99" s="64">
        <v>120</v>
      </c>
      <c r="K99" s="64">
        <v>108</v>
      </c>
      <c r="L99" s="64">
        <v>104</v>
      </c>
      <c r="M99" s="65">
        <v>102</v>
      </c>
      <c r="N99" s="63">
        <f t="shared" si="0"/>
        <v>127.91666666666667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12</v>
      </c>
      <c r="C100" s="64">
        <v>13</v>
      </c>
      <c r="D100" s="64">
        <v>14</v>
      </c>
      <c r="E100" s="64">
        <v>14</v>
      </c>
      <c r="F100" s="64">
        <v>20</v>
      </c>
      <c r="G100" s="64">
        <v>20</v>
      </c>
      <c r="H100" s="64">
        <v>19</v>
      </c>
      <c r="I100" s="64">
        <v>18</v>
      </c>
      <c r="J100" s="64">
        <v>16</v>
      </c>
      <c r="K100" s="64">
        <v>19</v>
      </c>
      <c r="L100" s="64">
        <v>19</v>
      </c>
      <c r="M100" s="65">
        <v>15</v>
      </c>
      <c r="N100" s="63">
        <f t="shared" si="0"/>
        <v>16.583333333333332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45693</v>
      </c>
      <c r="C101" s="68">
        <v>45889</v>
      </c>
      <c r="D101" s="68">
        <v>46329</v>
      </c>
      <c r="E101" s="68">
        <v>46978</v>
      </c>
      <c r="F101" s="68">
        <v>47289</v>
      </c>
      <c r="G101" s="68">
        <v>48498</v>
      </c>
      <c r="H101" s="68">
        <v>48616</v>
      </c>
      <c r="I101" s="68">
        <v>49209</v>
      </c>
      <c r="J101" s="68">
        <v>49947</v>
      </c>
      <c r="K101" s="68">
        <v>50055</v>
      </c>
      <c r="L101" s="68">
        <v>52260</v>
      </c>
      <c r="M101" s="69">
        <v>52902</v>
      </c>
      <c r="N101" s="67">
        <f t="shared" si="0"/>
        <v>48638.75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316081</v>
      </c>
      <c r="C102" s="74">
        <v>319057</v>
      </c>
      <c r="D102" s="74">
        <v>320370</v>
      </c>
      <c r="E102" s="74">
        <v>322406</v>
      </c>
      <c r="F102" s="74">
        <v>324406</v>
      </c>
      <c r="G102" s="74">
        <v>329705</v>
      </c>
      <c r="H102" s="74">
        <v>328750</v>
      </c>
      <c r="I102" s="74">
        <v>331292</v>
      </c>
      <c r="J102" s="74">
        <v>334012</v>
      </c>
      <c r="K102" s="74">
        <v>337252</v>
      </c>
      <c r="L102" s="74">
        <v>349575</v>
      </c>
      <c r="M102" s="75">
        <v>355895</v>
      </c>
      <c r="N102" s="73">
        <f t="shared" si="0"/>
        <v>330733.41666666669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March 10,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44470</v>
      </c>
      <c r="C5" s="19">
        <f>DATE(RIGHT(A2,4)-1,11,1)</f>
        <v>44501</v>
      </c>
      <c r="D5" s="19">
        <f>DATE(RIGHT(A2,4)-1,12,1)</f>
        <v>44531</v>
      </c>
      <c r="E5" s="19">
        <f>DATE(RIGHT(A2,4),1,1)</f>
        <v>44562</v>
      </c>
      <c r="F5" s="19">
        <f>DATE(RIGHT(A2,4),2,1)</f>
        <v>44593</v>
      </c>
      <c r="G5" s="19">
        <f>DATE(RIGHT(A2,4),3,1)</f>
        <v>44621</v>
      </c>
      <c r="H5" s="19">
        <f>DATE(RIGHT(A2,4),4,1)</f>
        <v>44652</v>
      </c>
      <c r="I5" s="19">
        <f>DATE(RIGHT(A2,4),5,1)</f>
        <v>44682</v>
      </c>
      <c r="J5" s="19">
        <f>DATE(RIGHT(A2,4),6,1)</f>
        <v>44713</v>
      </c>
      <c r="K5" s="19">
        <f>DATE(RIGHT(A2,4),7,1)</f>
        <v>44743</v>
      </c>
      <c r="L5" s="19">
        <f>DATE(RIGHT(A2,4),8,1)</f>
        <v>44774</v>
      </c>
      <c r="M5" s="19">
        <f>DATE(RIGHT(A2,4),9,1)</f>
        <v>44805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3083</v>
      </c>
      <c r="C6" s="4">
        <v>3239</v>
      </c>
      <c r="D6" s="4">
        <v>3273</v>
      </c>
      <c r="E6" s="4">
        <v>3344</v>
      </c>
      <c r="F6" s="4">
        <v>3381</v>
      </c>
      <c r="G6" s="4">
        <v>3458</v>
      </c>
      <c r="H6" s="4">
        <v>3519</v>
      </c>
      <c r="I6" s="4">
        <v>3537</v>
      </c>
      <c r="J6" s="4">
        <v>3613</v>
      </c>
      <c r="K6" s="4">
        <v>3682</v>
      </c>
      <c r="L6" s="4">
        <v>3708</v>
      </c>
      <c r="M6" s="42">
        <v>3736</v>
      </c>
      <c r="N6" s="13">
        <f t="shared" ref="N6:N15" si="0">IF(SUM(B6:M6)&gt;0,AVERAGE(B6:M6)," ")</f>
        <v>3464.4166666666665</v>
      </c>
    </row>
    <row r="7" spans="1:14" ht="12" customHeight="1" x14ac:dyDescent="0.25">
      <c r="A7" s="7" t="str">
        <f>'Pregnant Women Participating'!A7</f>
        <v>Maine</v>
      </c>
      <c r="B7" s="13">
        <v>1132</v>
      </c>
      <c r="C7" s="4">
        <v>1156</v>
      </c>
      <c r="D7" s="4">
        <v>1181</v>
      </c>
      <c r="E7" s="4">
        <v>1178</v>
      </c>
      <c r="F7" s="4">
        <v>1194</v>
      </c>
      <c r="G7" s="4">
        <v>1261</v>
      </c>
      <c r="H7" s="4">
        <v>1262</v>
      </c>
      <c r="I7" s="4">
        <v>1293</v>
      </c>
      <c r="J7" s="4">
        <v>1309</v>
      </c>
      <c r="K7" s="4">
        <v>1358</v>
      </c>
      <c r="L7" s="4">
        <v>1413</v>
      </c>
      <c r="M7" s="42">
        <v>1449</v>
      </c>
      <c r="N7" s="13">
        <f t="shared" si="0"/>
        <v>1265.5</v>
      </c>
    </row>
    <row r="8" spans="1:14" ht="12" customHeight="1" x14ac:dyDescent="0.25">
      <c r="A8" s="7" t="str">
        <f>'Pregnant Women Participating'!A8</f>
        <v>Massachusetts</v>
      </c>
      <c r="B8" s="13">
        <v>8191</v>
      </c>
      <c r="C8" s="4">
        <v>8465</v>
      </c>
      <c r="D8" s="4">
        <v>8594</v>
      </c>
      <c r="E8" s="4">
        <v>8791</v>
      </c>
      <c r="F8" s="4">
        <v>8763</v>
      </c>
      <c r="G8" s="4">
        <v>9081</v>
      </c>
      <c r="H8" s="4">
        <v>9140</v>
      </c>
      <c r="I8" s="4">
        <v>9292</v>
      </c>
      <c r="J8" s="4">
        <v>9434</v>
      </c>
      <c r="K8" s="4">
        <v>9565</v>
      </c>
      <c r="L8" s="4">
        <v>9849</v>
      </c>
      <c r="M8" s="42">
        <v>10077</v>
      </c>
      <c r="N8" s="13">
        <f t="shared" si="0"/>
        <v>9103.5</v>
      </c>
    </row>
    <row r="9" spans="1:14" ht="12" customHeight="1" x14ac:dyDescent="0.25">
      <c r="A9" s="7" t="str">
        <f>'Pregnant Women Participating'!A9</f>
        <v>New Hampshire</v>
      </c>
      <c r="B9" s="13">
        <v>901</v>
      </c>
      <c r="C9" s="4">
        <v>919</v>
      </c>
      <c r="D9" s="4">
        <v>898</v>
      </c>
      <c r="E9" s="4">
        <v>905</v>
      </c>
      <c r="F9" s="4">
        <v>919</v>
      </c>
      <c r="G9" s="4">
        <v>917</v>
      </c>
      <c r="H9" s="4">
        <v>858</v>
      </c>
      <c r="I9" s="4">
        <v>913</v>
      </c>
      <c r="J9" s="4">
        <v>948</v>
      </c>
      <c r="K9" s="4">
        <v>934</v>
      </c>
      <c r="L9" s="4">
        <v>963</v>
      </c>
      <c r="M9" s="42">
        <v>945</v>
      </c>
      <c r="N9" s="13">
        <f t="shared" si="0"/>
        <v>918.33333333333337</v>
      </c>
    </row>
    <row r="10" spans="1:14" ht="12" customHeight="1" x14ac:dyDescent="0.25">
      <c r="A10" s="7" t="str">
        <f>'Pregnant Women Participating'!A10</f>
        <v>New York</v>
      </c>
      <c r="B10" s="13">
        <v>37060</v>
      </c>
      <c r="C10" s="4">
        <v>37516</v>
      </c>
      <c r="D10" s="4">
        <v>37946</v>
      </c>
      <c r="E10" s="4">
        <v>38596</v>
      </c>
      <c r="F10" s="4">
        <v>39236</v>
      </c>
      <c r="G10" s="4">
        <v>40098</v>
      </c>
      <c r="H10" s="4">
        <v>40383</v>
      </c>
      <c r="I10" s="4">
        <v>40756</v>
      </c>
      <c r="J10" s="4">
        <v>41225</v>
      </c>
      <c r="K10" s="4">
        <v>41544</v>
      </c>
      <c r="L10" s="4">
        <v>42472</v>
      </c>
      <c r="M10" s="42">
        <v>43093</v>
      </c>
      <c r="N10" s="13">
        <f t="shared" si="0"/>
        <v>39993.75</v>
      </c>
    </row>
    <row r="11" spans="1:14" ht="12" customHeight="1" x14ac:dyDescent="0.25">
      <c r="A11" s="7" t="str">
        <f>'Pregnant Women Participating'!A11</f>
        <v>Rhode Island</v>
      </c>
      <c r="B11" s="13">
        <v>1098</v>
      </c>
      <c r="C11" s="4">
        <v>1090</v>
      </c>
      <c r="D11" s="4">
        <v>1097</v>
      </c>
      <c r="E11" s="4">
        <v>1101</v>
      </c>
      <c r="F11" s="4">
        <v>1142</v>
      </c>
      <c r="G11" s="4">
        <v>1159</v>
      </c>
      <c r="H11" s="4">
        <v>1155</v>
      </c>
      <c r="I11" s="4">
        <v>1199</v>
      </c>
      <c r="J11" s="4">
        <v>1235</v>
      </c>
      <c r="K11" s="4">
        <v>1227</v>
      </c>
      <c r="L11" s="4">
        <v>1281</v>
      </c>
      <c r="M11" s="42">
        <v>1229</v>
      </c>
      <c r="N11" s="13">
        <f t="shared" si="0"/>
        <v>1167.75</v>
      </c>
    </row>
    <row r="12" spans="1:14" ht="12" customHeight="1" x14ac:dyDescent="0.25">
      <c r="A12" s="7" t="str">
        <f>'Pregnant Women Participating'!A12</f>
        <v>Vermont</v>
      </c>
      <c r="B12" s="13">
        <v>961</v>
      </c>
      <c r="C12" s="4">
        <v>970</v>
      </c>
      <c r="D12" s="4">
        <v>968</v>
      </c>
      <c r="E12" s="4">
        <v>977</v>
      </c>
      <c r="F12" s="4">
        <v>949</v>
      </c>
      <c r="G12" s="4">
        <v>970</v>
      </c>
      <c r="H12" s="4">
        <v>975</v>
      </c>
      <c r="I12" s="4">
        <v>991</v>
      </c>
      <c r="J12" s="4">
        <v>1023</v>
      </c>
      <c r="K12" s="4">
        <v>1059</v>
      </c>
      <c r="L12" s="4">
        <v>1076</v>
      </c>
      <c r="M12" s="42">
        <v>1096</v>
      </c>
      <c r="N12" s="13">
        <f t="shared" si="0"/>
        <v>1001.25</v>
      </c>
    </row>
    <row r="13" spans="1:14" ht="12" customHeight="1" x14ac:dyDescent="0.25">
      <c r="A13" s="7" t="str">
        <f>'Pregnant Women Participating'!A13</f>
        <v>Virgin Islands</v>
      </c>
      <c r="B13" s="13">
        <v>448</v>
      </c>
      <c r="C13" s="4">
        <v>447</v>
      </c>
      <c r="D13" s="4">
        <v>447</v>
      </c>
      <c r="E13" s="4">
        <v>437</v>
      </c>
      <c r="F13" s="4">
        <v>412</v>
      </c>
      <c r="G13" s="4">
        <v>410</v>
      </c>
      <c r="H13" s="4">
        <v>418</v>
      </c>
      <c r="I13" s="4">
        <v>426</v>
      </c>
      <c r="J13" s="4">
        <v>403</v>
      </c>
      <c r="K13" s="4">
        <v>401</v>
      </c>
      <c r="L13" s="4">
        <v>396</v>
      </c>
      <c r="M13" s="42">
        <v>385</v>
      </c>
      <c r="N13" s="13">
        <f t="shared" si="0"/>
        <v>419.16666666666669</v>
      </c>
    </row>
    <row r="14" spans="1:14" ht="12" customHeight="1" x14ac:dyDescent="0.25">
      <c r="A14" s="7" t="str">
        <f>'Pregnant Women Participating'!A14</f>
        <v>Indian Township, ME</v>
      </c>
      <c r="B14" s="13">
        <v>7</v>
      </c>
      <c r="C14" s="4">
        <v>0</v>
      </c>
      <c r="D14" s="4">
        <v>1</v>
      </c>
      <c r="E14" s="4">
        <v>1</v>
      </c>
      <c r="F14" s="4">
        <v>2</v>
      </c>
      <c r="G14" s="4">
        <v>2</v>
      </c>
      <c r="H14" s="4">
        <v>2</v>
      </c>
      <c r="I14" s="4">
        <v>2</v>
      </c>
      <c r="J14" s="4">
        <v>3</v>
      </c>
      <c r="K14" s="4">
        <v>4</v>
      </c>
      <c r="L14" s="4">
        <v>4</v>
      </c>
      <c r="M14" s="42">
        <v>4</v>
      </c>
      <c r="N14" s="13">
        <f t="shared" si="0"/>
        <v>2.6666666666666665</v>
      </c>
    </row>
    <row r="15" spans="1:14" ht="12" customHeight="1" x14ac:dyDescent="0.25">
      <c r="A15" s="7" t="str">
        <f>'Pregnant Women Participating'!A15</f>
        <v>Pleasant Point, ME</v>
      </c>
      <c r="B15" s="13">
        <v>4</v>
      </c>
      <c r="C15" s="4">
        <v>4</v>
      </c>
      <c r="D15" s="4">
        <v>4</v>
      </c>
      <c r="E15" s="4">
        <v>4</v>
      </c>
      <c r="F15" s="4">
        <v>5</v>
      </c>
      <c r="G15" s="4">
        <v>5</v>
      </c>
      <c r="H15" s="4">
        <v>4</v>
      </c>
      <c r="I15" s="4">
        <v>3</v>
      </c>
      <c r="J15" s="4">
        <v>3</v>
      </c>
      <c r="K15" s="4">
        <v>2</v>
      </c>
      <c r="L15" s="4">
        <v>2</v>
      </c>
      <c r="M15" s="42">
        <v>2</v>
      </c>
      <c r="N15" s="13">
        <f t="shared" si="0"/>
        <v>3.5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52885</v>
      </c>
      <c r="C16" s="15">
        <v>53806</v>
      </c>
      <c r="D16" s="15">
        <v>54409</v>
      </c>
      <c r="E16" s="15">
        <v>55334</v>
      </c>
      <c r="F16" s="15">
        <v>56003</v>
      </c>
      <c r="G16" s="15">
        <v>57361</v>
      </c>
      <c r="H16" s="15">
        <v>57716</v>
      </c>
      <c r="I16" s="15">
        <v>58412</v>
      </c>
      <c r="J16" s="15">
        <v>59196</v>
      </c>
      <c r="K16" s="15">
        <v>59776</v>
      </c>
      <c r="L16" s="15">
        <v>61164</v>
      </c>
      <c r="M16" s="41">
        <v>62016</v>
      </c>
      <c r="N16" s="16">
        <f t="shared" ref="N16:N102" si="1">IF(SUM(B16:M16)&gt;0,AVERAGE(B16:M16)," ")</f>
        <v>57339.833333333336</v>
      </c>
    </row>
    <row r="17" spans="1:14" ht="12" customHeight="1" x14ac:dyDescent="0.25">
      <c r="A17" s="7" t="str">
        <f>'Pregnant Women Participating'!A17</f>
        <v>Delaware</v>
      </c>
      <c r="B17" s="13">
        <v>1183</v>
      </c>
      <c r="C17" s="4">
        <v>1244</v>
      </c>
      <c r="D17" s="4">
        <v>1238</v>
      </c>
      <c r="E17" s="4">
        <v>1244</v>
      </c>
      <c r="F17" s="4">
        <v>1218</v>
      </c>
      <c r="G17" s="4">
        <v>1238</v>
      </c>
      <c r="H17" s="4">
        <v>1266</v>
      </c>
      <c r="I17" s="4">
        <v>1293</v>
      </c>
      <c r="J17" s="4">
        <v>1338</v>
      </c>
      <c r="K17" s="4">
        <v>1406</v>
      </c>
      <c r="L17" s="4">
        <v>1513</v>
      </c>
      <c r="M17" s="42">
        <v>1539</v>
      </c>
      <c r="N17" s="13">
        <f t="shared" si="1"/>
        <v>1310</v>
      </c>
    </row>
    <row r="18" spans="1:14" ht="12" customHeight="1" x14ac:dyDescent="0.25">
      <c r="A18" s="7" t="str">
        <f>'Pregnant Women Participating'!A18</f>
        <v>District of Columbia</v>
      </c>
      <c r="B18" s="13">
        <v>1502</v>
      </c>
      <c r="C18" s="4">
        <v>1540</v>
      </c>
      <c r="D18" s="4">
        <v>1565</v>
      </c>
      <c r="E18" s="4">
        <v>1496</v>
      </c>
      <c r="F18" s="4">
        <v>1483</v>
      </c>
      <c r="G18" s="4">
        <v>1521</v>
      </c>
      <c r="H18" s="4">
        <v>1282</v>
      </c>
      <c r="I18" s="4">
        <v>988</v>
      </c>
      <c r="J18" s="4">
        <v>814</v>
      </c>
      <c r="K18" s="4">
        <v>883</v>
      </c>
      <c r="L18" s="4">
        <v>952</v>
      </c>
      <c r="M18" s="42">
        <v>997</v>
      </c>
      <c r="N18" s="13">
        <f t="shared" si="1"/>
        <v>1251.9166666666667</v>
      </c>
    </row>
    <row r="19" spans="1:14" ht="12" customHeight="1" x14ac:dyDescent="0.25">
      <c r="A19" s="7" t="str">
        <f>'Pregnant Women Participating'!A19</f>
        <v>Maryland</v>
      </c>
      <c r="B19" s="13">
        <v>10708</v>
      </c>
      <c r="C19" s="4">
        <v>10671</v>
      </c>
      <c r="D19" s="4">
        <v>10637</v>
      </c>
      <c r="E19" s="4">
        <v>10832</v>
      </c>
      <c r="F19" s="4">
        <v>10951</v>
      </c>
      <c r="G19" s="4">
        <v>11153</v>
      </c>
      <c r="H19" s="4">
        <v>11231</v>
      </c>
      <c r="I19" s="4">
        <v>11319</v>
      </c>
      <c r="J19" s="4">
        <v>11488</v>
      </c>
      <c r="K19" s="4">
        <v>11718</v>
      </c>
      <c r="L19" s="4">
        <v>12006</v>
      </c>
      <c r="M19" s="42">
        <v>12286</v>
      </c>
      <c r="N19" s="13">
        <f t="shared" si="1"/>
        <v>11250</v>
      </c>
    </row>
    <row r="20" spans="1:14" ht="12" customHeight="1" x14ac:dyDescent="0.25">
      <c r="A20" s="7" t="str">
        <f>'Pregnant Women Participating'!A20</f>
        <v>New Jersey</v>
      </c>
      <c r="B20" s="13">
        <v>13776</v>
      </c>
      <c r="C20" s="4">
        <v>13722</v>
      </c>
      <c r="D20" s="4">
        <v>13687</v>
      </c>
      <c r="E20" s="4">
        <v>13934</v>
      </c>
      <c r="F20" s="4">
        <v>14212</v>
      </c>
      <c r="G20" s="4">
        <v>14648</v>
      </c>
      <c r="H20" s="4">
        <v>14674</v>
      </c>
      <c r="I20" s="4">
        <v>15119</v>
      </c>
      <c r="J20" s="4">
        <v>15517</v>
      </c>
      <c r="K20" s="4">
        <v>15761</v>
      </c>
      <c r="L20" s="4">
        <v>16226</v>
      </c>
      <c r="M20" s="42">
        <v>16489</v>
      </c>
      <c r="N20" s="13">
        <f t="shared" si="1"/>
        <v>14813.75</v>
      </c>
    </row>
    <row r="21" spans="1:14" ht="12" customHeight="1" x14ac:dyDescent="0.25">
      <c r="A21" s="7" t="str">
        <f>'Pregnant Women Participating'!A21</f>
        <v>Pennsylvania</v>
      </c>
      <c r="B21" s="13">
        <v>7963</v>
      </c>
      <c r="C21" s="4">
        <v>7933</v>
      </c>
      <c r="D21" s="4">
        <v>7922</v>
      </c>
      <c r="E21" s="4">
        <v>7924</v>
      </c>
      <c r="F21" s="4">
        <v>7976</v>
      </c>
      <c r="G21" s="4">
        <v>8463</v>
      </c>
      <c r="H21" s="4">
        <v>8654</v>
      </c>
      <c r="I21" s="4">
        <v>8880</v>
      </c>
      <c r="J21" s="4">
        <v>8980</v>
      </c>
      <c r="K21" s="4">
        <v>9187</v>
      </c>
      <c r="L21" s="4">
        <v>9631</v>
      </c>
      <c r="M21" s="42">
        <v>9755</v>
      </c>
      <c r="N21" s="13">
        <f t="shared" si="1"/>
        <v>8605.6666666666661</v>
      </c>
    </row>
    <row r="22" spans="1:14" ht="12" customHeight="1" x14ac:dyDescent="0.25">
      <c r="A22" s="7" t="str">
        <f>'Pregnant Women Participating'!A22</f>
        <v>Puerto Rico</v>
      </c>
      <c r="B22" s="13">
        <v>6888</v>
      </c>
      <c r="C22" s="4">
        <v>6863</v>
      </c>
      <c r="D22" s="4">
        <v>6834</v>
      </c>
      <c r="E22" s="4">
        <v>6769</v>
      </c>
      <c r="F22" s="4">
        <v>6702</v>
      </c>
      <c r="G22" s="4">
        <v>6766</v>
      </c>
      <c r="H22" s="4">
        <v>6740</v>
      </c>
      <c r="I22" s="4">
        <v>6800</v>
      </c>
      <c r="J22" s="4">
        <v>6793</v>
      </c>
      <c r="K22" s="4">
        <v>5905</v>
      </c>
      <c r="L22" s="4">
        <v>6007</v>
      </c>
      <c r="M22" s="42">
        <v>5528</v>
      </c>
      <c r="N22" s="13">
        <f t="shared" si="1"/>
        <v>6549.583333333333</v>
      </c>
    </row>
    <row r="23" spans="1:14" ht="12" customHeight="1" x14ac:dyDescent="0.25">
      <c r="A23" s="7" t="str">
        <f>'Pregnant Women Participating'!A23</f>
        <v>Virginia</v>
      </c>
      <c r="B23" s="13">
        <v>6356</v>
      </c>
      <c r="C23" s="4">
        <v>6419</v>
      </c>
      <c r="D23" s="4">
        <v>6385</v>
      </c>
      <c r="E23" s="4">
        <v>6526</v>
      </c>
      <c r="F23" s="4">
        <v>6712</v>
      </c>
      <c r="G23" s="4">
        <v>6907</v>
      </c>
      <c r="H23" s="4">
        <v>7008</v>
      </c>
      <c r="I23" s="4">
        <v>7008</v>
      </c>
      <c r="J23" s="4">
        <v>7141</v>
      </c>
      <c r="K23" s="4">
        <v>7350</v>
      </c>
      <c r="L23" s="4">
        <v>7626</v>
      </c>
      <c r="M23" s="42">
        <v>7645</v>
      </c>
      <c r="N23" s="13">
        <f t="shared" si="1"/>
        <v>6923.583333333333</v>
      </c>
    </row>
    <row r="24" spans="1:14" ht="12" customHeight="1" x14ac:dyDescent="0.25">
      <c r="A24" s="7" t="str">
        <f>'Pregnant Women Participating'!A24</f>
        <v>West Virginia</v>
      </c>
      <c r="B24" s="13">
        <v>1267</v>
      </c>
      <c r="C24" s="4">
        <v>1293</v>
      </c>
      <c r="D24" s="4">
        <v>1288</v>
      </c>
      <c r="E24" s="4">
        <v>1336</v>
      </c>
      <c r="F24" s="4">
        <v>1378</v>
      </c>
      <c r="G24" s="4">
        <v>1461</v>
      </c>
      <c r="H24" s="4">
        <v>1460</v>
      </c>
      <c r="I24" s="4">
        <v>1526</v>
      </c>
      <c r="J24" s="4">
        <v>1537</v>
      </c>
      <c r="K24" s="4">
        <v>1621</v>
      </c>
      <c r="L24" s="4">
        <v>1684</v>
      </c>
      <c r="M24" s="42">
        <v>1718</v>
      </c>
      <c r="N24" s="13">
        <f t="shared" si="1"/>
        <v>1464.0833333333333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49643</v>
      </c>
      <c r="C25" s="15">
        <v>49685</v>
      </c>
      <c r="D25" s="15">
        <v>49556</v>
      </c>
      <c r="E25" s="15">
        <v>50061</v>
      </c>
      <c r="F25" s="15">
        <v>50632</v>
      </c>
      <c r="G25" s="15">
        <v>52157</v>
      </c>
      <c r="H25" s="15">
        <v>52315</v>
      </c>
      <c r="I25" s="15">
        <v>52933</v>
      </c>
      <c r="J25" s="15">
        <v>53608</v>
      </c>
      <c r="K25" s="15">
        <v>53831</v>
      </c>
      <c r="L25" s="15">
        <v>55645</v>
      </c>
      <c r="M25" s="41">
        <v>55957</v>
      </c>
      <c r="N25" s="16">
        <f t="shared" si="1"/>
        <v>52168.583333333336</v>
      </c>
    </row>
    <row r="26" spans="1:14" ht="12" customHeight="1" x14ac:dyDescent="0.25">
      <c r="A26" s="7" t="str">
        <f>'Pregnant Women Participating'!A26</f>
        <v>Alabama</v>
      </c>
      <c r="B26" s="13">
        <v>3222</v>
      </c>
      <c r="C26" s="4">
        <v>3289</v>
      </c>
      <c r="D26" s="4">
        <v>3296</v>
      </c>
      <c r="E26" s="4">
        <v>3301</v>
      </c>
      <c r="F26" s="4">
        <v>3408</v>
      </c>
      <c r="G26" s="4">
        <v>3611</v>
      </c>
      <c r="H26" s="4">
        <v>3564</v>
      </c>
      <c r="I26" s="4">
        <v>3585</v>
      </c>
      <c r="J26" s="4">
        <v>3740</v>
      </c>
      <c r="K26" s="4">
        <v>3925</v>
      </c>
      <c r="L26" s="4">
        <v>4164</v>
      </c>
      <c r="M26" s="42">
        <v>4280</v>
      </c>
      <c r="N26" s="13">
        <f t="shared" si="1"/>
        <v>3615.4166666666665</v>
      </c>
    </row>
    <row r="27" spans="1:14" ht="12" customHeight="1" x14ac:dyDescent="0.25">
      <c r="A27" s="7" t="str">
        <f>'Pregnant Women Participating'!A27</f>
        <v>Florida</v>
      </c>
      <c r="B27" s="13">
        <v>34737</v>
      </c>
      <c r="C27" s="4">
        <v>35361</v>
      </c>
      <c r="D27" s="4">
        <v>35526</v>
      </c>
      <c r="E27" s="4">
        <v>36096</v>
      </c>
      <c r="F27" s="4">
        <v>36788</v>
      </c>
      <c r="G27" s="4">
        <v>37850</v>
      </c>
      <c r="H27" s="4">
        <v>38701</v>
      </c>
      <c r="I27" s="4">
        <v>39258</v>
      </c>
      <c r="J27" s="4">
        <v>40045</v>
      </c>
      <c r="K27" s="4">
        <v>40906</v>
      </c>
      <c r="L27" s="4">
        <v>42148</v>
      </c>
      <c r="M27" s="42">
        <v>42720</v>
      </c>
      <c r="N27" s="13">
        <f t="shared" si="1"/>
        <v>38344.666666666664</v>
      </c>
    </row>
    <row r="28" spans="1:14" ht="12" customHeight="1" x14ac:dyDescent="0.25">
      <c r="A28" s="7" t="str">
        <f>'Pregnant Women Participating'!A28</f>
        <v>Georgia</v>
      </c>
      <c r="B28" s="13">
        <v>13666</v>
      </c>
      <c r="C28" s="4">
        <v>13961</v>
      </c>
      <c r="D28" s="4">
        <v>13983</v>
      </c>
      <c r="E28" s="4">
        <v>12716</v>
      </c>
      <c r="F28" s="4">
        <v>13189</v>
      </c>
      <c r="G28" s="4">
        <v>13527</v>
      </c>
      <c r="H28" s="4">
        <v>13121</v>
      </c>
      <c r="I28" s="4">
        <v>13187</v>
      </c>
      <c r="J28" s="4">
        <v>13261</v>
      </c>
      <c r="K28" s="4">
        <v>13254</v>
      </c>
      <c r="L28" s="4">
        <v>14105</v>
      </c>
      <c r="M28" s="42">
        <v>14325</v>
      </c>
      <c r="N28" s="13">
        <f t="shared" si="1"/>
        <v>13524.583333333334</v>
      </c>
    </row>
    <row r="29" spans="1:14" ht="12" customHeight="1" x14ac:dyDescent="0.25">
      <c r="A29" s="7" t="str">
        <f>'Pregnant Women Participating'!A29</f>
        <v>Kentucky</v>
      </c>
      <c r="B29" s="13">
        <v>5178</v>
      </c>
      <c r="C29" s="4">
        <v>5171</v>
      </c>
      <c r="D29" s="4">
        <v>5191</v>
      </c>
      <c r="E29" s="4">
        <v>5287</v>
      </c>
      <c r="F29" s="4">
        <v>5303</v>
      </c>
      <c r="G29" s="4">
        <v>5481</v>
      </c>
      <c r="H29" s="4">
        <v>5454</v>
      </c>
      <c r="I29" s="4">
        <v>5551</v>
      </c>
      <c r="J29" s="4">
        <v>5707</v>
      </c>
      <c r="K29" s="4">
        <v>5885</v>
      </c>
      <c r="L29" s="4">
        <v>6115</v>
      </c>
      <c r="M29" s="42">
        <v>6320</v>
      </c>
      <c r="N29" s="13">
        <f t="shared" si="1"/>
        <v>5553.583333333333</v>
      </c>
    </row>
    <row r="30" spans="1:14" ht="12" customHeight="1" x14ac:dyDescent="0.25">
      <c r="A30" s="7" t="str">
        <f>'Pregnant Women Participating'!A30</f>
        <v>Mississippi</v>
      </c>
      <c r="B30" s="13">
        <v>2861</v>
      </c>
      <c r="C30" s="4">
        <v>2828</v>
      </c>
      <c r="D30" s="4">
        <v>2837</v>
      </c>
      <c r="E30" s="4">
        <v>2613</v>
      </c>
      <c r="F30" s="4">
        <v>2983</v>
      </c>
      <c r="G30" s="4">
        <v>3061</v>
      </c>
      <c r="H30" s="4">
        <v>2606</v>
      </c>
      <c r="I30" s="4">
        <v>2991</v>
      </c>
      <c r="J30" s="4">
        <v>3171</v>
      </c>
      <c r="K30" s="4">
        <v>3235</v>
      </c>
      <c r="L30" s="4">
        <v>3543</v>
      </c>
      <c r="M30" s="42">
        <v>3570</v>
      </c>
      <c r="N30" s="13">
        <f t="shared" si="1"/>
        <v>3024.9166666666665</v>
      </c>
    </row>
    <row r="31" spans="1:14" ht="12" customHeight="1" x14ac:dyDescent="0.25">
      <c r="A31" s="7" t="str">
        <f>'Pregnant Women Participating'!A31</f>
        <v>North Carolina</v>
      </c>
      <c r="B31" s="13">
        <v>19127</v>
      </c>
      <c r="C31" s="4">
        <v>19145</v>
      </c>
      <c r="D31" s="4">
        <v>19429</v>
      </c>
      <c r="E31" s="4">
        <v>19664</v>
      </c>
      <c r="F31" s="4">
        <v>19867</v>
      </c>
      <c r="G31" s="4">
        <v>20832</v>
      </c>
      <c r="H31" s="4">
        <v>20467</v>
      </c>
      <c r="I31" s="4">
        <v>21023</v>
      </c>
      <c r="J31" s="4">
        <v>21236</v>
      </c>
      <c r="K31" s="4">
        <v>21643</v>
      </c>
      <c r="L31" s="4">
        <v>22434</v>
      </c>
      <c r="M31" s="42">
        <v>22721</v>
      </c>
      <c r="N31" s="13">
        <f t="shared" si="1"/>
        <v>20632.333333333332</v>
      </c>
    </row>
    <row r="32" spans="1:14" ht="12" customHeight="1" x14ac:dyDescent="0.25">
      <c r="A32" s="7" t="str">
        <f>'Pregnant Women Participating'!A32</f>
        <v>South Carolina</v>
      </c>
      <c r="B32" s="13">
        <v>4889</v>
      </c>
      <c r="C32" s="4">
        <v>5002</v>
      </c>
      <c r="D32" s="4">
        <v>4959</v>
      </c>
      <c r="E32" s="4">
        <v>4877</v>
      </c>
      <c r="F32" s="4">
        <v>4877</v>
      </c>
      <c r="G32" s="4">
        <v>5019</v>
      </c>
      <c r="H32" s="4">
        <v>5117</v>
      </c>
      <c r="I32" s="4">
        <v>5227</v>
      </c>
      <c r="J32" s="4">
        <v>5378</v>
      </c>
      <c r="K32" s="4">
        <v>5503</v>
      </c>
      <c r="L32" s="4">
        <v>5825</v>
      </c>
      <c r="M32" s="42">
        <v>5881</v>
      </c>
      <c r="N32" s="13">
        <f t="shared" si="1"/>
        <v>5212.833333333333</v>
      </c>
    </row>
    <row r="33" spans="1:14" ht="12" customHeight="1" x14ac:dyDescent="0.25">
      <c r="A33" s="7" t="str">
        <f>'Pregnant Women Participating'!A33</f>
        <v>Tennessee</v>
      </c>
      <c r="B33" s="13">
        <v>7772</v>
      </c>
      <c r="C33" s="4">
        <v>7786</v>
      </c>
      <c r="D33" s="4">
        <v>7806</v>
      </c>
      <c r="E33" s="4">
        <v>7944</v>
      </c>
      <c r="F33" s="4">
        <v>7977</v>
      </c>
      <c r="G33" s="4">
        <v>8342</v>
      </c>
      <c r="H33" s="4">
        <v>8326</v>
      </c>
      <c r="I33" s="4">
        <v>8533</v>
      </c>
      <c r="J33" s="4">
        <v>8753</v>
      </c>
      <c r="K33" s="4">
        <v>9126</v>
      </c>
      <c r="L33" s="4">
        <v>9530</v>
      </c>
      <c r="M33" s="42">
        <v>9783</v>
      </c>
      <c r="N33" s="13">
        <f t="shared" si="1"/>
        <v>8473.1666666666661</v>
      </c>
    </row>
    <row r="34" spans="1:14" ht="12" customHeight="1" x14ac:dyDescent="0.25">
      <c r="A34" s="7" t="str">
        <f>'Pregnant Women Participating'!A34</f>
        <v>Choctaw Indians, MS</v>
      </c>
      <c r="B34" s="13">
        <v>32</v>
      </c>
      <c r="C34" s="4">
        <v>34</v>
      </c>
      <c r="D34" s="4">
        <v>36</v>
      </c>
      <c r="E34" s="4">
        <v>28</v>
      </c>
      <c r="F34" s="4">
        <v>28</v>
      </c>
      <c r="G34" s="4">
        <v>28</v>
      </c>
      <c r="H34" s="4">
        <v>26</v>
      </c>
      <c r="I34" s="4">
        <v>26</v>
      </c>
      <c r="J34" s="4">
        <v>32</v>
      </c>
      <c r="K34" s="4">
        <v>32</v>
      </c>
      <c r="L34" s="4">
        <v>35</v>
      </c>
      <c r="M34" s="42">
        <v>32</v>
      </c>
      <c r="N34" s="13">
        <f t="shared" si="1"/>
        <v>30.75</v>
      </c>
    </row>
    <row r="35" spans="1:14" ht="12" customHeight="1" x14ac:dyDescent="0.25">
      <c r="A35" s="7" t="str">
        <f>'Pregnant Women Participating'!A35</f>
        <v>Eastern Cherokee, NC</v>
      </c>
      <c r="B35" s="13">
        <v>52</v>
      </c>
      <c r="C35" s="4">
        <v>55</v>
      </c>
      <c r="D35" s="4">
        <v>56</v>
      </c>
      <c r="E35" s="4">
        <v>53</v>
      </c>
      <c r="F35" s="4">
        <v>50</v>
      </c>
      <c r="G35" s="4">
        <v>47</v>
      </c>
      <c r="H35" s="4">
        <v>46</v>
      </c>
      <c r="I35" s="4">
        <v>41</v>
      </c>
      <c r="J35" s="4">
        <v>46</v>
      </c>
      <c r="K35" s="4">
        <v>45</v>
      </c>
      <c r="L35" s="4">
        <v>45</v>
      </c>
      <c r="M35" s="42">
        <v>47</v>
      </c>
      <c r="N35" s="13">
        <f t="shared" si="1"/>
        <v>48.583333333333336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91536</v>
      </c>
      <c r="C36" s="15">
        <v>92632</v>
      </c>
      <c r="D36" s="15">
        <v>93119</v>
      </c>
      <c r="E36" s="15">
        <v>92579</v>
      </c>
      <c r="F36" s="15">
        <v>94470</v>
      </c>
      <c r="G36" s="15">
        <v>97798</v>
      </c>
      <c r="H36" s="15">
        <v>97428</v>
      </c>
      <c r="I36" s="15">
        <v>99422</v>
      </c>
      <c r="J36" s="15">
        <v>101369</v>
      </c>
      <c r="K36" s="15">
        <v>103554</v>
      </c>
      <c r="L36" s="15">
        <v>107944</v>
      </c>
      <c r="M36" s="41">
        <v>109679</v>
      </c>
      <c r="N36" s="16">
        <f t="shared" si="1"/>
        <v>98460.833333333328</v>
      </c>
    </row>
    <row r="37" spans="1:14" ht="12" customHeight="1" x14ac:dyDescent="0.25">
      <c r="A37" s="7" t="str">
        <f>'Pregnant Women Participating'!A37</f>
        <v>Illinois</v>
      </c>
      <c r="B37" s="13">
        <v>11009</v>
      </c>
      <c r="C37" s="4">
        <v>11133</v>
      </c>
      <c r="D37" s="4">
        <v>11099</v>
      </c>
      <c r="E37" s="4">
        <v>11246</v>
      </c>
      <c r="F37" s="4">
        <v>11445</v>
      </c>
      <c r="G37" s="4">
        <v>11672</v>
      </c>
      <c r="H37" s="4">
        <v>12026</v>
      </c>
      <c r="I37" s="4">
        <v>12083</v>
      </c>
      <c r="J37" s="4">
        <v>12384</v>
      </c>
      <c r="K37" s="4">
        <v>12721</v>
      </c>
      <c r="L37" s="4">
        <v>13316</v>
      </c>
      <c r="M37" s="42">
        <v>13764</v>
      </c>
      <c r="N37" s="13">
        <f t="shared" si="1"/>
        <v>11991.5</v>
      </c>
    </row>
    <row r="38" spans="1:14" ht="12" customHeight="1" x14ac:dyDescent="0.25">
      <c r="A38" s="7" t="str">
        <f>'Pregnant Women Participating'!A38</f>
        <v>Indiana</v>
      </c>
      <c r="B38" s="13">
        <v>10053</v>
      </c>
      <c r="C38" s="4">
        <v>10161</v>
      </c>
      <c r="D38" s="4">
        <v>10149</v>
      </c>
      <c r="E38" s="4">
        <v>10346</v>
      </c>
      <c r="F38" s="4">
        <v>10480</v>
      </c>
      <c r="G38" s="4">
        <v>10639</v>
      </c>
      <c r="H38" s="4">
        <v>10509</v>
      </c>
      <c r="I38" s="4">
        <v>10540</v>
      </c>
      <c r="J38" s="4">
        <v>10804</v>
      </c>
      <c r="K38" s="4">
        <v>11243</v>
      </c>
      <c r="L38" s="4">
        <v>11638</v>
      </c>
      <c r="M38" s="42">
        <v>11779</v>
      </c>
      <c r="N38" s="13">
        <f t="shared" si="1"/>
        <v>10695.083333333334</v>
      </c>
    </row>
    <row r="39" spans="1:14" ht="12" customHeight="1" x14ac:dyDescent="0.25">
      <c r="A39" s="7" t="str">
        <f>'Pregnant Women Participating'!A39</f>
        <v>Iowa</v>
      </c>
      <c r="B39" s="13">
        <v>3874</v>
      </c>
      <c r="C39" s="4">
        <v>3849</v>
      </c>
      <c r="D39" s="4">
        <v>3820</v>
      </c>
      <c r="E39" s="4">
        <v>3926</v>
      </c>
      <c r="F39" s="4">
        <v>4012</v>
      </c>
      <c r="G39" s="4">
        <v>4138</v>
      </c>
      <c r="H39" s="4">
        <v>4233</v>
      </c>
      <c r="I39" s="4">
        <v>4266</v>
      </c>
      <c r="J39" s="4">
        <v>4414</v>
      </c>
      <c r="K39" s="4">
        <v>4422</v>
      </c>
      <c r="L39" s="4">
        <v>4609</v>
      </c>
      <c r="M39" s="42">
        <v>4684</v>
      </c>
      <c r="N39" s="13">
        <f t="shared" si="1"/>
        <v>4187.25</v>
      </c>
    </row>
    <row r="40" spans="1:14" ht="12" customHeight="1" x14ac:dyDescent="0.25">
      <c r="A40" s="7" t="str">
        <f>'Pregnant Women Participating'!A40</f>
        <v>Michigan</v>
      </c>
      <c r="B40" s="13">
        <v>9392</v>
      </c>
      <c r="C40" s="4">
        <v>9511</v>
      </c>
      <c r="D40" s="4">
        <v>9428</v>
      </c>
      <c r="E40" s="4">
        <v>9607</v>
      </c>
      <c r="F40" s="4">
        <v>9799</v>
      </c>
      <c r="G40" s="4">
        <v>10071</v>
      </c>
      <c r="H40" s="4">
        <v>10438</v>
      </c>
      <c r="I40" s="4">
        <v>10586</v>
      </c>
      <c r="J40" s="4">
        <v>10882</v>
      </c>
      <c r="K40" s="4">
        <v>11244</v>
      </c>
      <c r="L40" s="4">
        <v>11617</v>
      </c>
      <c r="M40" s="42">
        <v>11874</v>
      </c>
      <c r="N40" s="13">
        <f t="shared" si="1"/>
        <v>10370.75</v>
      </c>
    </row>
    <row r="41" spans="1:14" ht="12" customHeight="1" x14ac:dyDescent="0.25">
      <c r="A41" s="7" t="str">
        <f>'Pregnant Women Participating'!A41</f>
        <v>Minnesota</v>
      </c>
      <c r="B41" s="13">
        <v>7634</v>
      </c>
      <c r="C41" s="4">
        <v>7823</v>
      </c>
      <c r="D41" s="4">
        <v>7967</v>
      </c>
      <c r="E41" s="4">
        <v>8003</v>
      </c>
      <c r="F41" s="4">
        <v>8207</v>
      </c>
      <c r="G41" s="4">
        <v>8438</v>
      </c>
      <c r="H41" s="4">
        <v>8458</v>
      </c>
      <c r="I41" s="4">
        <v>8672</v>
      </c>
      <c r="J41" s="4">
        <v>8950</v>
      </c>
      <c r="K41" s="4">
        <v>9071</v>
      </c>
      <c r="L41" s="4">
        <v>9329</v>
      </c>
      <c r="M41" s="42">
        <v>9461</v>
      </c>
      <c r="N41" s="13">
        <f t="shared" si="1"/>
        <v>8501.0833333333339</v>
      </c>
    </row>
    <row r="42" spans="1:14" ht="12" customHeight="1" x14ac:dyDescent="0.25">
      <c r="A42" s="7" t="str">
        <f>'Pregnant Women Participating'!A42</f>
        <v>Ohio</v>
      </c>
      <c r="B42" s="13">
        <v>11301</v>
      </c>
      <c r="C42" s="4">
        <v>11287</v>
      </c>
      <c r="D42" s="4">
        <v>11236</v>
      </c>
      <c r="E42" s="4">
        <v>11297</v>
      </c>
      <c r="F42" s="4">
        <v>11410</v>
      </c>
      <c r="G42" s="4">
        <v>11896</v>
      </c>
      <c r="H42" s="4">
        <v>12054</v>
      </c>
      <c r="I42" s="4">
        <v>12346</v>
      </c>
      <c r="J42" s="4">
        <v>12723</v>
      </c>
      <c r="K42" s="4">
        <v>12901</v>
      </c>
      <c r="L42" s="4">
        <v>13504</v>
      </c>
      <c r="M42" s="42">
        <v>13724</v>
      </c>
      <c r="N42" s="13">
        <f t="shared" si="1"/>
        <v>12139.916666666666</v>
      </c>
    </row>
    <row r="43" spans="1:14" ht="12" customHeight="1" x14ac:dyDescent="0.25">
      <c r="A43" s="7" t="str">
        <f>'Pregnant Women Participating'!A43</f>
        <v>Wisconsin</v>
      </c>
      <c r="B43" s="13">
        <v>4412</v>
      </c>
      <c r="C43" s="4">
        <v>4598</v>
      </c>
      <c r="D43" s="4">
        <v>4623</v>
      </c>
      <c r="E43" s="4">
        <v>4742</v>
      </c>
      <c r="F43" s="4">
        <v>4837</v>
      </c>
      <c r="G43" s="4">
        <v>5059</v>
      </c>
      <c r="H43" s="4">
        <v>5188</v>
      </c>
      <c r="I43" s="4">
        <v>5345</v>
      </c>
      <c r="J43" s="4">
        <v>5508</v>
      </c>
      <c r="K43" s="4">
        <v>5695</v>
      </c>
      <c r="L43" s="4">
        <v>5939</v>
      </c>
      <c r="M43" s="42">
        <v>5963</v>
      </c>
      <c r="N43" s="13">
        <f t="shared" si="1"/>
        <v>5159.083333333333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57675</v>
      </c>
      <c r="C44" s="15">
        <v>58362</v>
      </c>
      <c r="D44" s="15">
        <v>58322</v>
      </c>
      <c r="E44" s="15">
        <v>59167</v>
      </c>
      <c r="F44" s="15">
        <v>60190</v>
      </c>
      <c r="G44" s="15">
        <v>61913</v>
      </c>
      <c r="H44" s="15">
        <v>62906</v>
      </c>
      <c r="I44" s="15">
        <v>63838</v>
      </c>
      <c r="J44" s="15">
        <v>65665</v>
      </c>
      <c r="K44" s="15">
        <v>67297</v>
      </c>
      <c r="L44" s="15">
        <v>69952</v>
      </c>
      <c r="M44" s="41">
        <v>71249</v>
      </c>
      <c r="N44" s="16">
        <f t="shared" si="1"/>
        <v>63044.666666666664</v>
      </c>
    </row>
    <row r="45" spans="1:14" ht="12" customHeight="1" x14ac:dyDescent="0.25">
      <c r="A45" s="7" t="str">
        <f>'Pregnant Women Participating'!A45</f>
        <v>Arizona</v>
      </c>
      <c r="B45" s="13">
        <v>9132</v>
      </c>
      <c r="C45" s="4">
        <v>9230</v>
      </c>
      <c r="D45" s="4">
        <v>9491</v>
      </c>
      <c r="E45" s="4">
        <v>9562</v>
      </c>
      <c r="F45" s="4">
        <v>9386</v>
      </c>
      <c r="G45" s="4">
        <v>9617</v>
      </c>
      <c r="H45" s="4">
        <v>9498</v>
      </c>
      <c r="I45" s="4">
        <v>9672</v>
      </c>
      <c r="J45" s="4">
        <v>9992</v>
      </c>
      <c r="K45" s="4">
        <v>10332</v>
      </c>
      <c r="L45" s="4">
        <v>10887</v>
      </c>
      <c r="M45" s="42">
        <v>11086</v>
      </c>
      <c r="N45" s="13">
        <f t="shared" si="1"/>
        <v>9823.75</v>
      </c>
    </row>
    <row r="46" spans="1:14" ht="12" customHeight="1" x14ac:dyDescent="0.25">
      <c r="A46" s="7" t="str">
        <f>'Pregnant Women Participating'!A46</f>
        <v>Arkansas</v>
      </c>
      <c r="B46" s="13">
        <v>2215</v>
      </c>
      <c r="C46" s="4">
        <v>2269</v>
      </c>
      <c r="D46" s="4">
        <v>2301</v>
      </c>
      <c r="E46" s="4">
        <v>2164</v>
      </c>
      <c r="F46" s="4">
        <v>2363</v>
      </c>
      <c r="G46" s="4">
        <v>2497</v>
      </c>
      <c r="H46" s="4">
        <v>2412</v>
      </c>
      <c r="I46" s="4">
        <v>2671</v>
      </c>
      <c r="J46" s="4">
        <v>2857</v>
      </c>
      <c r="K46" s="4">
        <v>2949</v>
      </c>
      <c r="L46" s="4">
        <v>3149</v>
      </c>
      <c r="M46" s="42">
        <v>3283</v>
      </c>
      <c r="N46" s="13">
        <f t="shared" si="1"/>
        <v>2594.1666666666665</v>
      </c>
    </row>
    <row r="47" spans="1:14" ht="12" customHeight="1" x14ac:dyDescent="0.25">
      <c r="A47" s="7" t="str">
        <f>'Pregnant Women Participating'!A47</f>
        <v>Louisiana</v>
      </c>
      <c r="B47" s="13">
        <v>4677</v>
      </c>
      <c r="C47" s="4">
        <v>4812</v>
      </c>
      <c r="D47" s="4">
        <v>4763</v>
      </c>
      <c r="E47" s="4">
        <v>4812</v>
      </c>
      <c r="F47" s="4">
        <v>4898</v>
      </c>
      <c r="G47" s="4">
        <v>4963</v>
      </c>
      <c r="H47" s="4">
        <v>5028</v>
      </c>
      <c r="I47" s="4">
        <v>5128</v>
      </c>
      <c r="J47" s="4">
        <v>5404</v>
      </c>
      <c r="K47" s="4">
        <v>5681</v>
      </c>
      <c r="L47" s="4">
        <v>6162</v>
      </c>
      <c r="M47" s="42">
        <v>6513</v>
      </c>
      <c r="N47" s="13">
        <f t="shared" si="1"/>
        <v>5236.75</v>
      </c>
    </row>
    <row r="48" spans="1:14" ht="12" customHeight="1" x14ac:dyDescent="0.25">
      <c r="A48" s="7" t="str">
        <f>'Pregnant Women Participating'!A48</f>
        <v>New Mexico</v>
      </c>
      <c r="B48" s="13">
        <v>2980</v>
      </c>
      <c r="C48" s="4">
        <v>2924</v>
      </c>
      <c r="D48" s="4">
        <v>2956</v>
      </c>
      <c r="E48" s="4">
        <v>2959</v>
      </c>
      <c r="F48" s="4">
        <v>2955</v>
      </c>
      <c r="G48" s="4">
        <v>2962</v>
      </c>
      <c r="H48" s="4">
        <v>2997</v>
      </c>
      <c r="I48" s="4">
        <v>3070</v>
      </c>
      <c r="J48" s="4">
        <v>3206</v>
      </c>
      <c r="K48" s="4">
        <v>3281</v>
      </c>
      <c r="L48" s="4">
        <v>3482</v>
      </c>
      <c r="M48" s="42">
        <v>3624</v>
      </c>
      <c r="N48" s="13">
        <f t="shared" si="1"/>
        <v>3116.3333333333335</v>
      </c>
    </row>
    <row r="49" spans="1:14" ht="12" customHeight="1" x14ac:dyDescent="0.25">
      <c r="A49" s="7" t="str">
        <f>'Pregnant Women Participating'!A49</f>
        <v>Oklahoma</v>
      </c>
      <c r="B49" s="13">
        <v>4347</v>
      </c>
      <c r="C49" s="4">
        <v>4337</v>
      </c>
      <c r="D49" s="4">
        <v>4356</v>
      </c>
      <c r="E49" s="4">
        <v>4455</v>
      </c>
      <c r="F49" s="4">
        <v>4372</v>
      </c>
      <c r="G49" s="4">
        <v>4426</v>
      </c>
      <c r="H49" s="4">
        <v>4477</v>
      </c>
      <c r="I49" s="4">
        <v>4543</v>
      </c>
      <c r="J49" s="4">
        <v>4646</v>
      </c>
      <c r="K49" s="4">
        <v>4784</v>
      </c>
      <c r="L49" s="4">
        <v>4991</v>
      </c>
      <c r="M49" s="42">
        <v>5169</v>
      </c>
      <c r="N49" s="13">
        <f t="shared" si="1"/>
        <v>4575.25</v>
      </c>
    </row>
    <row r="50" spans="1:14" ht="12" customHeight="1" x14ac:dyDescent="0.25">
      <c r="A50" s="7" t="str">
        <f>'Pregnant Women Participating'!A50</f>
        <v>Texas</v>
      </c>
      <c r="B50" s="13">
        <v>94542</v>
      </c>
      <c r="C50" s="4">
        <v>94978</v>
      </c>
      <c r="D50" s="4">
        <v>94859</v>
      </c>
      <c r="E50" s="4">
        <v>95756</v>
      </c>
      <c r="F50" s="4">
        <v>95644</v>
      </c>
      <c r="G50" s="4">
        <v>97089</v>
      </c>
      <c r="H50" s="4">
        <v>97139</v>
      </c>
      <c r="I50" s="4">
        <v>98108</v>
      </c>
      <c r="J50" s="4">
        <v>98936</v>
      </c>
      <c r="K50" s="4">
        <v>99476</v>
      </c>
      <c r="L50" s="4">
        <v>102394</v>
      </c>
      <c r="M50" s="42">
        <v>104482</v>
      </c>
      <c r="N50" s="13">
        <f t="shared" si="1"/>
        <v>97783.583333333328</v>
      </c>
    </row>
    <row r="51" spans="1:14" ht="12" customHeight="1" x14ac:dyDescent="0.25">
      <c r="A51" s="7" t="str">
        <f>'Pregnant Women Participating'!A51</f>
        <v>Utah</v>
      </c>
      <c r="B51" s="13">
        <v>3444</v>
      </c>
      <c r="C51" s="4">
        <v>3462</v>
      </c>
      <c r="D51" s="4">
        <v>3398</v>
      </c>
      <c r="E51" s="4">
        <v>3384</v>
      </c>
      <c r="F51" s="4">
        <v>3408</v>
      </c>
      <c r="G51" s="4">
        <v>3576</v>
      </c>
      <c r="H51" s="4">
        <v>3558</v>
      </c>
      <c r="I51" s="4">
        <v>3676</v>
      </c>
      <c r="J51" s="4">
        <v>3718</v>
      </c>
      <c r="K51" s="4">
        <v>3794</v>
      </c>
      <c r="L51" s="4">
        <v>4069</v>
      </c>
      <c r="M51" s="42">
        <v>4114</v>
      </c>
      <c r="N51" s="13">
        <f t="shared" si="1"/>
        <v>3633.4166666666665</v>
      </c>
    </row>
    <row r="52" spans="1:14" ht="12" customHeight="1" x14ac:dyDescent="0.25">
      <c r="A52" s="7" t="str">
        <f>'Pregnant Women Participating'!A52</f>
        <v>Inter-Tribal Council, AZ</v>
      </c>
      <c r="B52" s="13">
        <v>287</v>
      </c>
      <c r="C52" s="4">
        <v>301</v>
      </c>
      <c r="D52" s="4">
        <v>302</v>
      </c>
      <c r="E52" s="4">
        <v>322</v>
      </c>
      <c r="F52" s="4">
        <v>314</v>
      </c>
      <c r="G52" s="4">
        <v>324</v>
      </c>
      <c r="H52" s="4">
        <v>318</v>
      </c>
      <c r="I52" s="4">
        <v>326</v>
      </c>
      <c r="J52" s="4">
        <v>352</v>
      </c>
      <c r="K52" s="4">
        <v>362</v>
      </c>
      <c r="L52" s="4">
        <v>373</v>
      </c>
      <c r="M52" s="42">
        <v>383</v>
      </c>
      <c r="N52" s="13">
        <f t="shared" si="1"/>
        <v>330.33333333333331</v>
      </c>
    </row>
    <row r="53" spans="1:14" ht="12" customHeight="1" x14ac:dyDescent="0.25">
      <c r="A53" s="7" t="str">
        <f>'Pregnant Women Participating'!A53</f>
        <v>Navajo Nation, AZ</v>
      </c>
      <c r="B53" s="13">
        <v>320</v>
      </c>
      <c r="C53" s="4">
        <v>326</v>
      </c>
      <c r="D53" s="4">
        <v>357</v>
      </c>
      <c r="E53" s="4">
        <v>358</v>
      </c>
      <c r="F53" s="4">
        <v>354</v>
      </c>
      <c r="G53" s="4">
        <v>352</v>
      </c>
      <c r="H53" s="4">
        <v>338</v>
      </c>
      <c r="I53" s="4">
        <v>357</v>
      </c>
      <c r="J53" s="4">
        <v>379</v>
      </c>
      <c r="K53" s="4">
        <v>393</v>
      </c>
      <c r="L53" s="4">
        <v>431</v>
      </c>
      <c r="M53" s="42">
        <v>423</v>
      </c>
      <c r="N53" s="13">
        <f t="shared" si="1"/>
        <v>365.66666666666669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23</v>
      </c>
      <c r="C54" s="4">
        <v>25</v>
      </c>
      <c r="D54" s="4">
        <v>23</v>
      </c>
      <c r="E54" s="4">
        <v>20</v>
      </c>
      <c r="F54" s="4">
        <v>26</v>
      </c>
      <c r="G54" s="4">
        <v>34</v>
      </c>
      <c r="H54" s="4">
        <v>32</v>
      </c>
      <c r="I54" s="4">
        <v>36</v>
      </c>
      <c r="J54" s="4">
        <v>36</v>
      </c>
      <c r="K54" s="4">
        <v>31</v>
      </c>
      <c r="L54" s="4">
        <v>25</v>
      </c>
      <c r="M54" s="42">
        <v>22</v>
      </c>
      <c r="N54" s="13">
        <f t="shared" si="1"/>
        <v>27.75</v>
      </c>
    </row>
    <row r="55" spans="1:14" ht="12" customHeight="1" x14ac:dyDescent="0.25">
      <c r="A55" s="7" t="str">
        <f>'Pregnant Women Participating'!A55</f>
        <v>Eight Northern Pueblos, NM</v>
      </c>
      <c r="B55" s="13">
        <v>2</v>
      </c>
      <c r="C55" s="4">
        <v>2</v>
      </c>
      <c r="D55" s="4">
        <v>5</v>
      </c>
      <c r="E55" s="4">
        <v>8</v>
      </c>
      <c r="F55" s="4">
        <v>8</v>
      </c>
      <c r="G55" s="4">
        <v>7</v>
      </c>
      <c r="H55" s="4">
        <v>7</v>
      </c>
      <c r="I55" s="4">
        <v>7</v>
      </c>
      <c r="J55" s="4">
        <v>9</v>
      </c>
      <c r="K55" s="4">
        <v>9</v>
      </c>
      <c r="L55" s="4">
        <v>11</v>
      </c>
      <c r="M55" s="42">
        <v>14</v>
      </c>
      <c r="N55" s="13">
        <f t="shared" si="1"/>
        <v>7.416666666666667</v>
      </c>
    </row>
    <row r="56" spans="1:14" ht="12" customHeight="1" x14ac:dyDescent="0.25">
      <c r="A56" s="7" t="str">
        <f>'Pregnant Women Participating'!A56</f>
        <v>Five Sandoval Pueblos, NM</v>
      </c>
      <c r="B56" s="13">
        <v>4</v>
      </c>
      <c r="C56" s="4">
        <v>5</v>
      </c>
      <c r="D56" s="4">
        <v>6</v>
      </c>
      <c r="E56" s="4">
        <v>6</v>
      </c>
      <c r="F56" s="4">
        <v>6</v>
      </c>
      <c r="G56" s="4">
        <v>7</v>
      </c>
      <c r="H56" s="4">
        <v>4</v>
      </c>
      <c r="I56" s="4">
        <v>7</v>
      </c>
      <c r="J56" s="4">
        <v>9</v>
      </c>
      <c r="K56" s="4">
        <v>10</v>
      </c>
      <c r="L56" s="4">
        <v>5</v>
      </c>
      <c r="M56" s="42">
        <v>10</v>
      </c>
      <c r="N56" s="13">
        <f t="shared" si="1"/>
        <v>6.583333333333333</v>
      </c>
    </row>
    <row r="57" spans="1:14" ht="12" customHeight="1" x14ac:dyDescent="0.25">
      <c r="A57" s="7" t="str">
        <f>'Pregnant Women Participating'!A57</f>
        <v>Isleta Pueblo, NM</v>
      </c>
      <c r="B57" s="13">
        <v>81</v>
      </c>
      <c r="C57" s="4">
        <v>85</v>
      </c>
      <c r="D57" s="4">
        <v>81</v>
      </c>
      <c r="E57" s="4">
        <v>78</v>
      </c>
      <c r="F57" s="4">
        <v>66</v>
      </c>
      <c r="G57" s="4">
        <v>64</v>
      </c>
      <c r="H57" s="4">
        <v>62</v>
      </c>
      <c r="I57" s="4">
        <v>65</v>
      </c>
      <c r="J57" s="4">
        <v>72</v>
      </c>
      <c r="K57" s="4">
        <v>64</v>
      </c>
      <c r="L57" s="4">
        <v>73</v>
      </c>
      <c r="M57" s="42">
        <v>72</v>
      </c>
      <c r="N57" s="13">
        <f t="shared" si="1"/>
        <v>71.916666666666671</v>
      </c>
    </row>
    <row r="58" spans="1:14" ht="12" customHeight="1" x14ac:dyDescent="0.25">
      <c r="A58" s="7" t="str">
        <f>'Pregnant Women Participating'!A58</f>
        <v>San Felipe Pueblo, NM</v>
      </c>
      <c r="B58" s="13">
        <v>21</v>
      </c>
      <c r="C58" s="4">
        <v>16</v>
      </c>
      <c r="D58" s="4">
        <v>12</v>
      </c>
      <c r="E58" s="4">
        <v>21</v>
      </c>
      <c r="F58" s="4">
        <v>12</v>
      </c>
      <c r="G58" s="4">
        <v>17</v>
      </c>
      <c r="H58" s="4">
        <v>16</v>
      </c>
      <c r="I58" s="4">
        <v>23</v>
      </c>
      <c r="J58" s="4">
        <v>22</v>
      </c>
      <c r="K58" s="4">
        <v>13</v>
      </c>
      <c r="L58" s="4">
        <v>22</v>
      </c>
      <c r="M58" s="42">
        <v>19</v>
      </c>
      <c r="N58" s="13">
        <f t="shared" si="1"/>
        <v>17.833333333333332</v>
      </c>
    </row>
    <row r="59" spans="1:14" ht="12" customHeight="1" x14ac:dyDescent="0.25">
      <c r="A59" s="7" t="str">
        <f>'Pregnant Women Participating'!A59</f>
        <v>Santo Domingo Tribe, NM</v>
      </c>
      <c r="B59" s="13">
        <v>8</v>
      </c>
      <c r="C59" s="4">
        <v>10</v>
      </c>
      <c r="D59" s="4">
        <v>11</v>
      </c>
      <c r="E59" s="4">
        <v>9</v>
      </c>
      <c r="F59" s="4">
        <v>8</v>
      </c>
      <c r="G59" s="4">
        <v>10</v>
      </c>
      <c r="H59" s="4">
        <v>10</v>
      </c>
      <c r="I59" s="4">
        <v>7</v>
      </c>
      <c r="J59" s="4">
        <v>9</v>
      </c>
      <c r="K59" s="4">
        <v>10</v>
      </c>
      <c r="L59" s="4">
        <v>7</v>
      </c>
      <c r="M59" s="42">
        <v>7</v>
      </c>
      <c r="N59" s="13">
        <f t="shared" si="1"/>
        <v>8.8333333333333339</v>
      </c>
    </row>
    <row r="60" spans="1:14" ht="12" customHeight="1" x14ac:dyDescent="0.25">
      <c r="A60" s="7" t="str">
        <f>'Pregnant Women Participating'!A60</f>
        <v>Zuni Pueblo, NM</v>
      </c>
      <c r="B60" s="13">
        <v>39</v>
      </c>
      <c r="C60" s="4">
        <v>45</v>
      </c>
      <c r="D60" s="4">
        <v>45</v>
      </c>
      <c r="E60" s="4">
        <v>48</v>
      </c>
      <c r="F60" s="4">
        <v>48</v>
      </c>
      <c r="G60" s="4">
        <v>51</v>
      </c>
      <c r="H60" s="4">
        <v>51</v>
      </c>
      <c r="I60" s="4">
        <v>52</v>
      </c>
      <c r="J60" s="4">
        <v>49</v>
      </c>
      <c r="K60" s="4">
        <v>45</v>
      </c>
      <c r="L60" s="4">
        <v>46</v>
      </c>
      <c r="M60" s="42">
        <v>44</v>
      </c>
      <c r="N60" s="13">
        <f t="shared" si="1"/>
        <v>46.916666666666664</v>
      </c>
    </row>
    <row r="61" spans="1:14" ht="12" customHeight="1" x14ac:dyDescent="0.25">
      <c r="A61" s="7" t="str">
        <f>'Pregnant Women Participating'!A61</f>
        <v>Cherokee Nation, OK</v>
      </c>
      <c r="B61" s="13">
        <v>231</v>
      </c>
      <c r="C61" s="4">
        <v>223</v>
      </c>
      <c r="D61" s="4">
        <v>227</v>
      </c>
      <c r="E61" s="4">
        <v>217</v>
      </c>
      <c r="F61" s="4">
        <v>218</v>
      </c>
      <c r="G61" s="4">
        <v>212</v>
      </c>
      <c r="H61" s="4">
        <v>210</v>
      </c>
      <c r="I61" s="4">
        <v>211</v>
      </c>
      <c r="J61" s="4">
        <v>218</v>
      </c>
      <c r="K61" s="4">
        <v>201</v>
      </c>
      <c r="L61" s="4">
        <v>227</v>
      </c>
      <c r="M61" s="42">
        <v>241</v>
      </c>
      <c r="N61" s="13">
        <f t="shared" si="1"/>
        <v>219.66666666666666</v>
      </c>
    </row>
    <row r="62" spans="1:14" ht="12" customHeight="1" x14ac:dyDescent="0.25">
      <c r="A62" s="7" t="str">
        <f>'Pregnant Women Participating'!A62</f>
        <v>Chickasaw Nation, OK</v>
      </c>
      <c r="B62" s="13">
        <v>201</v>
      </c>
      <c r="C62" s="4">
        <v>208</v>
      </c>
      <c r="D62" s="4">
        <v>196</v>
      </c>
      <c r="E62" s="4">
        <v>192</v>
      </c>
      <c r="F62" s="4">
        <v>202</v>
      </c>
      <c r="G62" s="4">
        <v>225</v>
      </c>
      <c r="H62" s="4">
        <v>226</v>
      </c>
      <c r="I62" s="4">
        <v>231</v>
      </c>
      <c r="J62" s="4">
        <v>240</v>
      </c>
      <c r="K62" s="4">
        <v>250</v>
      </c>
      <c r="L62" s="4">
        <v>253</v>
      </c>
      <c r="M62" s="42">
        <v>236</v>
      </c>
      <c r="N62" s="13">
        <f t="shared" si="1"/>
        <v>221.66666666666666</v>
      </c>
    </row>
    <row r="63" spans="1:14" ht="12" customHeight="1" x14ac:dyDescent="0.25">
      <c r="A63" s="7" t="str">
        <f>'Pregnant Women Participating'!A63</f>
        <v>Choctaw Nation, OK</v>
      </c>
      <c r="B63" s="13">
        <v>195</v>
      </c>
      <c r="C63" s="4">
        <v>189</v>
      </c>
      <c r="D63" s="4">
        <v>199</v>
      </c>
      <c r="E63" s="4">
        <v>191</v>
      </c>
      <c r="F63" s="4">
        <v>199</v>
      </c>
      <c r="G63" s="4">
        <v>214</v>
      </c>
      <c r="H63" s="4">
        <v>218</v>
      </c>
      <c r="I63" s="4">
        <v>225</v>
      </c>
      <c r="J63" s="4">
        <v>231</v>
      </c>
      <c r="K63" s="4">
        <v>239</v>
      </c>
      <c r="L63" s="4">
        <v>253</v>
      </c>
      <c r="M63" s="42">
        <v>265</v>
      </c>
      <c r="N63" s="13">
        <f t="shared" si="1"/>
        <v>218.16666666666666</v>
      </c>
    </row>
    <row r="64" spans="1:14" ht="12" customHeight="1" x14ac:dyDescent="0.25">
      <c r="A64" s="7" t="str">
        <f>'Pregnant Women Participating'!A64</f>
        <v>Citizen Potawatomi Nation, OK</v>
      </c>
      <c r="B64" s="13">
        <v>86</v>
      </c>
      <c r="C64" s="4">
        <v>90</v>
      </c>
      <c r="D64" s="4">
        <v>89</v>
      </c>
      <c r="E64" s="4">
        <v>79</v>
      </c>
      <c r="F64" s="4">
        <v>76</v>
      </c>
      <c r="G64" s="4">
        <v>87</v>
      </c>
      <c r="H64" s="4">
        <v>78</v>
      </c>
      <c r="I64" s="4">
        <v>85</v>
      </c>
      <c r="J64" s="4">
        <v>88</v>
      </c>
      <c r="K64" s="4">
        <v>86</v>
      </c>
      <c r="L64" s="4">
        <v>91</v>
      </c>
      <c r="M64" s="42">
        <v>86</v>
      </c>
      <c r="N64" s="13">
        <f t="shared" si="1"/>
        <v>85.083333333333329</v>
      </c>
    </row>
    <row r="65" spans="1:14" ht="12" customHeight="1" x14ac:dyDescent="0.25">
      <c r="A65" s="7" t="str">
        <f>'Pregnant Women Participating'!A65</f>
        <v>Inter-Tribal Council, OK</v>
      </c>
      <c r="B65" s="13">
        <v>37</v>
      </c>
      <c r="C65" s="4">
        <v>39</v>
      </c>
      <c r="D65" s="4">
        <v>45</v>
      </c>
      <c r="E65" s="4">
        <v>40</v>
      </c>
      <c r="F65" s="4">
        <v>41</v>
      </c>
      <c r="G65" s="4">
        <v>39</v>
      </c>
      <c r="H65" s="4">
        <v>42</v>
      </c>
      <c r="I65" s="4">
        <v>47</v>
      </c>
      <c r="J65" s="4">
        <v>45</v>
      </c>
      <c r="K65" s="4">
        <v>43</v>
      </c>
      <c r="L65" s="4">
        <v>40</v>
      </c>
      <c r="M65" s="42">
        <v>36</v>
      </c>
      <c r="N65" s="13">
        <f t="shared" si="1"/>
        <v>41.166666666666664</v>
      </c>
    </row>
    <row r="66" spans="1:14" ht="12" customHeight="1" x14ac:dyDescent="0.25">
      <c r="A66" s="7" t="str">
        <f>'Pregnant Women Participating'!A66</f>
        <v>Muscogee Creek Nation, OK</v>
      </c>
      <c r="B66" s="13">
        <v>68</v>
      </c>
      <c r="C66" s="4">
        <v>79</v>
      </c>
      <c r="D66" s="4">
        <v>92</v>
      </c>
      <c r="E66" s="4">
        <v>98</v>
      </c>
      <c r="F66" s="4">
        <v>96</v>
      </c>
      <c r="G66" s="4">
        <v>90</v>
      </c>
      <c r="H66" s="4">
        <v>95</v>
      </c>
      <c r="I66" s="4">
        <v>103</v>
      </c>
      <c r="J66" s="4">
        <v>99</v>
      </c>
      <c r="K66" s="4">
        <v>90</v>
      </c>
      <c r="L66" s="4">
        <v>88</v>
      </c>
      <c r="M66" s="42">
        <v>94</v>
      </c>
      <c r="N66" s="13">
        <f t="shared" si="1"/>
        <v>91</v>
      </c>
    </row>
    <row r="67" spans="1:14" ht="12" customHeight="1" x14ac:dyDescent="0.25">
      <c r="A67" s="7" t="str">
        <f>'Pregnant Women Participating'!A67</f>
        <v>Osage Tribal Council, OK</v>
      </c>
      <c r="B67" s="13">
        <v>232</v>
      </c>
      <c r="C67" s="4">
        <v>218</v>
      </c>
      <c r="D67" s="4">
        <v>213</v>
      </c>
      <c r="E67" s="4">
        <v>219</v>
      </c>
      <c r="F67" s="4">
        <v>231</v>
      </c>
      <c r="G67" s="4">
        <v>233</v>
      </c>
      <c r="H67" s="4">
        <v>246</v>
      </c>
      <c r="I67" s="4">
        <v>259</v>
      </c>
      <c r="J67" s="4">
        <v>253</v>
      </c>
      <c r="K67" s="4">
        <v>262</v>
      </c>
      <c r="L67" s="4">
        <v>261</v>
      </c>
      <c r="M67" s="42">
        <v>259</v>
      </c>
      <c r="N67" s="13">
        <f t="shared" si="1"/>
        <v>240.5</v>
      </c>
    </row>
    <row r="68" spans="1:14" ht="12" customHeight="1" x14ac:dyDescent="0.25">
      <c r="A68" s="7" t="str">
        <f>'Pregnant Women Participating'!A68</f>
        <v>Otoe-Missouria Tribe, OK</v>
      </c>
      <c r="B68" s="13">
        <v>14</v>
      </c>
      <c r="C68" s="4">
        <v>14</v>
      </c>
      <c r="D68" s="4">
        <v>11</v>
      </c>
      <c r="E68" s="4">
        <v>12</v>
      </c>
      <c r="F68" s="4">
        <v>11</v>
      </c>
      <c r="G68" s="4">
        <v>7</v>
      </c>
      <c r="H68" s="4">
        <v>13</v>
      </c>
      <c r="I68" s="4">
        <v>9</v>
      </c>
      <c r="J68" s="4">
        <v>13</v>
      </c>
      <c r="K68" s="4">
        <v>13</v>
      </c>
      <c r="L68" s="4">
        <v>11</v>
      </c>
      <c r="M68" s="42">
        <v>11</v>
      </c>
      <c r="N68" s="13">
        <f t="shared" si="1"/>
        <v>11.583333333333334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166</v>
      </c>
      <c r="C69" s="4">
        <v>167</v>
      </c>
      <c r="D69" s="4">
        <v>183</v>
      </c>
      <c r="E69" s="4">
        <v>172</v>
      </c>
      <c r="F69" s="4">
        <v>181</v>
      </c>
      <c r="G69" s="4">
        <v>198</v>
      </c>
      <c r="H69" s="4">
        <v>186</v>
      </c>
      <c r="I69" s="4">
        <v>203</v>
      </c>
      <c r="J69" s="4">
        <v>214</v>
      </c>
      <c r="K69" s="4">
        <v>223</v>
      </c>
      <c r="L69" s="4">
        <v>243</v>
      </c>
      <c r="M69" s="42">
        <v>254</v>
      </c>
      <c r="N69" s="13">
        <f t="shared" si="1"/>
        <v>199.16666666666666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123352</v>
      </c>
      <c r="C70" s="15">
        <v>124054</v>
      </c>
      <c r="D70" s="15">
        <v>124221</v>
      </c>
      <c r="E70" s="15">
        <v>125182</v>
      </c>
      <c r="F70" s="15">
        <v>125123</v>
      </c>
      <c r="G70" s="15">
        <v>127301</v>
      </c>
      <c r="H70" s="15">
        <v>127261</v>
      </c>
      <c r="I70" s="15">
        <v>129121</v>
      </c>
      <c r="J70" s="15">
        <v>131097</v>
      </c>
      <c r="K70" s="15">
        <v>132641</v>
      </c>
      <c r="L70" s="15">
        <v>137594</v>
      </c>
      <c r="M70" s="41">
        <v>140747</v>
      </c>
      <c r="N70" s="16">
        <f t="shared" si="1"/>
        <v>128974.5</v>
      </c>
    </row>
    <row r="71" spans="1:14" ht="12" customHeight="1" x14ac:dyDescent="0.25">
      <c r="A71" s="7" t="str">
        <f>'Pregnant Women Participating'!A71</f>
        <v>Colorado</v>
      </c>
      <c r="B71" s="13">
        <v>6426</v>
      </c>
      <c r="C71" s="4">
        <v>6323</v>
      </c>
      <c r="D71" s="4">
        <v>6367</v>
      </c>
      <c r="E71" s="4">
        <v>6423</v>
      </c>
      <c r="F71" s="4">
        <v>6473</v>
      </c>
      <c r="G71" s="4">
        <v>6728</v>
      </c>
      <c r="H71" s="4">
        <v>6807</v>
      </c>
      <c r="I71" s="4">
        <v>6937</v>
      </c>
      <c r="J71" s="4">
        <v>7287</v>
      </c>
      <c r="K71" s="4">
        <v>7446</v>
      </c>
      <c r="L71" s="4">
        <v>7633</v>
      </c>
      <c r="M71" s="42">
        <v>7722</v>
      </c>
      <c r="N71" s="13">
        <f t="shared" si="1"/>
        <v>6881</v>
      </c>
    </row>
    <row r="72" spans="1:14" ht="12" customHeight="1" x14ac:dyDescent="0.25">
      <c r="A72" s="7" t="str">
        <f>'Pregnant Women Participating'!A72</f>
        <v>Kansas</v>
      </c>
      <c r="B72" s="13">
        <v>3013</v>
      </c>
      <c r="C72" s="4">
        <v>3196</v>
      </c>
      <c r="D72" s="4">
        <v>2971</v>
      </c>
      <c r="E72" s="4">
        <v>3016</v>
      </c>
      <c r="F72" s="4">
        <v>3034</v>
      </c>
      <c r="G72" s="4">
        <v>3180</v>
      </c>
      <c r="H72" s="4">
        <v>3209</v>
      </c>
      <c r="I72" s="4">
        <v>3234</v>
      </c>
      <c r="J72" s="4">
        <v>3311</v>
      </c>
      <c r="K72" s="4">
        <v>3424</v>
      </c>
      <c r="L72" s="4">
        <v>3628</v>
      </c>
      <c r="M72" s="42">
        <v>3684</v>
      </c>
      <c r="N72" s="13">
        <f t="shared" si="1"/>
        <v>3241.6666666666665</v>
      </c>
    </row>
    <row r="73" spans="1:14" ht="12" customHeight="1" x14ac:dyDescent="0.25">
      <c r="A73" s="7" t="str">
        <f>'Pregnant Women Participating'!A73</f>
        <v>Missouri</v>
      </c>
      <c r="B73" s="13">
        <v>5585</v>
      </c>
      <c r="C73" s="4">
        <v>5668</v>
      </c>
      <c r="D73" s="4">
        <v>5766</v>
      </c>
      <c r="E73" s="4">
        <v>5698</v>
      </c>
      <c r="F73" s="4">
        <v>5595</v>
      </c>
      <c r="G73" s="4">
        <v>5814</v>
      </c>
      <c r="H73" s="4">
        <v>5922</v>
      </c>
      <c r="I73" s="4">
        <v>6236</v>
      </c>
      <c r="J73" s="4">
        <v>6395</v>
      </c>
      <c r="K73" s="4">
        <v>6660</v>
      </c>
      <c r="L73" s="4">
        <v>7028</v>
      </c>
      <c r="M73" s="42">
        <v>7355</v>
      </c>
      <c r="N73" s="13">
        <f t="shared" si="1"/>
        <v>6143.5</v>
      </c>
    </row>
    <row r="74" spans="1:14" ht="12" customHeight="1" x14ac:dyDescent="0.25">
      <c r="A74" s="7" t="str">
        <f>'Pregnant Women Participating'!A74</f>
        <v>Montana</v>
      </c>
      <c r="B74" s="13">
        <v>1055</v>
      </c>
      <c r="C74" s="4">
        <v>1084</v>
      </c>
      <c r="D74" s="4">
        <v>1072</v>
      </c>
      <c r="E74" s="4">
        <v>1030</v>
      </c>
      <c r="F74" s="4">
        <v>1071</v>
      </c>
      <c r="G74" s="4">
        <v>1104</v>
      </c>
      <c r="H74" s="4">
        <v>1082</v>
      </c>
      <c r="I74" s="4">
        <v>1073</v>
      </c>
      <c r="J74" s="4">
        <v>1087</v>
      </c>
      <c r="K74" s="4">
        <v>1122</v>
      </c>
      <c r="L74" s="4">
        <v>1156</v>
      </c>
      <c r="M74" s="42">
        <v>1127</v>
      </c>
      <c r="N74" s="13">
        <f t="shared" si="1"/>
        <v>1088.5833333333333</v>
      </c>
    </row>
    <row r="75" spans="1:14" ht="12" customHeight="1" x14ac:dyDescent="0.25">
      <c r="A75" s="7" t="str">
        <f>'Pregnant Women Participating'!A75</f>
        <v>Nebraska</v>
      </c>
      <c r="B75" s="13">
        <v>2371</v>
      </c>
      <c r="C75" s="4">
        <v>2439</v>
      </c>
      <c r="D75" s="4">
        <v>2474</v>
      </c>
      <c r="E75" s="4">
        <v>2519</v>
      </c>
      <c r="F75" s="4">
        <v>2529</v>
      </c>
      <c r="G75" s="4">
        <v>2663</v>
      </c>
      <c r="H75" s="4">
        <v>2688</v>
      </c>
      <c r="I75" s="4">
        <v>2707</v>
      </c>
      <c r="J75" s="4">
        <v>2773</v>
      </c>
      <c r="K75" s="4">
        <v>2798</v>
      </c>
      <c r="L75" s="4">
        <v>2801</v>
      </c>
      <c r="M75" s="42">
        <v>2887</v>
      </c>
      <c r="N75" s="13">
        <f t="shared" si="1"/>
        <v>2637.4166666666665</v>
      </c>
    </row>
    <row r="76" spans="1:14" ht="12" customHeight="1" x14ac:dyDescent="0.25">
      <c r="A76" s="7" t="str">
        <f>'Pregnant Women Participating'!A76</f>
        <v>North Dakota</v>
      </c>
      <c r="B76" s="13">
        <v>654</v>
      </c>
      <c r="C76" s="4">
        <v>672</v>
      </c>
      <c r="D76" s="4">
        <v>656</v>
      </c>
      <c r="E76" s="4">
        <v>652</v>
      </c>
      <c r="F76" s="4">
        <v>659</v>
      </c>
      <c r="G76" s="4">
        <v>683</v>
      </c>
      <c r="H76" s="4">
        <v>673</v>
      </c>
      <c r="I76" s="4">
        <v>694</v>
      </c>
      <c r="J76" s="4">
        <v>702</v>
      </c>
      <c r="K76" s="4">
        <v>736</v>
      </c>
      <c r="L76" s="4">
        <v>761</v>
      </c>
      <c r="M76" s="42">
        <v>777</v>
      </c>
      <c r="N76" s="13">
        <f t="shared" si="1"/>
        <v>693.25</v>
      </c>
    </row>
    <row r="77" spans="1:14" ht="12" customHeight="1" x14ac:dyDescent="0.25">
      <c r="A77" s="7" t="str">
        <f>'Pregnant Women Participating'!A77</f>
        <v>South Dakota</v>
      </c>
      <c r="B77" s="13">
        <v>989</v>
      </c>
      <c r="C77" s="4">
        <v>961</v>
      </c>
      <c r="D77" s="4">
        <v>954</v>
      </c>
      <c r="E77" s="4">
        <v>941</v>
      </c>
      <c r="F77" s="4">
        <v>955</v>
      </c>
      <c r="G77" s="4">
        <v>940</v>
      </c>
      <c r="H77" s="4">
        <v>965</v>
      </c>
      <c r="I77" s="4">
        <v>942</v>
      </c>
      <c r="J77" s="4">
        <v>975</v>
      </c>
      <c r="K77" s="4">
        <v>1038</v>
      </c>
      <c r="L77" s="4">
        <v>1063</v>
      </c>
      <c r="M77" s="42">
        <v>1072</v>
      </c>
      <c r="N77" s="13">
        <f t="shared" si="1"/>
        <v>982.91666666666663</v>
      </c>
    </row>
    <row r="78" spans="1:14" ht="12" customHeight="1" x14ac:dyDescent="0.25">
      <c r="A78" s="7" t="str">
        <f>'Pregnant Women Participating'!A78</f>
        <v>Wyoming</v>
      </c>
      <c r="B78" s="13">
        <v>501</v>
      </c>
      <c r="C78" s="4">
        <v>528</v>
      </c>
      <c r="D78" s="4">
        <v>564</v>
      </c>
      <c r="E78" s="4">
        <v>542</v>
      </c>
      <c r="F78" s="4">
        <v>536</v>
      </c>
      <c r="G78" s="4">
        <v>540</v>
      </c>
      <c r="H78" s="4">
        <v>531</v>
      </c>
      <c r="I78" s="4">
        <v>543</v>
      </c>
      <c r="J78" s="4">
        <v>565</v>
      </c>
      <c r="K78" s="4">
        <v>569</v>
      </c>
      <c r="L78" s="4">
        <v>620</v>
      </c>
      <c r="M78" s="42">
        <v>635</v>
      </c>
      <c r="N78" s="13">
        <f t="shared" si="1"/>
        <v>556.16666666666663</v>
      </c>
    </row>
    <row r="79" spans="1:14" ht="12" customHeight="1" x14ac:dyDescent="0.25">
      <c r="A79" s="7" t="str">
        <f>'Pregnant Women Participating'!A79</f>
        <v>Ute Mountain Ute Tribe, CO</v>
      </c>
      <c r="B79" s="13">
        <v>7</v>
      </c>
      <c r="C79" s="4">
        <v>7</v>
      </c>
      <c r="D79" s="4">
        <v>7</v>
      </c>
      <c r="E79" s="4">
        <v>7</v>
      </c>
      <c r="F79" s="4">
        <v>6</v>
      </c>
      <c r="G79" s="4">
        <v>3</v>
      </c>
      <c r="H79" s="4">
        <v>4</v>
      </c>
      <c r="I79" s="4">
        <v>6</v>
      </c>
      <c r="J79" s="4">
        <v>8</v>
      </c>
      <c r="K79" s="4">
        <v>7</v>
      </c>
      <c r="L79" s="4">
        <v>8</v>
      </c>
      <c r="M79" s="42">
        <v>9</v>
      </c>
      <c r="N79" s="13">
        <f t="shared" si="1"/>
        <v>6.583333333333333</v>
      </c>
    </row>
    <row r="80" spans="1:14" ht="12" customHeight="1" x14ac:dyDescent="0.25">
      <c r="A80" s="7" t="str">
        <f>'Pregnant Women Participating'!A80</f>
        <v>Omaha Sioux, NE</v>
      </c>
      <c r="B80" s="13">
        <v>5</v>
      </c>
      <c r="C80" s="4">
        <v>6</v>
      </c>
      <c r="D80" s="4">
        <v>6</v>
      </c>
      <c r="E80" s="4">
        <v>6</v>
      </c>
      <c r="F80" s="4">
        <v>7</v>
      </c>
      <c r="G80" s="4">
        <v>7</v>
      </c>
      <c r="H80" s="4">
        <v>8</v>
      </c>
      <c r="I80" s="4">
        <v>7</v>
      </c>
      <c r="J80" s="4">
        <v>6</v>
      </c>
      <c r="K80" s="4">
        <v>6</v>
      </c>
      <c r="L80" s="4">
        <v>6</v>
      </c>
      <c r="M80" s="42">
        <v>3</v>
      </c>
      <c r="N80" s="13">
        <f t="shared" si="1"/>
        <v>6.083333333333333</v>
      </c>
    </row>
    <row r="81" spans="1:14" ht="12" customHeight="1" x14ac:dyDescent="0.25">
      <c r="A81" s="7" t="str">
        <f>'Pregnant Women Participating'!A81</f>
        <v>Santee Sioux, NE</v>
      </c>
      <c r="B81" s="13">
        <v>0</v>
      </c>
      <c r="C81" s="4">
        <v>0</v>
      </c>
      <c r="D81" s="4">
        <v>1</v>
      </c>
      <c r="E81" s="4">
        <v>1</v>
      </c>
      <c r="F81" s="4">
        <v>1</v>
      </c>
      <c r="G81" s="4">
        <v>1</v>
      </c>
      <c r="H81" s="4">
        <v>0</v>
      </c>
      <c r="I81" s="4">
        <v>0</v>
      </c>
      <c r="J81" s="4">
        <v>0</v>
      </c>
      <c r="K81" s="4">
        <v>0</v>
      </c>
      <c r="L81" s="4">
        <v>1</v>
      </c>
      <c r="M81" s="42">
        <v>0</v>
      </c>
      <c r="N81" s="13">
        <f t="shared" si="1"/>
        <v>0.41666666666666669</v>
      </c>
    </row>
    <row r="82" spans="1:14" ht="12" customHeight="1" x14ac:dyDescent="0.25">
      <c r="A82" s="7" t="str">
        <f>'Pregnant Women Participating'!A82</f>
        <v>Winnebago Tribe, NE</v>
      </c>
      <c r="B82" s="13">
        <v>2</v>
      </c>
      <c r="C82" s="4">
        <v>3</v>
      </c>
      <c r="D82" s="4">
        <v>2</v>
      </c>
      <c r="E82" s="4">
        <v>3</v>
      </c>
      <c r="F82" s="4">
        <v>4</v>
      </c>
      <c r="G82" s="4">
        <v>3</v>
      </c>
      <c r="H82" s="4">
        <v>3</v>
      </c>
      <c r="I82" s="4">
        <v>3</v>
      </c>
      <c r="J82" s="4">
        <v>3</v>
      </c>
      <c r="K82" s="4">
        <v>2</v>
      </c>
      <c r="L82" s="4">
        <v>1</v>
      </c>
      <c r="M82" s="42">
        <v>2</v>
      </c>
      <c r="N82" s="13">
        <f t="shared" si="1"/>
        <v>2.5833333333333335</v>
      </c>
    </row>
    <row r="83" spans="1:14" ht="12" customHeight="1" x14ac:dyDescent="0.25">
      <c r="A83" s="7" t="str">
        <f>'Pregnant Women Participating'!A83</f>
        <v>Standing Rock Sioux Tribe, ND</v>
      </c>
      <c r="B83" s="13">
        <v>10</v>
      </c>
      <c r="C83" s="4">
        <v>10</v>
      </c>
      <c r="D83" s="4">
        <v>11</v>
      </c>
      <c r="E83" s="4">
        <v>12</v>
      </c>
      <c r="F83" s="4">
        <v>12</v>
      </c>
      <c r="G83" s="4">
        <v>11</v>
      </c>
      <c r="H83" s="4">
        <v>10</v>
      </c>
      <c r="I83" s="4">
        <v>7</v>
      </c>
      <c r="J83" s="4">
        <v>8</v>
      </c>
      <c r="K83" s="4">
        <v>7</v>
      </c>
      <c r="L83" s="4">
        <v>9</v>
      </c>
      <c r="M83" s="42">
        <v>8</v>
      </c>
      <c r="N83" s="13">
        <f t="shared" si="1"/>
        <v>9.5833333333333339</v>
      </c>
    </row>
    <row r="84" spans="1:14" ht="12" customHeight="1" x14ac:dyDescent="0.25">
      <c r="A84" s="7" t="str">
        <f>'Pregnant Women Participating'!A84</f>
        <v>Three Affiliated Tribes, ND</v>
      </c>
      <c r="B84" s="13">
        <v>8</v>
      </c>
      <c r="C84" s="4">
        <v>4</v>
      </c>
      <c r="D84" s="4">
        <v>5</v>
      </c>
      <c r="E84" s="4">
        <v>5</v>
      </c>
      <c r="F84" s="4">
        <v>4</v>
      </c>
      <c r="G84" s="4">
        <v>2</v>
      </c>
      <c r="H84" s="4">
        <v>2</v>
      </c>
      <c r="I84" s="4">
        <v>2</v>
      </c>
      <c r="J84" s="4">
        <v>3</v>
      </c>
      <c r="K84" s="4">
        <v>2</v>
      </c>
      <c r="L84" s="4">
        <v>0</v>
      </c>
      <c r="M84" s="42">
        <v>0</v>
      </c>
      <c r="N84" s="13">
        <f t="shared" si="1"/>
        <v>3.0833333333333335</v>
      </c>
    </row>
    <row r="85" spans="1:14" ht="12" customHeight="1" x14ac:dyDescent="0.25">
      <c r="A85" s="7" t="str">
        <f>'Pregnant Women Participating'!A85</f>
        <v>Cheyenne River Sioux, SD</v>
      </c>
      <c r="B85" s="13">
        <v>19</v>
      </c>
      <c r="C85" s="4">
        <v>19</v>
      </c>
      <c r="D85" s="4">
        <v>19</v>
      </c>
      <c r="E85" s="4">
        <v>20</v>
      </c>
      <c r="F85" s="4">
        <v>17</v>
      </c>
      <c r="G85" s="4">
        <v>11</v>
      </c>
      <c r="H85" s="4">
        <v>9</v>
      </c>
      <c r="I85" s="4">
        <v>11</v>
      </c>
      <c r="J85" s="4">
        <v>11</v>
      </c>
      <c r="K85" s="4">
        <v>18</v>
      </c>
      <c r="L85" s="4">
        <v>15</v>
      </c>
      <c r="M85" s="42">
        <v>23</v>
      </c>
      <c r="N85" s="13">
        <f t="shared" si="1"/>
        <v>16</v>
      </c>
    </row>
    <row r="86" spans="1:14" ht="12" customHeight="1" x14ac:dyDescent="0.25">
      <c r="A86" s="7" t="str">
        <f>'Pregnant Women Participating'!A86</f>
        <v>Rosebud Sioux, SD</v>
      </c>
      <c r="B86" s="13">
        <v>45</v>
      </c>
      <c r="C86" s="4">
        <v>44</v>
      </c>
      <c r="D86" s="4">
        <v>36</v>
      </c>
      <c r="E86" s="4">
        <v>43</v>
      </c>
      <c r="F86" s="4">
        <v>41</v>
      </c>
      <c r="G86" s="4">
        <v>47</v>
      </c>
      <c r="H86" s="4">
        <v>48</v>
      </c>
      <c r="I86" s="4">
        <v>45</v>
      </c>
      <c r="J86" s="4">
        <v>53</v>
      </c>
      <c r="K86" s="4">
        <v>53</v>
      </c>
      <c r="L86" s="4">
        <v>61</v>
      </c>
      <c r="M86" s="42">
        <v>54</v>
      </c>
      <c r="N86" s="13">
        <f t="shared" si="1"/>
        <v>47.5</v>
      </c>
    </row>
    <row r="87" spans="1:14" ht="12" customHeight="1" x14ac:dyDescent="0.25">
      <c r="A87" s="7" t="str">
        <f>'Pregnant Women Participating'!A87</f>
        <v>Northern Arapahoe, WY</v>
      </c>
      <c r="B87" s="13">
        <v>16</v>
      </c>
      <c r="C87" s="4">
        <v>11</v>
      </c>
      <c r="D87" s="4">
        <v>10</v>
      </c>
      <c r="E87" s="4">
        <v>12</v>
      </c>
      <c r="F87" s="4">
        <v>14</v>
      </c>
      <c r="G87" s="4">
        <v>17</v>
      </c>
      <c r="H87" s="4">
        <v>18</v>
      </c>
      <c r="I87" s="4">
        <v>17</v>
      </c>
      <c r="J87" s="4">
        <v>14</v>
      </c>
      <c r="K87" s="4">
        <v>10</v>
      </c>
      <c r="L87" s="4">
        <v>12</v>
      </c>
      <c r="M87" s="42">
        <v>16</v>
      </c>
      <c r="N87" s="13">
        <f t="shared" si="1"/>
        <v>13.916666666666666</v>
      </c>
    </row>
    <row r="88" spans="1:14" ht="12" customHeight="1" x14ac:dyDescent="0.25">
      <c r="A88" s="7" t="str">
        <f>'Pregnant Women Participating'!A88</f>
        <v>Shoshone Tribe, WY</v>
      </c>
      <c r="B88" s="13">
        <v>6</v>
      </c>
      <c r="C88" s="4">
        <v>5</v>
      </c>
      <c r="D88" s="4">
        <v>9</v>
      </c>
      <c r="E88" s="4">
        <v>5</v>
      </c>
      <c r="F88" s="4">
        <v>5</v>
      </c>
      <c r="G88" s="4">
        <v>7</v>
      </c>
      <c r="H88" s="4">
        <v>4</v>
      </c>
      <c r="I88" s="4">
        <v>3</v>
      </c>
      <c r="J88" s="4">
        <v>6</v>
      </c>
      <c r="K88" s="4">
        <v>3</v>
      </c>
      <c r="L88" s="4">
        <v>5</v>
      </c>
      <c r="M88" s="42">
        <v>5</v>
      </c>
      <c r="N88" s="13">
        <f t="shared" si="1"/>
        <v>5.25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20712</v>
      </c>
      <c r="C89" s="15">
        <v>20980</v>
      </c>
      <c r="D89" s="15">
        <v>20930</v>
      </c>
      <c r="E89" s="15">
        <v>20935</v>
      </c>
      <c r="F89" s="15">
        <v>20963</v>
      </c>
      <c r="G89" s="15">
        <v>21761</v>
      </c>
      <c r="H89" s="15">
        <v>21983</v>
      </c>
      <c r="I89" s="15">
        <v>22467</v>
      </c>
      <c r="J89" s="15">
        <v>23207</v>
      </c>
      <c r="K89" s="15">
        <v>23901</v>
      </c>
      <c r="L89" s="15">
        <v>24808</v>
      </c>
      <c r="M89" s="41">
        <v>25379</v>
      </c>
      <c r="N89" s="16">
        <f t="shared" si="1"/>
        <v>22335.5</v>
      </c>
    </row>
    <row r="90" spans="1:14" ht="12" customHeight="1" x14ac:dyDescent="0.25">
      <c r="A90" s="8" t="str">
        <f>'Pregnant Women Participating'!A90</f>
        <v>Alaska</v>
      </c>
      <c r="B90" s="13">
        <v>1328</v>
      </c>
      <c r="C90" s="4">
        <v>1345</v>
      </c>
      <c r="D90" s="4">
        <v>1321</v>
      </c>
      <c r="E90" s="4">
        <v>1321</v>
      </c>
      <c r="F90" s="4">
        <v>1347</v>
      </c>
      <c r="G90" s="4">
        <v>1387</v>
      </c>
      <c r="H90" s="4">
        <v>1423</v>
      </c>
      <c r="I90" s="4">
        <v>1455</v>
      </c>
      <c r="J90" s="4">
        <v>1457</v>
      </c>
      <c r="K90" s="4">
        <v>1465</v>
      </c>
      <c r="L90" s="4">
        <v>1470</v>
      </c>
      <c r="M90" s="42">
        <v>1470</v>
      </c>
      <c r="N90" s="13">
        <f t="shared" si="1"/>
        <v>1399.0833333333333</v>
      </c>
    </row>
    <row r="91" spans="1:14" ht="12" customHeight="1" x14ac:dyDescent="0.25">
      <c r="A91" s="8" t="str">
        <f>'Pregnant Women Participating'!A91</f>
        <v>American Samoa</v>
      </c>
      <c r="B91" s="13">
        <v>376</v>
      </c>
      <c r="C91" s="4">
        <v>394</v>
      </c>
      <c r="D91" s="4">
        <v>369</v>
      </c>
      <c r="E91" s="4">
        <v>375</v>
      </c>
      <c r="F91" s="4">
        <v>347</v>
      </c>
      <c r="G91" s="4">
        <v>364</v>
      </c>
      <c r="H91" s="4">
        <v>386</v>
      </c>
      <c r="I91" s="4">
        <v>358</v>
      </c>
      <c r="J91" s="4">
        <v>375</v>
      </c>
      <c r="K91" s="4">
        <v>363</v>
      </c>
      <c r="L91" s="4">
        <v>372</v>
      </c>
      <c r="M91" s="42">
        <v>376</v>
      </c>
      <c r="N91" s="13">
        <f t="shared" si="1"/>
        <v>371.25</v>
      </c>
    </row>
    <row r="92" spans="1:14" ht="12" customHeight="1" x14ac:dyDescent="0.25">
      <c r="A92" s="8" t="str">
        <f>'Pregnant Women Participating'!A92</f>
        <v>California</v>
      </c>
      <c r="B92" s="13">
        <v>68784</v>
      </c>
      <c r="C92" s="4">
        <v>68909</v>
      </c>
      <c r="D92" s="4">
        <v>69413</v>
      </c>
      <c r="E92" s="4">
        <v>70163</v>
      </c>
      <c r="F92" s="4">
        <v>70992</v>
      </c>
      <c r="G92" s="4">
        <v>73397</v>
      </c>
      <c r="H92" s="4">
        <v>74011</v>
      </c>
      <c r="I92" s="4">
        <v>74873</v>
      </c>
      <c r="J92" s="4">
        <v>76189</v>
      </c>
      <c r="K92" s="4">
        <v>76822</v>
      </c>
      <c r="L92" s="4">
        <v>79671</v>
      </c>
      <c r="M92" s="42">
        <v>80866</v>
      </c>
      <c r="N92" s="13">
        <f t="shared" si="1"/>
        <v>73674.166666666672</v>
      </c>
    </row>
    <row r="93" spans="1:14" ht="12" customHeight="1" x14ac:dyDescent="0.25">
      <c r="A93" s="8" t="str">
        <f>'Pregnant Women Participating'!A93</f>
        <v>Guam</v>
      </c>
      <c r="B93" s="13">
        <v>408</v>
      </c>
      <c r="C93" s="4">
        <v>416</v>
      </c>
      <c r="D93" s="4">
        <v>442</v>
      </c>
      <c r="E93" s="4">
        <v>450</v>
      </c>
      <c r="F93" s="4">
        <v>460</v>
      </c>
      <c r="G93" s="4">
        <v>463</v>
      </c>
      <c r="H93" s="4">
        <v>464</v>
      </c>
      <c r="I93" s="4">
        <v>465</v>
      </c>
      <c r="J93" s="4">
        <v>477</v>
      </c>
      <c r="K93" s="4">
        <v>436</v>
      </c>
      <c r="L93" s="4">
        <v>431</v>
      </c>
      <c r="M93" s="42">
        <v>447</v>
      </c>
      <c r="N93" s="13">
        <f t="shared" si="1"/>
        <v>446.58333333333331</v>
      </c>
    </row>
    <row r="94" spans="1:14" ht="12" customHeight="1" x14ac:dyDescent="0.25">
      <c r="A94" s="8" t="str">
        <f>'Pregnant Women Participating'!A94</f>
        <v>Hawaii</v>
      </c>
      <c r="B94" s="13">
        <v>2403</v>
      </c>
      <c r="C94" s="4">
        <v>2471</v>
      </c>
      <c r="D94" s="4">
        <v>2522</v>
      </c>
      <c r="E94" s="4">
        <v>2539</v>
      </c>
      <c r="F94" s="4">
        <v>2635</v>
      </c>
      <c r="G94" s="4">
        <v>2690</v>
      </c>
      <c r="H94" s="4">
        <v>2734</v>
      </c>
      <c r="I94" s="4">
        <v>2723</v>
      </c>
      <c r="J94" s="4">
        <v>2790</v>
      </c>
      <c r="K94" s="4">
        <v>2814</v>
      </c>
      <c r="L94" s="4">
        <v>2891</v>
      </c>
      <c r="M94" s="42">
        <v>2903</v>
      </c>
      <c r="N94" s="13">
        <f t="shared" si="1"/>
        <v>2676.25</v>
      </c>
    </row>
    <row r="95" spans="1:14" ht="12" customHeight="1" x14ac:dyDescent="0.25">
      <c r="A95" s="8" t="str">
        <f>'Pregnant Women Participating'!A95</f>
        <v>Idaho</v>
      </c>
      <c r="B95" s="13">
        <v>2708</v>
      </c>
      <c r="C95" s="4">
        <v>2730</v>
      </c>
      <c r="D95" s="4">
        <v>2704</v>
      </c>
      <c r="E95" s="4">
        <v>2736</v>
      </c>
      <c r="F95" s="4">
        <v>2717</v>
      </c>
      <c r="G95" s="4">
        <v>2819</v>
      </c>
      <c r="H95" s="4">
        <v>2800</v>
      </c>
      <c r="I95" s="4">
        <v>2790</v>
      </c>
      <c r="J95" s="4">
        <v>2903</v>
      </c>
      <c r="K95" s="4">
        <v>2903</v>
      </c>
      <c r="L95" s="4">
        <v>3077</v>
      </c>
      <c r="M95" s="42">
        <v>3126</v>
      </c>
      <c r="N95" s="13">
        <f t="shared" si="1"/>
        <v>2834.4166666666665</v>
      </c>
    </row>
    <row r="96" spans="1:14" ht="12" customHeight="1" x14ac:dyDescent="0.25">
      <c r="A96" s="8" t="str">
        <f>'Pregnant Women Participating'!A96</f>
        <v>Nevada</v>
      </c>
      <c r="B96" s="13">
        <v>3829</v>
      </c>
      <c r="C96" s="4">
        <v>3965</v>
      </c>
      <c r="D96" s="4">
        <v>3954</v>
      </c>
      <c r="E96" s="4">
        <v>3952</v>
      </c>
      <c r="F96" s="4">
        <v>3922</v>
      </c>
      <c r="G96" s="4">
        <v>3974</v>
      </c>
      <c r="H96" s="4">
        <v>3988</v>
      </c>
      <c r="I96" s="4">
        <v>4073</v>
      </c>
      <c r="J96" s="4">
        <v>4210</v>
      </c>
      <c r="K96" s="4">
        <v>4255</v>
      </c>
      <c r="L96" s="4">
        <v>4508</v>
      </c>
      <c r="M96" s="42">
        <v>4571</v>
      </c>
      <c r="N96" s="13">
        <f t="shared" si="1"/>
        <v>4100.083333333333</v>
      </c>
    </row>
    <row r="97" spans="1:14" ht="12" customHeight="1" x14ac:dyDescent="0.25">
      <c r="A97" s="8" t="str">
        <f>'Pregnant Women Participating'!A97</f>
        <v>Oregon</v>
      </c>
      <c r="B97" s="13">
        <v>6032</v>
      </c>
      <c r="C97" s="4">
        <v>5964</v>
      </c>
      <c r="D97" s="4">
        <v>6010</v>
      </c>
      <c r="E97" s="4">
        <v>6013</v>
      </c>
      <c r="F97" s="4">
        <v>5973</v>
      </c>
      <c r="G97" s="4">
        <v>6272</v>
      </c>
      <c r="H97" s="4">
        <v>6287</v>
      </c>
      <c r="I97" s="4">
        <v>6423</v>
      </c>
      <c r="J97" s="4">
        <v>6476</v>
      </c>
      <c r="K97" s="4">
        <v>6501</v>
      </c>
      <c r="L97" s="4">
        <v>6643</v>
      </c>
      <c r="M97" s="42">
        <v>6605</v>
      </c>
      <c r="N97" s="13">
        <f t="shared" si="1"/>
        <v>6266.583333333333</v>
      </c>
    </row>
    <row r="98" spans="1:14" ht="12" customHeight="1" x14ac:dyDescent="0.25">
      <c r="A98" s="8" t="str">
        <f>'Pregnant Women Participating'!A98</f>
        <v>Washington</v>
      </c>
      <c r="B98" s="13">
        <v>7398</v>
      </c>
      <c r="C98" s="4">
        <v>7392</v>
      </c>
      <c r="D98" s="4">
        <v>7529</v>
      </c>
      <c r="E98" s="4">
        <v>7674</v>
      </c>
      <c r="F98" s="4">
        <v>7821</v>
      </c>
      <c r="G98" s="4">
        <v>8195</v>
      </c>
      <c r="H98" s="4">
        <v>8273</v>
      </c>
      <c r="I98" s="4">
        <v>8309</v>
      </c>
      <c r="J98" s="4">
        <v>8496</v>
      </c>
      <c r="K98" s="4">
        <v>8688</v>
      </c>
      <c r="L98" s="4">
        <v>8956</v>
      </c>
      <c r="M98" s="42">
        <v>9082</v>
      </c>
      <c r="N98" s="13">
        <f t="shared" si="1"/>
        <v>8151.083333333333</v>
      </c>
    </row>
    <row r="99" spans="1:14" ht="12" customHeight="1" x14ac:dyDescent="0.25">
      <c r="A99" s="8" t="str">
        <f>'Pregnant Women Participating'!A99</f>
        <v>Northern Marianas</v>
      </c>
      <c r="B99" s="13">
        <v>242</v>
      </c>
      <c r="C99" s="4">
        <v>232</v>
      </c>
      <c r="D99" s="4">
        <v>232</v>
      </c>
      <c r="E99" s="4">
        <v>237</v>
      </c>
      <c r="F99" s="4">
        <v>224</v>
      </c>
      <c r="G99" s="4">
        <v>228</v>
      </c>
      <c r="H99" s="4">
        <v>230</v>
      </c>
      <c r="I99" s="4">
        <v>216</v>
      </c>
      <c r="J99" s="4">
        <v>209</v>
      </c>
      <c r="K99" s="4">
        <v>198</v>
      </c>
      <c r="L99" s="4">
        <v>197</v>
      </c>
      <c r="M99" s="42">
        <v>194</v>
      </c>
      <c r="N99" s="13">
        <f t="shared" si="1"/>
        <v>219.91666666666666</v>
      </c>
    </row>
    <row r="100" spans="1:14" ht="12" customHeight="1" x14ac:dyDescent="0.25">
      <c r="A100" s="8" t="str">
        <f>'Pregnant Women Participating'!A100</f>
        <v>Inter-Tribal Council, NV</v>
      </c>
      <c r="B100" s="13">
        <v>30</v>
      </c>
      <c r="C100" s="4">
        <v>28</v>
      </c>
      <c r="D100" s="4">
        <v>24</v>
      </c>
      <c r="E100" s="4">
        <v>24</v>
      </c>
      <c r="F100" s="4">
        <v>33</v>
      </c>
      <c r="G100" s="4">
        <v>37</v>
      </c>
      <c r="H100" s="4">
        <v>39</v>
      </c>
      <c r="I100" s="4">
        <v>39</v>
      </c>
      <c r="J100" s="4">
        <v>37</v>
      </c>
      <c r="K100" s="4">
        <v>40</v>
      </c>
      <c r="L100" s="4">
        <v>38</v>
      </c>
      <c r="M100" s="42">
        <v>34</v>
      </c>
      <c r="N100" s="13">
        <f t="shared" si="1"/>
        <v>33.583333333333336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48">
        <v>93538</v>
      </c>
      <c r="C101" s="49">
        <v>93846</v>
      </c>
      <c r="D101" s="49">
        <v>94520</v>
      </c>
      <c r="E101" s="49">
        <v>95484</v>
      </c>
      <c r="F101" s="49">
        <v>96471</v>
      </c>
      <c r="G101" s="49">
        <v>99826</v>
      </c>
      <c r="H101" s="49">
        <v>100635</v>
      </c>
      <c r="I101" s="49">
        <v>101724</v>
      </c>
      <c r="J101" s="49">
        <v>103619</v>
      </c>
      <c r="K101" s="49">
        <v>104485</v>
      </c>
      <c r="L101" s="49">
        <v>108254</v>
      </c>
      <c r="M101" s="50">
        <v>109674</v>
      </c>
      <c r="N101" s="16">
        <f t="shared" si="1"/>
        <v>100173</v>
      </c>
    </row>
    <row r="102" spans="1:14" s="25" customFormat="1" ht="16.5" customHeight="1" thickBot="1" x14ac:dyDescent="0.3">
      <c r="A102" s="22" t="str">
        <f>'Pregnant Women Participating'!A102</f>
        <v>TOTAL</v>
      </c>
      <c r="B102" s="23">
        <v>489341</v>
      </c>
      <c r="C102" s="24">
        <v>493365</v>
      </c>
      <c r="D102" s="24">
        <v>495077</v>
      </c>
      <c r="E102" s="24">
        <v>498742</v>
      </c>
      <c r="F102" s="24">
        <v>503852</v>
      </c>
      <c r="G102" s="24">
        <v>518117</v>
      </c>
      <c r="H102" s="24">
        <v>520244</v>
      </c>
      <c r="I102" s="24">
        <v>527917</v>
      </c>
      <c r="J102" s="24">
        <v>537761</v>
      </c>
      <c r="K102" s="24">
        <v>545485</v>
      </c>
      <c r="L102" s="24">
        <v>565361</v>
      </c>
      <c r="M102" s="43">
        <v>574701</v>
      </c>
      <c r="N102" s="23">
        <f t="shared" si="1"/>
        <v>522496.91666666669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s="27" customFormat="1" ht="13" x14ac:dyDescent="0.3">
      <c r="A105" s="26" t="s">
        <v>1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March 10,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44470</v>
      </c>
      <c r="C5" s="19">
        <f>DATE(RIGHT(A2,4)-1,11,1)</f>
        <v>44501</v>
      </c>
      <c r="D5" s="19">
        <f>DATE(RIGHT(A2,4)-1,12,1)</f>
        <v>44531</v>
      </c>
      <c r="E5" s="19">
        <f>DATE(RIGHT(A2,4),1,1)</f>
        <v>44562</v>
      </c>
      <c r="F5" s="19">
        <f>DATE(RIGHT(A2,4),2,1)</f>
        <v>44593</v>
      </c>
      <c r="G5" s="19">
        <f>DATE(RIGHT(A2,4),3,1)</f>
        <v>44621</v>
      </c>
      <c r="H5" s="19">
        <f>DATE(RIGHT(A2,4),4,1)</f>
        <v>44652</v>
      </c>
      <c r="I5" s="19">
        <f>DATE(RIGHT(A2,4),5,1)</f>
        <v>44682</v>
      </c>
      <c r="J5" s="19">
        <f>DATE(RIGHT(A2,4),6,1)</f>
        <v>44713</v>
      </c>
      <c r="K5" s="19">
        <f>DATE(RIGHT(A2,4),7,1)</f>
        <v>44743</v>
      </c>
      <c r="L5" s="19">
        <f>DATE(RIGHT(A2,4),8,1)</f>
        <v>44774</v>
      </c>
      <c r="M5" s="19">
        <f>DATE(RIGHT(A2,4),9,1)</f>
        <v>44805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2283</v>
      </c>
      <c r="C6" s="4">
        <v>2341</v>
      </c>
      <c r="D6" s="4">
        <v>2387</v>
      </c>
      <c r="E6" s="4">
        <v>2409</v>
      </c>
      <c r="F6" s="4">
        <v>2346</v>
      </c>
      <c r="G6" s="4">
        <v>2223</v>
      </c>
      <c r="H6" s="4">
        <v>2073</v>
      </c>
      <c r="I6" s="4">
        <v>1961</v>
      </c>
      <c r="J6" s="4">
        <v>1912</v>
      </c>
      <c r="K6" s="4">
        <v>1862</v>
      </c>
      <c r="L6" s="4">
        <v>1812</v>
      </c>
      <c r="M6" s="42">
        <v>1879</v>
      </c>
      <c r="N6" s="13">
        <f t="shared" ref="N6:N15" si="0">IF(SUM(B6:M6)&gt;0,AVERAGE(B6:M6)," ")</f>
        <v>2124</v>
      </c>
    </row>
    <row r="7" spans="1:14" ht="12" customHeight="1" x14ac:dyDescent="0.25">
      <c r="A7" s="7" t="str">
        <f>'Pregnant Women Participating'!A7</f>
        <v>Maine</v>
      </c>
      <c r="B7" s="13">
        <v>924</v>
      </c>
      <c r="C7" s="4">
        <v>929</v>
      </c>
      <c r="D7" s="4">
        <v>896</v>
      </c>
      <c r="E7" s="4">
        <v>907</v>
      </c>
      <c r="F7" s="4">
        <v>867</v>
      </c>
      <c r="G7" s="4">
        <v>835</v>
      </c>
      <c r="H7" s="4">
        <v>767</v>
      </c>
      <c r="I7" s="4">
        <v>760</v>
      </c>
      <c r="J7" s="4">
        <v>714</v>
      </c>
      <c r="K7" s="4">
        <v>703</v>
      </c>
      <c r="L7" s="4">
        <v>712</v>
      </c>
      <c r="M7" s="42">
        <v>744</v>
      </c>
      <c r="N7" s="13">
        <f t="shared" si="0"/>
        <v>813.16666666666663</v>
      </c>
    </row>
    <row r="8" spans="1:14" ht="12" customHeight="1" x14ac:dyDescent="0.25">
      <c r="A8" s="7" t="str">
        <f>'Pregnant Women Participating'!A8</f>
        <v>Massachusetts</v>
      </c>
      <c r="B8" s="13">
        <v>5709</v>
      </c>
      <c r="C8" s="4">
        <v>5618</v>
      </c>
      <c r="D8" s="4">
        <v>5526</v>
      </c>
      <c r="E8" s="4">
        <v>5524</v>
      </c>
      <c r="F8" s="4">
        <v>5354</v>
      </c>
      <c r="G8" s="4">
        <v>5350</v>
      </c>
      <c r="H8" s="4">
        <v>5121</v>
      </c>
      <c r="I8" s="4">
        <v>4992</v>
      </c>
      <c r="J8" s="4">
        <v>4871</v>
      </c>
      <c r="K8" s="4">
        <v>4706</v>
      </c>
      <c r="L8" s="4">
        <v>4789</v>
      </c>
      <c r="M8" s="42">
        <v>4902</v>
      </c>
      <c r="N8" s="13">
        <f t="shared" si="0"/>
        <v>5205.166666666667</v>
      </c>
    </row>
    <row r="9" spans="1:14" ht="12" customHeight="1" x14ac:dyDescent="0.25">
      <c r="A9" s="7" t="str">
        <f>'Pregnant Women Participating'!A9</f>
        <v>New Hampshire</v>
      </c>
      <c r="B9" s="13">
        <v>744</v>
      </c>
      <c r="C9" s="4">
        <v>741</v>
      </c>
      <c r="D9" s="4">
        <v>760</v>
      </c>
      <c r="E9" s="4">
        <v>724</v>
      </c>
      <c r="F9" s="4">
        <v>670</v>
      </c>
      <c r="G9" s="4">
        <v>682</v>
      </c>
      <c r="H9" s="4">
        <v>621</v>
      </c>
      <c r="I9" s="4">
        <v>602</v>
      </c>
      <c r="J9" s="4">
        <v>588</v>
      </c>
      <c r="K9" s="4">
        <v>579</v>
      </c>
      <c r="L9" s="4">
        <v>593</v>
      </c>
      <c r="M9" s="42">
        <v>606</v>
      </c>
      <c r="N9" s="13">
        <f t="shared" si="0"/>
        <v>659.16666666666663</v>
      </c>
    </row>
    <row r="10" spans="1:14" ht="12" customHeight="1" x14ac:dyDescent="0.25">
      <c r="A10" s="7" t="str">
        <f>'Pregnant Women Participating'!A10</f>
        <v>New York</v>
      </c>
      <c r="B10" s="13">
        <v>16756</v>
      </c>
      <c r="C10" s="4">
        <v>17022</v>
      </c>
      <c r="D10" s="4">
        <v>17103</v>
      </c>
      <c r="E10" s="4">
        <v>17281</v>
      </c>
      <c r="F10" s="4">
        <v>16860</v>
      </c>
      <c r="G10" s="4">
        <v>16541</v>
      </c>
      <c r="H10" s="4">
        <v>16191</v>
      </c>
      <c r="I10" s="4">
        <v>15727</v>
      </c>
      <c r="J10" s="4">
        <v>15218</v>
      </c>
      <c r="K10" s="4">
        <v>14606</v>
      </c>
      <c r="L10" s="4">
        <v>14643</v>
      </c>
      <c r="M10" s="42">
        <v>14982</v>
      </c>
      <c r="N10" s="13">
        <f t="shared" si="0"/>
        <v>16077.5</v>
      </c>
    </row>
    <row r="11" spans="1:14" ht="12" customHeight="1" x14ac:dyDescent="0.25">
      <c r="A11" s="7" t="str">
        <f>'Pregnant Women Participating'!A11</f>
        <v>Rhode Island</v>
      </c>
      <c r="B11" s="13">
        <v>1215</v>
      </c>
      <c r="C11" s="4">
        <v>1248</v>
      </c>
      <c r="D11" s="4">
        <v>1308</v>
      </c>
      <c r="E11" s="4">
        <v>1328</v>
      </c>
      <c r="F11" s="4">
        <v>1289</v>
      </c>
      <c r="G11" s="4">
        <v>1216</v>
      </c>
      <c r="H11" s="4">
        <v>1188</v>
      </c>
      <c r="I11" s="4">
        <v>1103</v>
      </c>
      <c r="J11" s="4">
        <v>1038</v>
      </c>
      <c r="K11" s="4">
        <v>1020</v>
      </c>
      <c r="L11" s="4">
        <v>999</v>
      </c>
      <c r="M11" s="42">
        <v>1064</v>
      </c>
      <c r="N11" s="13">
        <f t="shared" si="0"/>
        <v>1168</v>
      </c>
    </row>
    <row r="12" spans="1:14" ht="12" customHeight="1" x14ac:dyDescent="0.25">
      <c r="A12" s="7" t="str">
        <f>'Pregnant Women Participating'!A12</f>
        <v>Vermont</v>
      </c>
      <c r="B12" s="13">
        <v>457</v>
      </c>
      <c r="C12" s="4">
        <v>470</v>
      </c>
      <c r="D12" s="4">
        <v>483</v>
      </c>
      <c r="E12" s="4">
        <v>469</v>
      </c>
      <c r="F12" s="4">
        <v>446</v>
      </c>
      <c r="G12" s="4">
        <v>415</v>
      </c>
      <c r="H12" s="4">
        <v>379</v>
      </c>
      <c r="I12" s="4">
        <v>364</v>
      </c>
      <c r="J12" s="4">
        <v>344</v>
      </c>
      <c r="K12" s="4">
        <v>348</v>
      </c>
      <c r="L12" s="4">
        <v>367</v>
      </c>
      <c r="M12" s="42">
        <v>372</v>
      </c>
      <c r="N12" s="13">
        <f t="shared" si="0"/>
        <v>409.5</v>
      </c>
    </row>
    <row r="13" spans="1:14" ht="12" customHeight="1" x14ac:dyDescent="0.25">
      <c r="A13" s="7" t="str">
        <f>'Pregnant Women Participating'!A13</f>
        <v>Virgin Islands</v>
      </c>
      <c r="B13" s="13">
        <v>70</v>
      </c>
      <c r="C13" s="4">
        <v>68</v>
      </c>
      <c r="D13" s="4">
        <v>70</v>
      </c>
      <c r="E13" s="4">
        <v>69</v>
      </c>
      <c r="F13" s="4">
        <v>69</v>
      </c>
      <c r="G13" s="4">
        <v>67</v>
      </c>
      <c r="H13" s="4">
        <v>66</v>
      </c>
      <c r="I13" s="4">
        <v>70</v>
      </c>
      <c r="J13" s="4">
        <v>79</v>
      </c>
      <c r="K13" s="4">
        <v>75</v>
      </c>
      <c r="L13" s="4">
        <v>72</v>
      </c>
      <c r="M13" s="42">
        <v>70</v>
      </c>
      <c r="N13" s="13">
        <f t="shared" si="0"/>
        <v>70.416666666666671</v>
      </c>
    </row>
    <row r="14" spans="1:14" ht="12" customHeight="1" x14ac:dyDescent="0.25">
      <c r="A14" s="7" t="str">
        <f>'Pregnant Women Participating'!A14</f>
        <v>Indian Township, ME</v>
      </c>
      <c r="B14" s="13">
        <v>1</v>
      </c>
      <c r="C14" s="4">
        <v>3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2">
        <v>1</v>
      </c>
      <c r="N14" s="13">
        <f t="shared" si="0"/>
        <v>1.1666666666666667</v>
      </c>
    </row>
    <row r="15" spans="1:14" ht="12" customHeight="1" x14ac:dyDescent="0.25">
      <c r="A15" s="7" t="str">
        <f>'Pregnant Women Participating'!A15</f>
        <v>Pleasant Point, ME</v>
      </c>
      <c r="B15" s="13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2</v>
      </c>
      <c r="I15" s="4">
        <v>3</v>
      </c>
      <c r="J15" s="4">
        <v>4</v>
      </c>
      <c r="K15" s="4">
        <v>3</v>
      </c>
      <c r="L15" s="4">
        <v>3</v>
      </c>
      <c r="M15" s="42">
        <v>2</v>
      </c>
      <c r="N15" s="13">
        <f t="shared" si="0"/>
        <v>1.4166666666666667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28159</v>
      </c>
      <c r="C16" s="15">
        <v>28440</v>
      </c>
      <c r="D16" s="15">
        <v>28534</v>
      </c>
      <c r="E16" s="15">
        <v>28712</v>
      </c>
      <c r="F16" s="15">
        <v>27902</v>
      </c>
      <c r="G16" s="15">
        <v>27330</v>
      </c>
      <c r="H16" s="15">
        <v>26409</v>
      </c>
      <c r="I16" s="15">
        <v>25583</v>
      </c>
      <c r="J16" s="15">
        <v>24769</v>
      </c>
      <c r="K16" s="15">
        <v>23903</v>
      </c>
      <c r="L16" s="15">
        <v>23991</v>
      </c>
      <c r="M16" s="41">
        <v>24622</v>
      </c>
      <c r="N16" s="16">
        <f t="shared" ref="N16:N102" si="1">IF(SUM(B16:M16)&gt;0,AVERAGE(B16:M16)," ")</f>
        <v>26529.5</v>
      </c>
    </row>
    <row r="17" spans="1:14" ht="12" customHeight="1" x14ac:dyDescent="0.25">
      <c r="A17" s="7" t="str">
        <f>'Pregnant Women Participating'!A17</f>
        <v>Delaware</v>
      </c>
      <c r="B17" s="13">
        <v>1021</v>
      </c>
      <c r="C17" s="4">
        <v>1061</v>
      </c>
      <c r="D17" s="4">
        <v>1108</v>
      </c>
      <c r="E17" s="4">
        <v>1076</v>
      </c>
      <c r="F17" s="4">
        <v>1014</v>
      </c>
      <c r="G17" s="4">
        <v>984</v>
      </c>
      <c r="H17" s="4">
        <v>918</v>
      </c>
      <c r="I17" s="4">
        <v>908</v>
      </c>
      <c r="J17" s="4">
        <v>904</v>
      </c>
      <c r="K17" s="4">
        <v>889</v>
      </c>
      <c r="L17" s="4">
        <v>869</v>
      </c>
      <c r="M17" s="42">
        <v>896</v>
      </c>
      <c r="N17" s="13">
        <f t="shared" si="1"/>
        <v>970.66666666666663</v>
      </c>
    </row>
    <row r="18" spans="1:14" ht="12" customHeight="1" x14ac:dyDescent="0.25">
      <c r="A18" s="7" t="str">
        <f>'Pregnant Women Participating'!A18</f>
        <v>District of Columbia</v>
      </c>
      <c r="B18" s="13">
        <v>547</v>
      </c>
      <c r="C18" s="4">
        <v>632</v>
      </c>
      <c r="D18" s="4">
        <v>643</v>
      </c>
      <c r="E18" s="4">
        <v>691</v>
      </c>
      <c r="F18" s="4">
        <v>713</v>
      </c>
      <c r="G18" s="4">
        <v>946</v>
      </c>
      <c r="H18" s="4">
        <v>616</v>
      </c>
      <c r="I18" s="4">
        <v>621</v>
      </c>
      <c r="J18" s="4">
        <v>650</v>
      </c>
      <c r="K18" s="4">
        <v>643</v>
      </c>
      <c r="L18" s="4">
        <v>620</v>
      </c>
      <c r="M18" s="42">
        <v>641</v>
      </c>
      <c r="N18" s="13">
        <f t="shared" si="1"/>
        <v>663.58333333333337</v>
      </c>
    </row>
    <row r="19" spans="1:14" ht="12" customHeight="1" x14ac:dyDescent="0.25">
      <c r="A19" s="7" t="str">
        <f>'Pregnant Women Participating'!A19</f>
        <v>Maryland</v>
      </c>
      <c r="B19" s="13">
        <v>6015</v>
      </c>
      <c r="C19" s="4">
        <v>6183</v>
      </c>
      <c r="D19" s="4">
        <v>6142</v>
      </c>
      <c r="E19" s="4">
        <v>6238</v>
      </c>
      <c r="F19" s="4">
        <v>6209</v>
      </c>
      <c r="G19" s="4">
        <v>6169</v>
      </c>
      <c r="H19" s="4">
        <v>6028</v>
      </c>
      <c r="I19" s="4">
        <v>5690</v>
      </c>
      <c r="J19" s="4">
        <v>5571</v>
      </c>
      <c r="K19" s="4">
        <v>5221</v>
      </c>
      <c r="L19" s="4">
        <v>5174</v>
      </c>
      <c r="M19" s="42">
        <v>5395</v>
      </c>
      <c r="N19" s="13">
        <f t="shared" si="1"/>
        <v>5836.25</v>
      </c>
    </row>
    <row r="20" spans="1:14" ht="12" customHeight="1" x14ac:dyDescent="0.25">
      <c r="A20" s="7" t="str">
        <f>'Pregnant Women Participating'!A20</f>
        <v>New Jersey</v>
      </c>
      <c r="B20" s="13">
        <v>7281</v>
      </c>
      <c r="C20" s="4">
        <v>7222</v>
      </c>
      <c r="D20" s="4">
        <v>7202</v>
      </c>
      <c r="E20" s="4">
        <v>7207</v>
      </c>
      <c r="F20" s="4">
        <v>7128</v>
      </c>
      <c r="G20" s="4">
        <v>7217</v>
      </c>
      <c r="H20" s="4">
        <v>7133</v>
      </c>
      <c r="I20" s="4">
        <v>6982</v>
      </c>
      <c r="J20" s="4">
        <v>6835</v>
      </c>
      <c r="K20" s="4">
        <v>6598</v>
      </c>
      <c r="L20" s="4">
        <v>6693</v>
      </c>
      <c r="M20" s="42">
        <v>6645</v>
      </c>
      <c r="N20" s="13">
        <f t="shared" si="1"/>
        <v>7011.916666666667</v>
      </c>
    </row>
    <row r="21" spans="1:14" ht="12" customHeight="1" x14ac:dyDescent="0.25">
      <c r="A21" s="7" t="str">
        <f>'Pregnant Women Participating'!A21</f>
        <v>Pennsylvania</v>
      </c>
      <c r="B21" s="13">
        <v>15614</v>
      </c>
      <c r="C21" s="4">
        <v>15972</v>
      </c>
      <c r="D21" s="4">
        <v>16224</v>
      </c>
      <c r="E21" s="4">
        <v>16460</v>
      </c>
      <c r="F21" s="4">
        <v>16109</v>
      </c>
      <c r="G21" s="4">
        <v>15959</v>
      </c>
      <c r="H21" s="4">
        <v>15267</v>
      </c>
      <c r="I21" s="4">
        <v>14717</v>
      </c>
      <c r="J21" s="4">
        <v>14424</v>
      </c>
      <c r="K21" s="4">
        <v>14041</v>
      </c>
      <c r="L21" s="4">
        <v>14376</v>
      </c>
      <c r="M21" s="42">
        <v>15056</v>
      </c>
      <c r="N21" s="13">
        <f t="shared" si="1"/>
        <v>15351.583333333334</v>
      </c>
    </row>
    <row r="22" spans="1:14" ht="12" customHeight="1" x14ac:dyDescent="0.25">
      <c r="A22" s="7" t="str">
        <f>'Pregnant Women Participating'!A22</f>
        <v>Puerto Rico</v>
      </c>
      <c r="B22" s="13">
        <v>4672</v>
      </c>
      <c r="C22" s="4">
        <v>4748</v>
      </c>
      <c r="D22" s="4">
        <v>4902</v>
      </c>
      <c r="E22" s="4">
        <v>4998</v>
      </c>
      <c r="F22" s="4">
        <v>4903</v>
      </c>
      <c r="G22" s="4">
        <v>4920</v>
      </c>
      <c r="H22" s="4">
        <v>4777</v>
      </c>
      <c r="I22" s="4">
        <v>4701</v>
      </c>
      <c r="J22" s="4">
        <v>4575</v>
      </c>
      <c r="K22" s="4">
        <v>3739</v>
      </c>
      <c r="L22" s="4">
        <v>3985</v>
      </c>
      <c r="M22" s="42">
        <v>3749</v>
      </c>
      <c r="N22" s="13">
        <f t="shared" si="1"/>
        <v>4555.75</v>
      </c>
    </row>
    <row r="23" spans="1:14" ht="12" customHeight="1" x14ac:dyDescent="0.25">
      <c r="A23" s="7" t="str">
        <f>'Pregnant Women Participating'!A23</f>
        <v>Virginia</v>
      </c>
      <c r="B23" s="13">
        <v>9415</v>
      </c>
      <c r="C23" s="4">
        <v>9613</v>
      </c>
      <c r="D23" s="4">
        <v>9628</v>
      </c>
      <c r="E23" s="4">
        <v>9726</v>
      </c>
      <c r="F23" s="4">
        <v>9454</v>
      </c>
      <c r="G23" s="4">
        <v>8954</v>
      </c>
      <c r="H23" s="4">
        <v>8571</v>
      </c>
      <c r="I23" s="4">
        <v>8308</v>
      </c>
      <c r="J23" s="4">
        <v>7927</v>
      </c>
      <c r="K23" s="4">
        <v>7659</v>
      </c>
      <c r="L23" s="4">
        <v>7747</v>
      </c>
      <c r="M23" s="42">
        <v>8025</v>
      </c>
      <c r="N23" s="13">
        <f t="shared" si="1"/>
        <v>8752.25</v>
      </c>
    </row>
    <row r="24" spans="1:14" ht="12" customHeight="1" x14ac:dyDescent="0.25">
      <c r="A24" s="7" t="str">
        <f>'Pregnant Women Participating'!A24</f>
        <v>West Virginia</v>
      </c>
      <c r="B24" s="13">
        <v>2878</v>
      </c>
      <c r="C24" s="4">
        <v>2924</v>
      </c>
      <c r="D24" s="4">
        <v>2913</v>
      </c>
      <c r="E24" s="4">
        <v>2896</v>
      </c>
      <c r="F24" s="4">
        <v>2817</v>
      </c>
      <c r="G24" s="4">
        <v>2705</v>
      </c>
      <c r="H24" s="4">
        <v>2607</v>
      </c>
      <c r="I24" s="4">
        <v>2512</v>
      </c>
      <c r="J24" s="4">
        <v>2404</v>
      </c>
      <c r="K24" s="4">
        <v>2359</v>
      </c>
      <c r="L24" s="4">
        <v>2438</v>
      </c>
      <c r="M24" s="42">
        <v>2496</v>
      </c>
      <c r="N24" s="13">
        <f t="shared" si="1"/>
        <v>2662.4166666666665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47443</v>
      </c>
      <c r="C25" s="15">
        <v>48355</v>
      </c>
      <c r="D25" s="15">
        <v>48762</v>
      </c>
      <c r="E25" s="15">
        <v>49292</v>
      </c>
      <c r="F25" s="15">
        <v>48347</v>
      </c>
      <c r="G25" s="15">
        <v>47854</v>
      </c>
      <c r="H25" s="15">
        <v>45917</v>
      </c>
      <c r="I25" s="15">
        <v>44439</v>
      </c>
      <c r="J25" s="15">
        <v>43290</v>
      </c>
      <c r="K25" s="15">
        <v>41149</v>
      </c>
      <c r="L25" s="15">
        <v>41902</v>
      </c>
      <c r="M25" s="41">
        <v>42903</v>
      </c>
      <c r="N25" s="16">
        <f t="shared" si="1"/>
        <v>45804.416666666664</v>
      </c>
    </row>
    <row r="26" spans="1:14" ht="12" customHeight="1" x14ac:dyDescent="0.25">
      <c r="A26" s="7" t="str">
        <f>'Pregnant Women Participating'!A26</f>
        <v>Alabama</v>
      </c>
      <c r="B26" s="13">
        <v>9711</v>
      </c>
      <c r="C26" s="4">
        <v>9883</v>
      </c>
      <c r="D26" s="4">
        <v>9956</v>
      </c>
      <c r="E26" s="4">
        <v>9939</v>
      </c>
      <c r="F26" s="4">
        <v>9729</v>
      </c>
      <c r="G26" s="4">
        <v>9605</v>
      </c>
      <c r="H26" s="4">
        <v>9399</v>
      </c>
      <c r="I26" s="4">
        <v>9182</v>
      </c>
      <c r="J26" s="4">
        <v>8723</v>
      </c>
      <c r="K26" s="4">
        <v>8322</v>
      </c>
      <c r="L26" s="4">
        <v>8281</v>
      </c>
      <c r="M26" s="42">
        <v>8501</v>
      </c>
      <c r="N26" s="13">
        <f t="shared" si="1"/>
        <v>9269.25</v>
      </c>
    </row>
    <row r="27" spans="1:14" ht="12" customHeight="1" x14ac:dyDescent="0.25">
      <c r="A27" s="7" t="str">
        <f>'Pregnant Women Participating'!A27</f>
        <v>Florida</v>
      </c>
      <c r="B27" s="13">
        <v>23745</v>
      </c>
      <c r="C27" s="4">
        <v>24083</v>
      </c>
      <c r="D27" s="4">
        <v>23858</v>
      </c>
      <c r="E27" s="4">
        <v>24330</v>
      </c>
      <c r="F27" s="4">
        <v>24310</v>
      </c>
      <c r="G27" s="4">
        <v>23478</v>
      </c>
      <c r="H27" s="4">
        <v>22719</v>
      </c>
      <c r="I27" s="4">
        <v>21724</v>
      </c>
      <c r="J27" s="4">
        <v>20323</v>
      </c>
      <c r="K27" s="4">
        <v>19141</v>
      </c>
      <c r="L27" s="4">
        <v>18827</v>
      </c>
      <c r="M27" s="42">
        <v>18942</v>
      </c>
      <c r="N27" s="13">
        <f t="shared" si="1"/>
        <v>22123.333333333332</v>
      </c>
    </row>
    <row r="28" spans="1:14" ht="12" customHeight="1" x14ac:dyDescent="0.25">
      <c r="A28" s="7" t="str">
        <f>'Pregnant Women Participating'!A28</f>
        <v>Georgia</v>
      </c>
      <c r="B28" s="13">
        <v>14764</v>
      </c>
      <c r="C28" s="4">
        <v>14807</v>
      </c>
      <c r="D28" s="4">
        <v>14367</v>
      </c>
      <c r="E28" s="4">
        <v>14065</v>
      </c>
      <c r="F28" s="4">
        <v>13802</v>
      </c>
      <c r="G28" s="4">
        <v>13424</v>
      </c>
      <c r="H28" s="4">
        <v>13046</v>
      </c>
      <c r="I28" s="4">
        <v>12493</v>
      </c>
      <c r="J28" s="4">
        <v>11686</v>
      </c>
      <c r="K28" s="4">
        <v>10768</v>
      </c>
      <c r="L28" s="4">
        <v>10914</v>
      </c>
      <c r="M28" s="42">
        <v>10584</v>
      </c>
      <c r="N28" s="13">
        <f t="shared" si="1"/>
        <v>12893.333333333334</v>
      </c>
    </row>
    <row r="29" spans="1:14" ht="12" customHeight="1" x14ac:dyDescent="0.25">
      <c r="A29" s="7" t="str">
        <f>'Pregnant Women Participating'!A29</f>
        <v>Kentucky</v>
      </c>
      <c r="B29" s="13">
        <v>7969</v>
      </c>
      <c r="C29" s="4">
        <v>7783</v>
      </c>
      <c r="D29" s="4">
        <v>7633</v>
      </c>
      <c r="E29" s="4">
        <v>7648</v>
      </c>
      <c r="F29" s="4">
        <v>7322</v>
      </c>
      <c r="G29" s="4">
        <v>7121</v>
      </c>
      <c r="H29" s="4">
        <v>7146</v>
      </c>
      <c r="I29" s="4">
        <v>6920</v>
      </c>
      <c r="J29" s="4">
        <v>6675</v>
      </c>
      <c r="K29" s="4">
        <v>6511</v>
      </c>
      <c r="L29" s="4">
        <v>6535</v>
      </c>
      <c r="M29" s="42">
        <v>6691</v>
      </c>
      <c r="N29" s="13">
        <f t="shared" si="1"/>
        <v>7162.833333333333</v>
      </c>
    </row>
    <row r="30" spans="1:14" ht="12" customHeight="1" x14ac:dyDescent="0.25">
      <c r="A30" s="7" t="str">
        <f>'Pregnant Women Participating'!A30</f>
        <v>Mississippi</v>
      </c>
      <c r="B30" s="13">
        <v>6632</v>
      </c>
      <c r="C30" s="4">
        <v>6845</v>
      </c>
      <c r="D30" s="4">
        <v>6877</v>
      </c>
      <c r="E30" s="4">
        <v>6930</v>
      </c>
      <c r="F30" s="4">
        <v>6874</v>
      </c>
      <c r="G30" s="4">
        <v>6571</v>
      </c>
      <c r="H30" s="4">
        <v>6121</v>
      </c>
      <c r="I30" s="4">
        <v>5976</v>
      </c>
      <c r="J30" s="4">
        <v>5588</v>
      </c>
      <c r="K30" s="4">
        <v>5222</v>
      </c>
      <c r="L30" s="4">
        <v>5219</v>
      </c>
      <c r="M30" s="42">
        <v>5076</v>
      </c>
      <c r="N30" s="13">
        <f t="shared" si="1"/>
        <v>6160.916666666667</v>
      </c>
    </row>
    <row r="31" spans="1:14" ht="12" customHeight="1" x14ac:dyDescent="0.25">
      <c r="A31" s="7" t="str">
        <f>'Pregnant Women Participating'!A31</f>
        <v>North Carolina</v>
      </c>
      <c r="B31" s="13">
        <v>14480</v>
      </c>
      <c r="C31" s="4">
        <v>14712</v>
      </c>
      <c r="D31" s="4">
        <v>14794</v>
      </c>
      <c r="E31" s="4">
        <v>14670</v>
      </c>
      <c r="F31" s="4">
        <v>14477</v>
      </c>
      <c r="G31" s="4">
        <v>14455</v>
      </c>
      <c r="H31" s="4">
        <v>13864</v>
      </c>
      <c r="I31" s="4">
        <v>13710</v>
      </c>
      <c r="J31" s="4">
        <v>12934</v>
      </c>
      <c r="K31" s="4">
        <v>12159</v>
      </c>
      <c r="L31" s="4">
        <v>11982</v>
      </c>
      <c r="M31" s="42">
        <v>12110</v>
      </c>
      <c r="N31" s="13">
        <f t="shared" si="1"/>
        <v>13695.583333333334</v>
      </c>
    </row>
    <row r="32" spans="1:14" ht="12" customHeight="1" x14ac:dyDescent="0.25">
      <c r="A32" s="7" t="str">
        <f>'Pregnant Women Participating'!A32</f>
        <v>South Carolina</v>
      </c>
      <c r="B32" s="13">
        <v>7550</v>
      </c>
      <c r="C32" s="4">
        <v>7550</v>
      </c>
      <c r="D32" s="4">
        <v>7300</v>
      </c>
      <c r="E32" s="4">
        <v>6935</v>
      </c>
      <c r="F32" s="4">
        <v>6650</v>
      </c>
      <c r="G32" s="4">
        <v>6516</v>
      </c>
      <c r="H32" s="4">
        <v>6369</v>
      </c>
      <c r="I32" s="4">
        <v>6147</v>
      </c>
      <c r="J32" s="4">
        <v>6000</v>
      </c>
      <c r="K32" s="4">
        <v>5682</v>
      </c>
      <c r="L32" s="4">
        <v>5673</v>
      </c>
      <c r="M32" s="42">
        <v>5970</v>
      </c>
      <c r="N32" s="13">
        <f t="shared" si="1"/>
        <v>6528.5</v>
      </c>
    </row>
    <row r="33" spans="1:14" ht="12" customHeight="1" x14ac:dyDescent="0.25">
      <c r="A33" s="7" t="str">
        <f>'Pregnant Women Participating'!A33</f>
        <v>Tennessee</v>
      </c>
      <c r="B33" s="13">
        <v>9979</v>
      </c>
      <c r="C33" s="4">
        <v>10163</v>
      </c>
      <c r="D33" s="4">
        <v>10175</v>
      </c>
      <c r="E33" s="4">
        <v>10188</v>
      </c>
      <c r="F33" s="4">
        <v>10246</v>
      </c>
      <c r="G33" s="4">
        <v>9746</v>
      </c>
      <c r="H33" s="4">
        <v>9354</v>
      </c>
      <c r="I33" s="4">
        <v>8841</v>
      </c>
      <c r="J33" s="4">
        <v>8350</v>
      </c>
      <c r="K33" s="4">
        <v>7932</v>
      </c>
      <c r="L33" s="4">
        <v>8069</v>
      </c>
      <c r="M33" s="42">
        <v>8317</v>
      </c>
      <c r="N33" s="13">
        <f t="shared" si="1"/>
        <v>9280</v>
      </c>
    </row>
    <row r="34" spans="1:14" ht="12" customHeight="1" x14ac:dyDescent="0.25">
      <c r="A34" s="7" t="str">
        <f>'Pregnant Women Participating'!A34</f>
        <v>Choctaw Indians, MS</v>
      </c>
      <c r="B34" s="13">
        <v>76</v>
      </c>
      <c r="C34" s="4">
        <v>67</v>
      </c>
      <c r="D34" s="4">
        <v>67</v>
      </c>
      <c r="E34" s="4">
        <v>76</v>
      </c>
      <c r="F34" s="4">
        <v>65</v>
      </c>
      <c r="G34" s="4">
        <v>62</v>
      </c>
      <c r="H34" s="4">
        <v>67</v>
      </c>
      <c r="I34" s="4">
        <v>60</v>
      </c>
      <c r="J34" s="4">
        <v>56</v>
      </c>
      <c r="K34" s="4">
        <v>62</v>
      </c>
      <c r="L34" s="4">
        <v>59</v>
      </c>
      <c r="M34" s="42">
        <v>55</v>
      </c>
      <c r="N34" s="13">
        <f t="shared" si="1"/>
        <v>64.333333333333329</v>
      </c>
    </row>
    <row r="35" spans="1:14" ht="12" customHeight="1" x14ac:dyDescent="0.25">
      <c r="A35" s="7" t="str">
        <f>'Pregnant Women Participating'!A35</f>
        <v>Eastern Cherokee, NC</v>
      </c>
      <c r="B35" s="13">
        <v>25</v>
      </c>
      <c r="C35" s="4">
        <v>28</v>
      </c>
      <c r="D35" s="4">
        <v>32</v>
      </c>
      <c r="E35" s="4">
        <v>38</v>
      </c>
      <c r="F35" s="4">
        <v>38</v>
      </c>
      <c r="G35" s="4">
        <v>36</v>
      </c>
      <c r="H35" s="4">
        <v>31</v>
      </c>
      <c r="I35" s="4">
        <v>23</v>
      </c>
      <c r="J35" s="4">
        <v>20</v>
      </c>
      <c r="K35" s="4">
        <v>14</v>
      </c>
      <c r="L35" s="4">
        <v>15</v>
      </c>
      <c r="M35" s="42">
        <v>14</v>
      </c>
      <c r="N35" s="13">
        <f t="shared" si="1"/>
        <v>26.166666666666668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94931</v>
      </c>
      <c r="C36" s="15">
        <v>95921</v>
      </c>
      <c r="D36" s="15">
        <v>95059</v>
      </c>
      <c r="E36" s="15">
        <v>94819</v>
      </c>
      <c r="F36" s="15">
        <v>93513</v>
      </c>
      <c r="G36" s="15">
        <v>91014</v>
      </c>
      <c r="H36" s="15">
        <v>88116</v>
      </c>
      <c r="I36" s="15">
        <v>85076</v>
      </c>
      <c r="J36" s="15">
        <v>80355</v>
      </c>
      <c r="K36" s="15">
        <v>75813</v>
      </c>
      <c r="L36" s="15">
        <v>75574</v>
      </c>
      <c r="M36" s="41">
        <v>76260</v>
      </c>
      <c r="N36" s="16">
        <f t="shared" si="1"/>
        <v>87204.25</v>
      </c>
    </row>
    <row r="37" spans="1:14" ht="12" customHeight="1" x14ac:dyDescent="0.25">
      <c r="A37" s="7" t="str">
        <f>'Pregnant Women Participating'!A37</f>
        <v>Illinois</v>
      </c>
      <c r="B37" s="13">
        <v>10426</v>
      </c>
      <c r="C37" s="4">
        <v>10513</v>
      </c>
      <c r="D37" s="4">
        <v>10346</v>
      </c>
      <c r="E37" s="4">
        <v>10275</v>
      </c>
      <c r="F37" s="4">
        <v>10238</v>
      </c>
      <c r="G37" s="4">
        <v>9960</v>
      </c>
      <c r="H37" s="4">
        <v>9944</v>
      </c>
      <c r="I37" s="4">
        <v>9817</v>
      </c>
      <c r="J37" s="4">
        <v>9462</v>
      </c>
      <c r="K37" s="4">
        <v>8978</v>
      </c>
      <c r="L37" s="4">
        <v>8726</v>
      </c>
      <c r="M37" s="42">
        <v>8803</v>
      </c>
      <c r="N37" s="13">
        <f t="shared" si="1"/>
        <v>9790.6666666666661</v>
      </c>
    </row>
    <row r="38" spans="1:14" ht="12" customHeight="1" x14ac:dyDescent="0.25">
      <c r="A38" s="7" t="str">
        <f>'Pregnant Women Participating'!A38</f>
        <v>Indiana</v>
      </c>
      <c r="B38" s="13">
        <v>11518</v>
      </c>
      <c r="C38" s="4">
        <v>11713</v>
      </c>
      <c r="D38" s="4">
        <v>11734</v>
      </c>
      <c r="E38" s="4">
        <v>11720</v>
      </c>
      <c r="F38" s="4">
        <v>11439</v>
      </c>
      <c r="G38" s="4">
        <v>11342</v>
      </c>
      <c r="H38" s="4">
        <v>10438</v>
      </c>
      <c r="I38" s="4">
        <v>9978</v>
      </c>
      <c r="J38" s="4">
        <v>9497</v>
      </c>
      <c r="K38" s="4">
        <v>9089</v>
      </c>
      <c r="L38" s="4">
        <v>8905</v>
      </c>
      <c r="M38" s="42">
        <v>9022</v>
      </c>
      <c r="N38" s="13">
        <f t="shared" si="1"/>
        <v>10532.916666666666</v>
      </c>
    </row>
    <row r="39" spans="1:14" ht="12" customHeight="1" x14ac:dyDescent="0.25">
      <c r="A39" s="7" t="str">
        <f>'Pregnant Women Participating'!A39</f>
        <v>Iowa</v>
      </c>
      <c r="B39" s="13">
        <v>4138</v>
      </c>
      <c r="C39" s="4">
        <v>4263</v>
      </c>
      <c r="D39" s="4">
        <v>4347</v>
      </c>
      <c r="E39" s="4">
        <v>4456</v>
      </c>
      <c r="F39" s="4">
        <v>4384</v>
      </c>
      <c r="G39" s="4">
        <v>4210</v>
      </c>
      <c r="H39" s="4">
        <v>4050</v>
      </c>
      <c r="I39" s="4">
        <v>3770</v>
      </c>
      <c r="J39" s="4">
        <v>3671</v>
      </c>
      <c r="K39" s="4">
        <v>3560</v>
      </c>
      <c r="L39" s="4">
        <v>3611</v>
      </c>
      <c r="M39" s="42">
        <v>3785</v>
      </c>
      <c r="N39" s="13">
        <f t="shared" si="1"/>
        <v>4020.4166666666665</v>
      </c>
    </row>
    <row r="40" spans="1:14" ht="12" customHeight="1" x14ac:dyDescent="0.25">
      <c r="A40" s="7" t="str">
        <f>'Pregnant Women Participating'!A40</f>
        <v>Michigan</v>
      </c>
      <c r="B40" s="13">
        <v>13373</v>
      </c>
      <c r="C40" s="4">
        <v>13459</v>
      </c>
      <c r="D40" s="4">
        <v>13327</v>
      </c>
      <c r="E40" s="4">
        <v>13126</v>
      </c>
      <c r="F40" s="4">
        <v>13003</v>
      </c>
      <c r="G40" s="4">
        <v>12550</v>
      </c>
      <c r="H40" s="4">
        <v>12394</v>
      </c>
      <c r="I40" s="4">
        <v>12075</v>
      </c>
      <c r="J40" s="4">
        <v>11863</v>
      </c>
      <c r="K40" s="4">
        <v>11452</v>
      </c>
      <c r="L40" s="4">
        <v>11452</v>
      </c>
      <c r="M40" s="42">
        <v>11786</v>
      </c>
      <c r="N40" s="13">
        <f t="shared" si="1"/>
        <v>12488.333333333334</v>
      </c>
    </row>
    <row r="41" spans="1:14" ht="12" customHeight="1" x14ac:dyDescent="0.25">
      <c r="A41" s="7" t="str">
        <f>'Pregnant Women Participating'!A41</f>
        <v>Minnesota</v>
      </c>
      <c r="B41" s="13">
        <v>5098</v>
      </c>
      <c r="C41" s="4">
        <v>5185</v>
      </c>
      <c r="D41" s="4">
        <v>5149</v>
      </c>
      <c r="E41" s="4">
        <v>5318</v>
      </c>
      <c r="F41" s="4">
        <v>5087</v>
      </c>
      <c r="G41" s="4">
        <v>4917</v>
      </c>
      <c r="H41" s="4">
        <v>4746</v>
      </c>
      <c r="I41" s="4">
        <v>4589</v>
      </c>
      <c r="J41" s="4">
        <v>4481</v>
      </c>
      <c r="K41" s="4">
        <v>4409</v>
      </c>
      <c r="L41" s="4">
        <v>4418</v>
      </c>
      <c r="M41" s="42">
        <v>4517</v>
      </c>
      <c r="N41" s="13">
        <f t="shared" si="1"/>
        <v>4826.166666666667</v>
      </c>
    </row>
    <row r="42" spans="1:14" ht="12" customHeight="1" x14ac:dyDescent="0.25">
      <c r="A42" s="7" t="str">
        <f>'Pregnant Women Participating'!A42</f>
        <v>Ohio</v>
      </c>
      <c r="B42" s="13">
        <v>17186</v>
      </c>
      <c r="C42" s="4">
        <v>15459</v>
      </c>
      <c r="D42" s="4">
        <v>15635</v>
      </c>
      <c r="E42" s="4">
        <v>15319</v>
      </c>
      <c r="F42" s="4">
        <v>14933</v>
      </c>
      <c r="G42" s="4">
        <v>14848</v>
      </c>
      <c r="H42" s="4">
        <v>14322</v>
      </c>
      <c r="I42" s="4">
        <v>13920</v>
      </c>
      <c r="J42" s="4">
        <v>13428</v>
      </c>
      <c r="K42" s="4">
        <v>12779</v>
      </c>
      <c r="L42" s="4">
        <v>12650</v>
      </c>
      <c r="M42" s="42">
        <v>12991</v>
      </c>
      <c r="N42" s="13">
        <f t="shared" si="1"/>
        <v>14455.833333333334</v>
      </c>
    </row>
    <row r="43" spans="1:14" ht="12" customHeight="1" x14ac:dyDescent="0.25">
      <c r="A43" s="7" t="str">
        <f>'Pregnant Women Participating'!A43</f>
        <v>Wisconsin</v>
      </c>
      <c r="B43" s="13">
        <v>6122</v>
      </c>
      <c r="C43" s="4">
        <v>6217</v>
      </c>
      <c r="D43" s="4">
        <v>6206</v>
      </c>
      <c r="E43" s="4">
        <v>6212</v>
      </c>
      <c r="F43" s="4">
        <v>6023</v>
      </c>
      <c r="G43" s="4">
        <v>5690</v>
      </c>
      <c r="H43" s="4">
        <v>5408</v>
      </c>
      <c r="I43" s="4">
        <v>5234</v>
      </c>
      <c r="J43" s="4">
        <v>5011</v>
      </c>
      <c r="K43" s="4">
        <v>4840</v>
      </c>
      <c r="L43" s="4">
        <v>4789</v>
      </c>
      <c r="M43" s="42">
        <v>4892</v>
      </c>
      <c r="N43" s="13">
        <f t="shared" si="1"/>
        <v>5553.666666666667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67861</v>
      </c>
      <c r="C44" s="15">
        <v>66809</v>
      </c>
      <c r="D44" s="15">
        <v>66744</v>
      </c>
      <c r="E44" s="15">
        <v>66426</v>
      </c>
      <c r="F44" s="15">
        <v>65107</v>
      </c>
      <c r="G44" s="15">
        <v>63517</v>
      </c>
      <c r="H44" s="15">
        <v>61302</v>
      </c>
      <c r="I44" s="15">
        <v>59383</v>
      </c>
      <c r="J44" s="15">
        <v>57413</v>
      </c>
      <c r="K44" s="15">
        <v>55107</v>
      </c>
      <c r="L44" s="15">
        <v>54551</v>
      </c>
      <c r="M44" s="41">
        <v>55796</v>
      </c>
      <c r="N44" s="16">
        <f t="shared" si="1"/>
        <v>61668</v>
      </c>
    </row>
    <row r="45" spans="1:14" ht="12" customHeight="1" x14ac:dyDescent="0.25">
      <c r="A45" s="7" t="str">
        <f>'Pregnant Women Participating'!A45</f>
        <v>Arizona</v>
      </c>
      <c r="B45" s="13">
        <v>8488</v>
      </c>
      <c r="C45" s="4">
        <v>8590</v>
      </c>
      <c r="D45" s="4">
        <v>8703</v>
      </c>
      <c r="E45" s="4">
        <v>8851</v>
      </c>
      <c r="F45" s="4">
        <v>8560</v>
      </c>
      <c r="G45" s="4">
        <v>8221</v>
      </c>
      <c r="H45" s="4">
        <v>7852</v>
      </c>
      <c r="I45" s="4">
        <v>7484</v>
      </c>
      <c r="J45" s="4">
        <v>7141</v>
      </c>
      <c r="K45" s="4">
        <v>6858</v>
      </c>
      <c r="L45" s="4">
        <v>7089</v>
      </c>
      <c r="M45" s="42">
        <v>7369</v>
      </c>
      <c r="N45" s="13">
        <f t="shared" si="1"/>
        <v>7933.833333333333</v>
      </c>
    </row>
    <row r="46" spans="1:14" ht="12" customHeight="1" x14ac:dyDescent="0.25">
      <c r="A46" s="7" t="str">
        <f>'Pregnant Women Participating'!A46</f>
        <v>Arkansas</v>
      </c>
      <c r="B46" s="13">
        <v>5935</v>
      </c>
      <c r="C46" s="4">
        <v>6219</v>
      </c>
      <c r="D46" s="4">
        <v>6234</v>
      </c>
      <c r="E46" s="4">
        <v>6356</v>
      </c>
      <c r="F46" s="4">
        <v>6184</v>
      </c>
      <c r="G46" s="4">
        <v>5934</v>
      </c>
      <c r="H46" s="4">
        <v>5953</v>
      </c>
      <c r="I46" s="4">
        <v>5796</v>
      </c>
      <c r="J46" s="4">
        <v>5519</v>
      </c>
      <c r="K46" s="4">
        <v>5506</v>
      </c>
      <c r="L46" s="4">
        <v>5421</v>
      </c>
      <c r="M46" s="42">
        <v>5425</v>
      </c>
      <c r="N46" s="13">
        <f t="shared" si="1"/>
        <v>5873.5</v>
      </c>
    </row>
    <row r="47" spans="1:14" ht="12" customHeight="1" x14ac:dyDescent="0.25">
      <c r="A47" s="7" t="str">
        <f>'Pregnant Women Participating'!A47</f>
        <v>Louisiana</v>
      </c>
      <c r="B47" s="13">
        <v>10976</v>
      </c>
      <c r="C47" s="4">
        <v>11373</v>
      </c>
      <c r="D47" s="4">
        <v>11289</v>
      </c>
      <c r="E47" s="4">
        <v>11625</v>
      </c>
      <c r="F47" s="4">
        <v>11497</v>
      </c>
      <c r="G47" s="4">
        <v>10980</v>
      </c>
      <c r="H47" s="4">
        <v>10355</v>
      </c>
      <c r="I47" s="4">
        <v>9626</v>
      </c>
      <c r="J47" s="4">
        <v>8892</v>
      </c>
      <c r="K47" s="4">
        <v>8489</v>
      </c>
      <c r="L47" s="4">
        <v>8703</v>
      </c>
      <c r="M47" s="42">
        <v>9137</v>
      </c>
      <c r="N47" s="13">
        <f t="shared" si="1"/>
        <v>10245.166666666666</v>
      </c>
    </row>
    <row r="48" spans="1:14" ht="12" customHeight="1" x14ac:dyDescent="0.25">
      <c r="A48" s="7" t="str">
        <f>'Pregnant Women Participating'!A48</f>
        <v>New Mexico</v>
      </c>
      <c r="B48" s="13">
        <v>2002</v>
      </c>
      <c r="C48" s="4">
        <v>2023</v>
      </c>
      <c r="D48" s="4">
        <v>2057</v>
      </c>
      <c r="E48" s="4">
        <v>2169</v>
      </c>
      <c r="F48" s="4">
        <v>2155</v>
      </c>
      <c r="G48" s="4">
        <v>2173</v>
      </c>
      <c r="H48" s="4">
        <v>2174</v>
      </c>
      <c r="I48" s="4">
        <v>2187</v>
      </c>
      <c r="J48" s="4">
        <v>2037</v>
      </c>
      <c r="K48" s="4">
        <v>1971</v>
      </c>
      <c r="L48" s="4">
        <v>1976</v>
      </c>
      <c r="M48" s="42">
        <v>2071</v>
      </c>
      <c r="N48" s="13">
        <f t="shared" si="1"/>
        <v>2082.9166666666665</v>
      </c>
    </row>
    <row r="49" spans="1:14" ht="12" customHeight="1" x14ac:dyDescent="0.25">
      <c r="A49" s="7" t="str">
        <f>'Pregnant Women Participating'!A49</f>
        <v>Oklahoma</v>
      </c>
      <c r="B49" s="13">
        <v>4046</v>
      </c>
      <c r="C49" s="4">
        <v>4151</v>
      </c>
      <c r="D49" s="4">
        <v>4139</v>
      </c>
      <c r="E49" s="4">
        <v>4108</v>
      </c>
      <c r="F49" s="4">
        <v>3962</v>
      </c>
      <c r="G49" s="4">
        <v>3845</v>
      </c>
      <c r="H49" s="4">
        <v>3801</v>
      </c>
      <c r="I49" s="4">
        <v>3693</v>
      </c>
      <c r="J49" s="4">
        <v>3603</v>
      </c>
      <c r="K49" s="4">
        <v>3444</v>
      </c>
      <c r="L49" s="4">
        <v>3384</v>
      </c>
      <c r="M49" s="42">
        <v>3481</v>
      </c>
      <c r="N49" s="13">
        <f t="shared" si="1"/>
        <v>3804.75</v>
      </c>
    </row>
    <row r="50" spans="1:14" ht="12" customHeight="1" x14ac:dyDescent="0.25">
      <c r="A50" s="7" t="str">
        <f>'Pregnant Women Participating'!A50</f>
        <v>Texas</v>
      </c>
      <c r="B50" s="13">
        <v>34148</v>
      </c>
      <c r="C50" s="4">
        <v>34736</v>
      </c>
      <c r="D50" s="4">
        <v>35045</v>
      </c>
      <c r="E50" s="4">
        <v>35648</v>
      </c>
      <c r="F50" s="4">
        <v>35024</v>
      </c>
      <c r="G50" s="4">
        <v>33781</v>
      </c>
      <c r="H50" s="4">
        <v>32321</v>
      </c>
      <c r="I50" s="4">
        <v>31060</v>
      </c>
      <c r="J50" s="4">
        <v>29241</v>
      </c>
      <c r="K50" s="4">
        <v>28123</v>
      </c>
      <c r="L50" s="4">
        <v>28383</v>
      </c>
      <c r="M50" s="42">
        <v>29505</v>
      </c>
      <c r="N50" s="13">
        <f t="shared" si="1"/>
        <v>32251.25</v>
      </c>
    </row>
    <row r="51" spans="1:14" ht="12" customHeight="1" x14ac:dyDescent="0.25">
      <c r="A51" s="7" t="str">
        <f>'Pregnant Women Participating'!A51</f>
        <v>Utah</v>
      </c>
      <c r="B51" s="13">
        <v>2225</v>
      </c>
      <c r="C51" s="4">
        <v>2252</v>
      </c>
      <c r="D51" s="4">
        <v>2221</v>
      </c>
      <c r="E51" s="4">
        <v>2258</v>
      </c>
      <c r="F51" s="4">
        <v>2229</v>
      </c>
      <c r="G51" s="4">
        <v>2209</v>
      </c>
      <c r="H51" s="4">
        <v>2083</v>
      </c>
      <c r="I51" s="4">
        <v>2011</v>
      </c>
      <c r="J51" s="4">
        <v>1927</v>
      </c>
      <c r="K51" s="4">
        <v>1871</v>
      </c>
      <c r="L51" s="4">
        <v>1943</v>
      </c>
      <c r="M51" s="42">
        <v>1965</v>
      </c>
      <c r="N51" s="13">
        <f t="shared" si="1"/>
        <v>2099.5</v>
      </c>
    </row>
    <row r="52" spans="1:14" ht="12" customHeight="1" x14ac:dyDescent="0.25">
      <c r="A52" s="7" t="str">
        <f>'Pregnant Women Participating'!A52</f>
        <v>Inter-Tribal Council, AZ</v>
      </c>
      <c r="B52" s="13">
        <v>416</v>
      </c>
      <c r="C52" s="4">
        <v>428</v>
      </c>
      <c r="D52" s="4">
        <v>458</v>
      </c>
      <c r="E52" s="4">
        <v>450</v>
      </c>
      <c r="F52" s="4">
        <v>428</v>
      </c>
      <c r="G52" s="4">
        <v>415</v>
      </c>
      <c r="H52" s="4">
        <v>387</v>
      </c>
      <c r="I52" s="4">
        <v>344</v>
      </c>
      <c r="J52" s="4">
        <v>330</v>
      </c>
      <c r="K52" s="4">
        <v>308</v>
      </c>
      <c r="L52" s="4">
        <v>324</v>
      </c>
      <c r="M52" s="42">
        <v>329</v>
      </c>
      <c r="N52" s="13">
        <f t="shared" si="1"/>
        <v>384.75</v>
      </c>
    </row>
    <row r="53" spans="1:14" ht="12" customHeight="1" x14ac:dyDescent="0.25">
      <c r="A53" s="7" t="str">
        <f>'Pregnant Women Participating'!A53</f>
        <v>Navajo Nation, AZ</v>
      </c>
      <c r="B53" s="13">
        <v>164</v>
      </c>
      <c r="C53" s="4">
        <v>173</v>
      </c>
      <c r="D53" s="4">
        <v>272</v>
      </c>
      <c r="E53" s="4">
        <v>182</v>
      </c>
      <c r="F53" s="4">
        <v>180</v>
      </c>
      <c r="G53" s="4">
        <v>167</v>
      </c>
      <c r="H53" s="4">
        <v>150</v>
      </c>
      <c r="I53" s="4">
        <v>135</v>
      </c>
      <c r="J53" s="4">
        <v>133</v>
      </c>
      <c r="K53" s="4">
        <v>153</v>
      </c>
      <c r="L53" s="4">
        <v>163</v>
      </c>
      <c r="M53" s="42">
        <v>163</v>
      </c>
      <c r="N53" s="13">
        <f t="shared" si="1"/>
        <v>169.58333333333334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11</v>
      </c>
      <c r="C54" s="4">
        <v>9</v>
      </c>
      <c r="D54" s="4">
        <v>11</v>
      </c>
      <c r="E54" s="4">
        <v>11</v>
      </c>
      <c r="F54" s="4">
        <v>10</v>
      </c>
      <c r="G54" s="4">
        <v>10</v>
      </c>
      <c r="H54" s="4">
        <v>10</v>
      </c>
      <c r="I54" s="4">
        <v>9</v>
      </c>
      <c r="J54" s="4">
        <v>11</v>
      </c>
      <c r="K54" s="4">
        <v>14</v>
      </c>
      <c r="L54" s="4">
        <v>15</v>
      </c>
      <c r="M54" s="42">
        <v>17</v>
      </c>
      <c r="N54" s="13">
        <f t="shared" si="1"/>
        <v>11.5</v>
      </c>
    </row>
    <row r="55" spans="1:14" ht="12" customHeight="1" x14ac:dyDescent="0.25">
      <c r="A55" s="7" t="str">
        <f>'Pregnant Women Participating'!A55</f>
        <v>Eight Northern Pueblos, NM</v>
      </c>
      <c r="B55" s="13">
        <v>11</v>
      </c>
      <c r="C55" s="4">
        <v>11</v>
      </c>
      <c r="D55" s="4">
        <v>8</v>
      </c>
      <c r="E55" s="4">
        <v>9</v>
      </c>
      <c r="F55" s="4">
        <v>7</v>
      </c>
      <c r="G55" s="4">
        <v>7</v>
      </c>
      <c r="H55" s="4">
        <v>8</v>
      </c>
      <c r="I55" s="4">
        <v>11</v>
      </c>
      <c r="J55" s="4">
        <v>11</v>
      </c>
      <c r="K55" s="4">
        <v>10</v>
      </c>
      <c r="L55" s="4">
        <v>10</v>
      </c>
      <c r="M55" s="42">
        <v>11</v>
      </c>
      <c r="N55" s="13">
        <f t="shared" si="1"/>
        <v>9.5</v>
      </c>
    </row>
    <row r="56" spans="1:14" ht="12" customHeight="1" x14ac:dyDescent="0.25">
      <c r="A56" s="7" t="str">
        <f>'Pregnant Women Participating'!A56</f>
        <v>Five Sandoval Pueblos, NM</v>
      </c>
      <c r="B56" s="13">
        <v>12</v>
      </c>
      <c r="C56" s="4">
        <v>12</v>
      </c>
      <c r="D56" s="4">
        <v>11</v>
      </c>
      <c r="E56" s="4">
        <v>10</v>
      </c>
      <c r="F56" s="4">
        <v>10</v>
      </c>
      <c r="G56" s="4">
        <v>10</v>
      </c>
      <c r="H56" s="4">
        <v>10</v>
      </c>
      <c r="I56" s="4">
        <v>10</v>
      </c>
      <c r="J56" s="4">
        <v>8</v>
      </c>
      <c r="K56" s="4">
        <v>7</v>
      </c>
      <c r="L56" s="4">
        <v>6</v>
      </c>
      <c r="M56" s="42">
        <v>5</v>
      </c>
      <c r="N56" s="13">
        <f t="shared" si="1"/>
        <v>9.25</v>
      </c>
    </row>
    <row r="57" spans="1:14" ht="12" customHeight="1" x14ac:dyDescent="0.25">
      <c r="A57" s="7" t="str">
        <f>'Pregnant Women Participating'!A57</f>
        <v>Isleta Pueblo, NM</v>
      </c>
      <c r="B57" s="13">
        <v>97</v>
      </c>
      <c r="C57" s="4">
        <v>92</v>
      </c>
      <c r="D57" s="4">
        <v>82</v>
      </c>
      <c r="E57" s="4">
        <v>77</v>
      </c>
      <c r="F57" s="4">
        <v>80</v>
      </c>
      <c r="G57" s="4">
        <v>74</v>
      </c>
      <c r="H57" s="4">
        <v>73</v>
      </c>
      <c r="I57" s="4">
        <v>67</v>
      </c>
      <c r="J57" s="4">
        <v>67</v>
      </c>
      <c r="K57" s="4">
        <v>59</v>
      </c>
      <c r="L57" s="4">
        <v>50</v>
      </c>
      <c r="M57" s="42">
        <v>60</v>
      </c>
      <c r="N57" s="13">
        <f t="shared" si="1"/>
        <v>73.166666666666671</v>
      </c>
    </row>
    <row r="58" spans="1:14" ht="12" customHeight="1" x14ac:dyDescent="0.25">
      <c r="A58" s="7" t="str">
        <f>'Pregnant Women Participating'!A58</f>
        <v>San Felipe Pueblo, NM</v>
      </c>
      <c r="B58" s="13">
        <v>3</v>
      </c>
      <c r="C58" s="4">
        <v>8</v>
      </c>
      <c r="D58" s="4">
        <v>9</v>
      </c>
      <c r="E58" s="4">
        <v>7</v>
      </c>
      <c r="F58" s="4">
        <v>4</v>
      </c>
      <c r="G58" s="4">
        <v>3</v>
      </c>
      <c r="H58" s="4">
        <v>4</v>
      </c>
      <c r="I58" s="4">
        <v>4</v>
      </c>
      <c r="J58" s="4">
        <v>3</v>
      </c>
      <c r="K58" s="4">
        <v>5</v>
      </c>
      <c r="L58" s="4">
        <v>7</v>
      </c>
      <c r="M58" s="42">
        <v>6</v>
      </c>
      <c r="N58" s="13">
        <f t="shared" si="1"/>
        <v>5.25</v>
      </c>
    </row>
    <row r="59" spans="1:14" ht="12" customHeight="1" x14ac:dyDescent="0.25">
      <c r="A59" s="7" t="str">
        <f>'Pregnant Women Participating'!A59</f>
        <v>Santo Domingo Tribe, NM</v>
      </c>
      <c r="B59" s="13"/>
      <c r="C59" s="4">
        <v>2</v>
      </c>
      <c r="D59" s="4">
        <v>1</v>
      </c>
      <c r="E59" s="4">
        <v>3</v>
      </c>
      <c r="F59" s="4">
        <v>4</v>
      </c>
      <c r="G59" s="4">
        <v>5</v>
      </c>
      <c r="H59" s="4">
        <v>5</v>
      </c>
      <c r="I59" s="4">
        <v>4</v>
      </c>
      <c r="J59" s="4">
        <v>4</v>
      </c>
      <c r="K59" s="4">
        <v>7</v>
      </c>
      <c r="L59" s="4">
        <v>5</v>
      </c>
      <c r="M59" s="42">
        <v>8</v>
      </c>
      <c r="N59" s="13">
        <f t="shared" si="1"/>
        <v>4.3636363636363633</v>
      </c>
    </row>
    <row r="60" spans="1:14" ht="12" customHeight="1" x14ac:dyDescent="0.25">
      <c r="A60" s="7" t="str">
        <f>'Pregnant Women Participating'!A60</f>
        <v>Zuni Pueblo, NM</v>
      </c>
      <c r="B60" s="13">
        <v>14</v>
      </c>
      <c r="C60" s="4">
        <v>14</v>
      </c>
      <c r="D60" s="4">
        <v>10</v>
      </c>
      <c r="E60" s="4">
        <v>15</v>
      </c>
      <c r="F60" s="4">
        <v>17</v>
      </c>
      <c r="G60" s="4">
        <v>13</v>
      </c>
      <c r="H60" s="4">
        <v>14</v>
      </c>
      <c r="I60" s="4">
        <v>10</v>
      </c>
      <c r="J60" s="4">
        <v>10</v>
      </c>
      <c r="K60" s="4">
        <v>10</v>
      </c>
      <c r="L60" s="4">
        <v>10</v>
      </c>
      <c r="M60" s="42">
        <v>7</v>
      </c>
      <c r="N60" s="13">
        <f t="shared" si="1"/>
        <v>12</v>
      </c>
    </row>
    <row r="61" spans="1:14" ht="12" customHeight="1" x14ac:dyDescent="0.25">
      <c r="A61" s="7" t="str">
        <f>'Pregnant Women Participating'!A61</f>
        <v>Cherokee Nation, OK</v>
      </c>
      <c r="B61" s="13">
        <v>490</v>
      </c>
      <c r="C61" s="4">
        <v>491</v>
      </c>
      <c r="D61" s="4">
        <v>459</v>
      </c>
      <c r="E61" s="4">
        <v>452</v>
      </c>
      <c r="F61" s="4">
        <v>437</v>
      </c>
      <c r="G61" s="4">
        <v>419</v>
      </c>
      <c r="H61" s="4">
        <v>435</v>
      </c>
      <c r="I61" s="4">
        <v>429</v>
      </c>
      <c r="J61" s="4">
        <v>386</v>
      </c>
      <c r="K61" s="4">
        <v>360</v>
      </c>
      <c r="L61" s="4">
        <v>339</v>
      </c>
      <c r="M61" s="42">
        <v>337</v>
      </c>
      <c r="N61" s="13">
        <f t="shared" si="1"/>
        <v>419.5</v>
      </c>
    </row>
    <row r="62" spans="1:14" ht="12" customHeight="1" x14ac:dyDescent="0.25">
      <c r="A62" s="7" t="str">
        <f>'Pregnant Women Participating'!A62</f>
        <v>Chickasaw Nation, OK</v>
      </c>
      <c r="B62" s="13">
        <v>297</v>
      </c>
      <c r="C62" s="4">
        <v>290</v>
      </c>
      <c r="D62" s="4">
        <v>301</v>
      </c>
      <c r="E62" s="4">
        <v>296</v>
      </c>
      <c r="F62" s="4">
        <v>290</v>
      </c>
      <c r="G62" s="4">
        <v>282</v>
      </c>
      <c r="H62" s="4">
        <v>282</v>
      </c>
      <c r="I62" s="4">
        <v>268</v>
      </c>
      <c r="J62" s="4">
        <v>231</v>
      </c>
      <c r="K62" s="4">
        <v>220</v>
      </c>
      <c r="L62" s="4">
        <v>228</v>
      </c>
      <c r="M62" s="42">
        <v>238</v>
      </c>
      <c r="N62" s="13">
        <f t="shared" si="1"/>
        <v>268.58333333333331</v>
      </c>
    </row>
    <row r="63" spans="1:14" ht="12" customHeight="1" x14ac:dyDescent="0.25">
      <c r="A63" s="7" t="str">
        <f>'Pregnant Women Participating'!A63</f>
        <v>Choctaw Nation, OK</v>
      </c>
      <c r="B63" s="13">
        <v>445</v>
      </c>
      <c r="C63" s="4">
        <v>455</v>
      </c>
      <c r="D63" s="4">
        <v>445</v>
      </c>
      <c r="E63" s="4">
        <v>469</v>
      </c>
      <c r="F63" s="4">
        <v>445</v>
      </c>
      <c r="G63" s="4">
        <v>406</v>
      </c>
      <c r="H63" s="4">
        <v>361</v>
      </c>
      <c r="I63" s="4">
        <v>333</v>
      </c>
      <c r="J63" s="4">
        <v>321</v>
      </c>
      <c r="K63" s="4">
        <v>301</v>
      </c>
      <c r="L63" s="4">
        <v>307</v>
      </c>
      <c r="M63" s="42">
        <v>330</v>
      </c>
      <c r="N63" s="13">
        <f t="shared" si="1"/>
        <v>384.83333333333331</v>
      </c>
    </row>
    <row r="64" spans="1:14" ht="12" customHeight="1" x14ac:dyDescent="0.25">
      <c r="A64" s="7" t="str">
        <f>'Pregnant Women Participating'!A64</f>
        <v>Citizen Potawatomi Nation, OK</v>
      </c>
      <c r="B64" s="13">
        <v>90</v>
      </c>
      <c r="C64" s="4">
        <v>102</v>
      </c>
      <c r="D64" s="4">
        <v>103</v>
      </c>
      <c r="E64" s="4">
        <v>98</v>
      </c>
      <c r="F64" s="4">
        <v>86</v>
      </c>
      <c r="G64" s="4">
        <v>83</v>
      </c>
      <c r="H64" s="4">
        <v>86</v>
      </c>
      <c r="I64" s="4">
        <v>87</v>
      </c>
      <c r="J64" s="4">
        <v>89</v>
      </c>
      <c r="K64" s="4">
        <v>77</v>
      </c>
      <c r="L64" s="4">
        <v>74</v>
      </c>
      <c r="M64" s="42">
        <v>78</v>
      </c>
      <c r="N64" s="13">
        <f t="shared" si="1"/>
        <v>87.75</v>
      </c>
    </row>
    <row r="65" spans="1:14" ht="12" customHeight="1" x14ac:dyDescent="0.25">
      <c r="A65" s="7" t="str">
        <f>'Pregnant Women Participating'!A65</f>
        <v>Inter-Tribal Council, OK</v>
      </c>
      <c r="B65" s="13">
        <v>56</v>
      </c>
      <c r="C65" s="4">
        <v>61</v>
      </c>
      <c r="D65" s="4">
        <v>60</v>
      </c>
      <c r="E65" s="4">
        <v>54</v>
      </c>
      <c r="F65" s="4">
        <v>48</v>
      </c>
      <c r="G65" s="4">
        <v>41</v>
      </c>
      <c r="H65" s="4">
        <v>43</v>
      </c>
      <c r="I65" s="4">
        <v>35</v>
      </c>
      <c r="J65" s="4">
        <v>33</v>
      </c>
      <c r="K65" s="4">
        <v>36</v>
      </c>
      <c r="L65" s="4">
        <v>36</v>
      </c>
      <c r="M65" s="42">
        <v>47</v>
      </c>
      <c r="N65" s="13">
        <f t="shared" si="1"/>
        <v>45.833333333333336</v>
      </c>
    </row>
    <row r="66" spans="1:14" ht="12" customHeight="1" x14ac:dyDescent="0.25">
      <c r="A66" s="7" t="str">
        <f>'Pregnant Women Participating'!A66</f>
        <v>Muscogee Creek Nation, OK</v>
      </c>
      <c r="B66" s="13">
        <v>191</v>
      </c>
      <c r="C66" s="4">
        <v>174</v>
      </c>
      <c r="D66" s="4">
        <v>161</v>
      </c>
      <c r="E66" s="4">
        <v>161</v>
      </c>
      <c r="F66" s="4">
        <v>158</v>
      </c>
      <c r="G66" s="4">
        <v>166</v>
      </c>
      <c r="H66" s="4">
        <v>157</v>
      </c>
      <c r="I66" s="4">
        <v>161</v>
      </c>
      <c r="J66" s="4">
        <v>149</v>
      </c>
      <c r="K66" s="4">
        <v>145</v>
      </c>
      <c r="L66" s="4">
        <v>128</v>
      </c>
      <c r="M66" s="42">
        <v>128</v>
      </c>
      <c r="N66" s="13">
        <f t="shared" si="1"/>
        <v>156.58333333333334</v>
      </c>
    </row>
    <row r="67" spans="1:14" ht="12" customHeight="1" x14ac:dyDescent="0.25">
      <c r="A67" s="7" t="str">
        <f>'Pregnant Women Participating'!A67</f>
        <v>Osage Tribal Council, OK</v>
      </c>
      <c r="B67" s="13">
        <v>290</v>
      </c>
      <c r="C67" s="4">
        <v>314</v>
      </c>
      <c r="D67" s="4">
        <v>317</v>
      </c>
      <c r="E67" s="4">
        <v>330</v>
      </c>
      <c r="F67" s="4">
        <v>288</v>
      </c>
      <c r="G67" s="4">
        <v>249</v>
      </c>
      <c r="H67" s="4">
        <v>238</v>
      </c>
      <c r="I67" s="4">
        <v>225</v>
      </c>
      <c r="J67" s="4">
        <v>217</v>
      </c>
      <c r="K67" s="4">
        <v>193</v>
      </c>
      <c r="L67" s="4">
        <v>192</v>
      </c>
      <c r="M67" s="42">
        <v>198</v>
      </c>
      <c r="N67" s="13">
        <f t="shared" si="1"/>
        <v>254.25</v>
      </c>
    </row>
    <row r="68" spans="1:14" ht="12" customHeight="1" x14ac:dyDescent="0.25">
      <c r="A68" s="7" t="str">
        <f>'Pregnant Women Participating'!A68</f>
        <v>Otoe-Missouria Tribe, OK</v>
      </c>
      <c r="B68" s="13">
        <v>25</v>
      </c>
      <c r="C68" s="4">
        <v>26</v>
      </c>
      <c r="D68" s="4">
        <v>25</v>
      </c>
      <c r="E68" s="4">
        <v>22</v>
      </c>
      <c r="F68" s="4">
        <v>25</v>
      </c>
      <c r="G68" s="4">
        <v>26</v>
      </c>
      <c r="H68" s="4">
        <v>29</v>
      </c>
      <c r="I68" s="4">
        <v>26</v>
      </c>
      <c r="J68" s="4">
        <v>21</v>
      </c>
      <c r="K68" s="4">
        <v>24</v>
      </c>
      <c r="L68" s="4">
        <v>21</v>
      </c>
      <c r="M68" s="42">
        <v>24</v>
      </c>
      <c r="N68" s="13">
        <f t="shared" si="1"/>
        <v>24.5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310</v>
      </c>
      <c r="C69" s="4">
        <v>314</v>
      </c>
      <c r="D69" s="4">
        <v>285</v>
      </c>
      <c r="E69" s="4">
        <v>300</v>
      </c>
      <c r="F69" s="4">
        <v>267</v>
      </c>
      <c r="G69" s="4">
        <v>276</v>
      </c>
      <c r="H69" s="4">
        <v>283</v>
      </c>
      <c r="I69" s="4">
        <v>266</v>
      </c>
      <c r="J69" s="4">
        <v>256</v>
      </c>
      <c r="K69" s="4">
        <v>242</v>
      </c>
      <c r="L69" s="4">
        <v>240</v>
      </c>
      <c r="M69" s="42">
        <v>242</v>
      </c>
      <c r="N69" s="13">
        <f t="shared" si="1"/>
        <v>273.41666666666669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70742</v>
      </c>
      <c r="C70" s="15">
        <v>72320</v>
      </c>
      <c r="D70" s="15">
        <v>72706</v>
      </c>
      <c r="E70" s="15">
        <v>73961</v>
      </c>
      <c r="F70" s="15">
        <v>72395</v>
      </c>
      <c r="G70" s="15">
        <v>69795</v>
      </c>
      <c r="H70" s="15">
        <v>67114</v>
      </c>
      <c r="I70" s="15">
        <v>64281</v>
      </c>
      <c r="J70" s="15">
        <v>60640</v>
      </c>
      <c r="K70" s="15">
        <v>58433</v>
      </c>
      <c r="L70" s="15">
        <v>59054</v>
      </c>
      <c r="M70" s="41">
        <v>61181</v>
      </c>
      <c r="N70" s="16">
        <f t="shared" si="1"/>
        <v>66885.166666666672</v>
      </c>
    </row>
    <row r="71" spans="1:14" ht="12" customHeight="1" x14ac:dyDescent="0.25">
      <c r="A71" s="7" t="str">
        <f>'Pregnant Women Participating'!A71</f>
        <v>Colorado</v>
      </c>
      <c r="B71" s="13">
        <v>5088</v>
      </c>
      <c r="C71" s="4">
        <v>5162</v>
      </c>
      <c r="D71" s="4">
        <v>5098</v>
      </c>
      <c r="E71" s="4">
        <v>5059</v>
      </c>
      <c r="F71" s="4">
        <v>5002</v>
      </c>
      <c r="G71" s="4">
        <v>4955</v>
      </c>
      <c r="H71" s="4">
        <v>4912</v>
      </c>
      <c r="I71" s="4">
        <v>4761</v>
      </c>
      <c r="J71" s="4">
        <v>4589</v>
      </c>
      <c r="K71" s="4">
        <v>4323</v>
      </c>
      <c r="L71" s="4">
        <v>4470</v>
      </c>
      <c r="M71" s="42">
        <v>4655</v>
      </c>
      <c r="N71" s="13">
        <f t="shared" si="1"/>
        <v>4839.5</v>
      </c>
    </row>
    <row r="72" spans="1:14" ht="12" customHeight="1" x14ac:dyDescent="0.25">
      <c r="A72" s="7" t="str">
        <f>'Pregnant Women Participating'!A72</f>
        <v>Kansas</v>
      </c>
      <c r="B72" s="13">
        <v>3010</v>
      </c>
      <c r="C72" s="4">
        <v>3038</v>
      </c>
      <c r="D72" s="4">
        <v>2844</v>
      </c>
      <c r="E72" s="4">
        <v>2783</v>
      </c>
      <c r="F72" s="4">
        <v>2788</v>
      </c>
      <c r="G72" s="4">
        <v>2684</v>
      </c>
      <c r="H72" s="4">
        <v>2532</v>
      </c>
      <c r="I72" s="4">
        <v>2408</v>
      </c>
      <c r="J72" s="4">
        <v>2345</v>
      </c>
      <c r="K72" s="4">
        <v>2269</v>
      </c>
      <c r="L72" s="4">
        <v>2312</v>
      </c>
      <c r="M72" s="42">
        <v>2405</v>
      </c>
      <c r="N72" s="13">
        <f t="shared" si="1"/>
        <v>2618.1666666666665</v>
      </c>
    </row>
    <row r="73" spans="1:14" ht="12" customHeight="1" x14ac:dyDescent="0.25">
      <c r="A73" s="7" t="str">
        <f>'Pregnant Women Participating'!A73</f>
        <v>Missouri</v>
      </c>
      <c r="B73" s="13">
        <v>7349</v>
      </c>
      <c r="C73" s="4">
        <v>7633</v>
      </c>
      <c r="D73" s="4">
        <v>7509</v>
      </c>
      <c r="E73" s="4">
        <v>7622</v>
      </c>
      <c r="F73" s="4">
        <v>7250</v>
      </c>
      <c r="G73" s="4">
        <v>6846</v>
      </c>
      <c r="H73" s="4">
        <v>6660</v>
      </c>
      <c r="I73" s="4">
        <v>6282</v>
      </c>
      <c r="J73" s="4">
        <v>5956</v>
      </c>
      <c r="K73" s="4">
        <v>5695</v>
      </c>
      <c r="L73" s="4">
        <v>5798</v>
      </c>
      <c r="M73" s="42">
        <v>5952</v>
      </c>
      <c r="N73" s="13">
        <f t="shared" si="1"/>
        <v>6712.666666666667</v>
      </c>
    </row>
    <row r="74" spans="1:14" ht="12" customHeight="1" x14ac:dyDescent="0.25">
      <c r="A74" s="7" t="str">
        <f>'Pregnant Women Participating'!A74</f>
        <v>Montana</v>
      </c>
      <c r="B74" s="13">
        <v>701</v>
      </c>
      <c r="C74" s="4">
        <v>714</v>
      </c>
      <c r="D74" s="4">
        <v>717</v>
      </c>
      <c r="E74" s="4">
        <v>706</v>
      </c>
      <c r="F74" s="4">
        <v>676</v>
      </c>
      <c r="G74" s="4">
        <v>616</v>
      </c>
      <c r="H74" s="4">
        <v>610</v>
      </c>
      <c r="I74" s="4">
        <v>568</v>
      </c>
      <c r="J74" s="4">
        <v>565</v>
      </c>
      <c r="K74" s="4">
        <v>550</v>
      </c>
      <c r="L74" s="4">
        <v>574</v>
      </c>
      <c r="M74" s="42">
        <v>612</v>
      </c>
      <c r="N74" s="13">
        <f t="shared" si="1"/>
        <v>634.08333333333337</v>
      </c>
    </row>
    <row r="75" spans="1:14" ht="12" customHeight="1" x14ac:dyDescent="0.25">
      <c r="A75" s="7" t="str">
        <f>'Pregnant Women Participating'!A75</f>
        <v>Nebraska</v>
      </c>
      <c r="B75" s="13">
        <v>2325</v>
      </c>
      <c r="C75" s="4">
        <v>2387</v>
      </c>
      <c r="D75" s="4">
        <v>2381</v>
      </c>
      <c r="E75" s="4">
        <v>2370</v>
      </c>
      <c r="F75" s="4">
        <v>2289</v>
      </c>
      <c r="G75" s="4">
        <v>2245</v>
      </c>
      <c r="H75" s="4">
        <v>2191</v>
      </c>
      <c r="I75" s="4">
        <v>2056</v>
      </c>
      <c r="J75" s="4">
        <v>1977</v>
      </c>
      <c r="K75" s="4">
        <v>1837</v>
      </c>
      <c r="L75" s="4">
        <v>1843</v>
      </c>
      <c r="M75" s="42">
        <v>1849</v>
      </c>
      <c r="N75" s="13">
        <f t="shared" si="1"/>
        <v>2145.8333333333335</v>
      </c>
    </row>
    <row r="76" spans="1:14" ht="12" customHeight="1" x14ac:dyDescent="0.25">
      <c r="A76" s="7" t="str">
        <f>'Pregnant Women Participating'!A76</f>
        <v>North Dakota</v>
      </c>
      <c r="B76" s="13">
        <v>675</v>
      </c>
      <c r="C76" s="4">
        <v>671</v>
      </c>
      <c r="D76" s="4">
        <v>650</v>
      </c>
      <c r="E76" s="4">
        <v>679</v>
      </c>
      <c r="F76" s="4">
        <v>663</v>
      </c>
      <c r="G76" s="4">
        <v>625</v>
      </c>
      <c r="H76" s="4">
        <v>596</v>
      </c>
      <c r="I76" s="4">
        <v>580</v>
      </c>
      <c r="J76" s="4">
        <v>546</v>
      </c>
      <c r="K76" s="4">
        <v>524</v>
      </c>
      <c r="L76" s="4">
        <v>529</v>
      </c>
      <c r="M76" s="42">
        <v>566</v>
      </c>
      <c r="N76" s="13">
        <f t="shared" si="1"/>
        <v>608.66666666666663</v>
      </c>
    </row>
    <row r="77" spans="1:14" ht="12" customHeight="1" x14ac:dyDescent="0.25">
      <c r="A77" s="7" t="str">
        <f>'Pregnant Women Participating'!A77</f>
        <v>South Dakota</v>
      </c>
      <c r="B77" s="13">
        <v>788</v>
      </c>
      <c r="C77" s="4">
        <v>795</v>
      </c>
      <c r="D77" s="4">
        <v>762</v>
      </c>
      <c r="E77" s="4">
        <v>729</v>
      </c>
      <c r="F77" s="4">
        <v>680</v>
      </c>
      <c r="G77" s="4">
        <v>597</v>
      </c>
      <c r="H77" s="4">
        <v>567</v>
      </c>
      <c r="I77" s="4">
        <v>564</v>
      </c>
      <c r="J77" s="4">
        <v>569</v>
      </c>
      <c r="K77" s="4">
        <v>585</v>
      </c>
      <c r="L77" s="4">
        <v>611</v>
      </c>
      <c r="M77" s="42">
        <v>627</v>
      </c>
      <c r="N77" s="13">
        <f t="shared" si="1"/>
        <v>656.16666666666663</v>
      </c>
    </row>
    <row r="78" spans="1:14" ht="12" customHeight="1" x14ac:dyDescent="0.25">
      <c r="A78" s="7" t="str">
        <f>'Pregnant Women Participating'!A78</f>
        <v>Wyoming</v>
      </c>
      <c r="B78" s="13">
        <v>491</v>
      </c>
      <c r="C78" s="4">
        <v>469</v>
      </c>
      <c r="D78" s="4">
        <v>458</v>
      </c>
      <c r="E78" s="4">
        <v>453</v>
      </c>
      <c r="F78" s="4">
        <v>419</v>
      </c>
      <c r="G78" s="4">
        <v>432</v>
      </c>
      <c r="H78" s="4">
        <v>435</v>
      </c>
      <c r="I78" s="4">
        <v>424</v>
      </c>
      <c r="J78" s="4">
        <v>401</v>
      </c>
      <c r="K78" s="4">
        <v>406</v>
      </c>
      <c r="L78" s="4">
        <v>421</v>
      </c>
      <c r="M78" s="42">
        <v>409</v>
      </c>
      <c r="N78" s="13">
        <f t="shared" si="1"/>
        <v>434.83333333333331</v>
      </c>
    </row>
    <row r="79" spans="1:14" ht="12" customHeight="1" x14ac:dyDescent="0.25">
      <c r="A79" s="7" t="str">
        <f>'Pregnant Women Participating'!A79</f>
        <v>Ute Mountain Ute Tribe, CO</v>
      </c>
      <c r="B79" s="13">
        <v>8</v>
      </c>
      <c r="C79" s="4">
        <v>6</v>
      </c>
      <c r="D79" s="4">
        <v>6</v>
      </c>
      <c r="E79" s="4">
        <v>4</v>
      </c>
      <c r="F79" s="4">
        <v>2</v>
      </c>
      <c r="G79" s="4">
        <v>1</v>
      </c>
      <c r="H79" s="4">
        <v>1</v>
      </c>
      <c r="I79" s="4">
        <v>2</v>
      </c>
      <c r="J79" s="4">
        <v>2</v>
      </c>
      <c r="K79" s="4">
        <v>5</v>
      </c>
      <c r="L79" s="4">
        <v>7</v>
      </c>
      <c r="M79" s="42">
        <v>6</v>
      </c>
      <c r="N79" s="13">
        <f t="shared" si="1"/>
        <v>4.166666666666667</v>
      </c>
    </row>
    <row r="80" spans="1:14" ht="12" customHeight="1" x14ac:dyDescent="0.25">
      <c r="A80" s="7" t="str">
        <f>'Pregnant Women Participating'!A80</f>
        <v>Omaha Sioux, NE</v>
      </c>
      <c r="B80" s="13">
        <v>7</v>
      </c>
      <c r="C80" s="4">
        <v>6</v>
      </c>
      <c r="D80" s="4">
        <v>4</v>
      </c>
      <c r="E80" s="4">
        <v>5</v>
      </c>
      <c r="F80" s="4">
        <v>4</v>
      </c>
      <c r="G80" s="4">
        <v>5</v>
      </c>
      <c r="H80" s="4">
        <v>6</v>
      </c>
      <c r="I80" s="4">
        <v>9</v>
      </c>
      <c r="J80" s="4">
        <v>12</v>
      </c>
      <c r="K80" s="4">
        <v>11</v>
      </c>
      <c r="L80" s="4">
        <v>9</v>
      </c>
      <c r="M80" s="42">
        <v>12</v>
      </c>
      <c r="N80" s="13">
        <f t="shared" si="1"/>
        <v>7.5</v>
      </c>
    </row>
    <row r="81" spans="1:14" ht="12" customHeight="1" x14ac:dyDescent="0.25">
      <c r="A81" s="7" t="str">
        <f>'Pregnant Women Participating'!A81</f>
        <v>Santee Sioux, NE</v>
      </c>
      <c r="B81" s="13">
        <v>0</v>
      </c>
      <c r="C81" s="4">
        <v>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0</v>
      </c>
      <c r="M81" s="42">
        <v>0</v>
      </c>
      <c r="N81" s="13">
        <f t="shared" si="1"/>
        <v>0.66666666666666663</v>
      </c>
    </row>
    <row r="82" spans="1:14" ht="12" customHeight="1" x14ac:dyDescent="0.25">
      <c r="A82" s="7" t="str">
        <f>'Pregnant Women Participating'!A82</f>
        <v>Winnebago Tribe, NE</v>
      </c>
      <c r="B82" s="13">
        <v>5</v>
      </c>
      <c r="C82" s="4">
        <v>3</v>
      </c>
      <c r="D82" s="4">
        <v>4</v>
      </c>
      <c r="E82" s="4">
        <v>4</v>
      </c>
      <c r="F82" s="4">
        <v>5</v>
      </c>
      <c r="G82" s="4">
        <v>6</v>
      </c>
      <c r="H82" s="4">
        <v>4</v>
      </c>
      <c r="I82" s="4">
        <v>4</v>
      </c>
      <c r="J82" s="4">
        <v>7</v>
      </c>
      <c r="K82" s="4">
        <v>5</v>
      </c>
      <c r="L82" s="4">
        <v>6</v>
      </c>
      <c r="M82" s="42">
        <v>6</v>
      </c>
      <c r="N82" s="13">
        <f t="shared" si="1"/>
        <v>4.916666666666667</v>
      </c>
    </row>
    <row r="83" spans="1:14" ht="12" customHeight="1" x14ac:dyDescent="0.25">
      <c r="A83" s="7" t="str">
        <f>'Pregnant Women Participating'!A83</f>
        <v>Standing Rock Sioux Tribe, ND</v>
      </c>
      <c r="B83" s="13">
        <v>15</v>
      </c>
      <c r="C83" s="4">
        <v>15</v>
      </c>
      <c r="D83" s="4">
        <v>20</v>
      </c>
      <c r="E83" s="4">
        <v>19</v>
      </c>
      <c r="F83" s="4">
        <v>14</v>
      </c>
      <c r="G83" s="4">
        <v>13</v>
      </c>
      <c r="H83" s="4">
        <v>13</v>
      </c>
      <c r="I83" s="4">
        <v>9</v>
      </c>
      <c r="J83" s="4">
        <v>8</v>
      </c>
      <c r="K83" s="4">
        <v>6</v>
      </c>
      <c r="L83" s="4">
        <v>4</v>
      </c>
      <c r="M83" s="42">
        <v>7</v>
      </c>
      <c r="N83" s="13">
        <f t="shared" si="1"/>
        <v>11.916666666666666</v>
      </c>
    </row>
    <row r="84" spans="1:14" ht="12" customHeight="1" x14ac:dyDescent="0.25">
      <c r="A84" s="7" t="str">
        <f>'Pregnant Women Participating'!A84</f>
        <v>Three Affiliated Tribes, ND</v>
      </c>
      <c r="B84" s="13">
        <v>20</v>
      </c>
      <c r="C84" s="4">
        <v>18</v>
      </c>
      <c r="D84" s="4">
        <v>18</v>
      </c>
      <c r="E84" s="4">
        <v>12</v>
      </c>
      <c r="F84" s="4">
        <v>13</v>
      </c>
      <c r="G84" s="4">
        <v>10</v>
      </c>
      <c r="H84" s="4">
        <v>10</v>
      </c>
      <c r="I84" s="4">
        <v>7</v>
      </c>
      <c r="J84" s="4">
        <v>4</v>
      </c>
      <c r="K84" s="4">
        <v>4</v>
      </c>
      <c r="L84" s="4">
        <v>5</v>
      </c>
      <c r="M84" s="42">
        <v>4</v>
      </c>
      <c r="N84" s="13">
        <f t="shared" si="1"/>
        <v>10.416666666666666</v>
      </c>
    </row>
    <row r="85" spans="1:14" ht="12" customHeight="1" x14ac:dyDescent="0.25">
      <c r="A85" s="7" t="str">
        <f>'Pregnant Women Participating'!A85</f>
        <v>Cheyenne River Sioux, SD</v>
      </c>
      <c r="B85" s="13">
        <v>20</v>
      </c>
      <c r="C85" s="4">
        <v>24</v>
      </c>
      <c r="D85" s="4">
        <v>23</v>
      </c>
      <c r="E85" s="4">
        <v>30</v>
      </c>
      <c r="F85" s="4">
        <v>30</v>
      </c>
      <c r="G85" s="4">
        <v>32</v>
      </c>
      <c r="H85" s="4">
        <v>35</v>
      </c>
      <c r="I85" s="4">
        <v>39</v>
      </c>
      <c r="J85" s="4">
        <v>36</v>
      </c>
      <c r="K85" s="4">
        <v>36</v>
      </c>
      <c r="L85" s="4">
        <v>35</v>
      </c>
      <c r="M85" s="42">
        <v>32</v>
      </c>
      <c r="N85" s="13">
        <f t="shared" si="1"/>
        <v>31</v>
      </c>
    </row>
    <row r="86" spans="1:14" ht="12" customHeight="1" x14ac:dyDescent="0.25">
      <c r="A86" s="7" t="str">
        <f>'Pregnant Women Participating'!A86</f>
        <v>Rosebud Sioux, SD</v>
      </c>
      <c r="B86" s="13">
        <v>46</v>
      </c>
      <c r="C86" s="4">
        <v>52</v>
      </c>
      <c r="D86" s="4">
        <v>42</v>
      </c>
      <c r="E86" s="4">
        <v>42</v>
      </c>
      <c r="F86" s="4">
        <v>51</v>
      </c>
      <c r="G86" s="4">
        <v>46</v>
      </c>
      <c r="H86" s="4">
        <v>51</v>
      </c>
      <c r="I86" s="4">
        <v>50</v>
      </c>
      <c r="J86" s="4">
        <v>41</v>
      </c>
      <c r="K86" s="4">
        <v>41</v>
      </c>
      <c r="L86" s="4">
        <v>38</v>
      </c>
      <c r="M86" s="42">
        <v>46</v>
      </c>
      <c r="N86" s="13">
        <f t="shared" si="1"/>
        <v>45.5</v>
      </c>
    </row>
    <row r="87" spans="1:14" ht="12" customHeight="1" x14ac:dyDescent="0.25">
      <c r="A87" s="7" t="str">
        <f>'Pregnant Women Participating'!A87</f>
        <v>Northern Arapahoe, WY</v>
      </c>
      <c r="B87" s="13">
        <v>12</v>
      </c>
      <c r="C87" s="4">
        <v>14</v>
      </c>
      <c r="D87" s="4">
        <v>13</v>
      </c>
      <c r="E87" s="4">
        <v>17</v>
      </c>
      <c r="F87" s="4">
        <v>14</v>
      </c>
      <c r="G87" s="4">
        <v>14</v>
      </c>
      <c r="H87" s="4">
        <v>13</v>
      </c>
      <c r="I87" s="4">
        <v>19</v>
      </c>
      <c r="J87" s="4">
        <v>16</v>
      </c>
      <c r="K87" s="4">
        <v>17</v>
      </c>
      <c r="L87" s="4">
        <v>15</v>
      </c>
      <c r="M87" s="42">
        <v>14</v>
      </c>
      <c r="N87" s="13">
        <f t="shared" si="1"/>
        <v>14.833333333333334</v>
      </c>
    </row>
    <row r="88" spans="1:14" ht="12" customHeight="1" x14ac:dyDescent="0.25">
      <c r="A88" s="7" t="str">
        <f>'Pregnant Women Participating'!A88</f>
        <v>Shoshone Tribe, WY</v>
      </c>
      <c r="B88" s="13">
        <v>9</v>
      </c>
      <c r="C88" s="4">
        <v>10</v>
      </c>
      <c r="D88" s="4">
        <v>11</v>
      </c>
      <c r="E88" s="4">
        <v>10</v>
      </c>
      <c r="F88" s="4">
        <v>11</v>
      </c>
      <c r="G88" s="4">
        <v>10</v>
      </c>
      <c r="H88" s="4">
        <v>10</v>
      </c>
      <c r="I88" s="4">
        <v>7</v>
      </c>
      <c r="J88" s="4">
        <v>9</v>
      </c>
      <c r="K88" s="4">
        <v>4</v>
      </c>
      <c r="L88" s="4">
        <v>6</v>
      </c>
      <c r="M88" s="42">
        <v>7</v>
      </c>
      <c r="N88" s="13">
        <f t="shared" si="1"/>
        <v>8.6666666666666661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20569</v>
      </c>
      <c r="C89" s="15">
        <v>21017</v>
      </c>
      <c r="D89" s="15">
        <v>20561</v>
      </c>
      <c r="E89" s="15">
        <v>20545</v>
      </c>
      <c r="F89" s="15">
        <v>19912</v>
      </c>
      <c r="G89" s="15">
        <v>19138</v>
      </c>
      <c r="H89" s="15">
        <v>18647</v>
      </c>
      <c r="I89" s="15">
        <v>17790</v>
      </c>
      <c r="J89" s="15">
        <v>17084</v>
      </c>
      <c r="K89" s="15">
        <v>16319</v>
      </c>
      <c r="L89" s="15">
        <v>16683</v>
      </c>
      <c r="M89" s="41">
        <v>17209</v>
      </c>
      <c r="N89" s="16">
        <f t="shared" si="1"/>
        <v>18789.5</v>
      </c>
    </row>
    <row r="90" spans="1:14" ht="12" customHeight="1" x14ac:dyDescent="0.25">
      <c r="A90" s="8" t="str">
        <f>'Pregnant Women Participating'!A90</f>
        <v>Alaska</v>
      </c>
      <c r="B90" s="13">
        <v>509</v>
      </c>
      <c r="C90" s="4">
        <v>531</v>
      </c>
      <c r="D90" s="4">
        <v>467</v>
      </c>
      <c r="E90" s="4">
        <v>471</v>
      </c>
      <c r="F90" s="4">
        <v>434</v>
      </c>
      <c r="G90" s="4">
        <v>427</v>
      </c>
      <c r="H90" s="4">
        <v>443</v>
      </c>
      <c r="I90" s="4">
        <v>414</v>
      </c>
      <c r="J90" s="4">
        <v>397</v>
      </c>
      <c r="K90" s="4">
        <v>411</v>
      </c>
      <c r="L90" s="4">
        <v>414</v>
      </c>
      <c r="M90" s="42">
        <v>447</v>
      </c>
      <c r="N90" s="13">
        <f t="shared" si="1"/>
        <v>447.08333333333331</v>
      </c>
    </row>
    <row r="91" spans="1:14" ht="12" customHeight="1" x14ac:dyDescent="0.25">
      <c r="A91" s="8" t="str">
        <f>'Pregnant Women Participating'!A91</f>
        <v>American Samoa</v>
      </c>
      <c r="B91" s="13">
        <v>78</v>
      </c>
      <c r="C91" s="4">
        <v>76</v>
      </c>
      <c r="D91" s="4">
        <v>76</v>
      </c>
      <c r="E91" s="4">
        <v>73</v>
      </c>
      <c r="F91" s="4">
        <v>62</v>
      </c>
      <c r="G91" s="4">
        <v>66</v>
      </c>
      <c r="H91" s="4">
        <v>78</v>
      </c>
      <c r="I91" s="4">
        <v>79</v>
      </c>
      <c r="J91" s="4">
        <v>90</v>
      </c>
      <c r="K91" s="4">
        <v>82</v>
      </c>
      <c r="L91" s="4">
        <v>75</v>
      </c>
      <c r="M91" s="42">
        <v>72</v>
      </c>
      <c r="N91" s="13">
        <f t="shared" si="1"/>
        <v>75.583333333333329</v>
      </c>
    </row>
    <row r="92" spans="1:14" ht="12" customHeight="1" x14ac:dyDescent="0.25">
      <c r="A92" s="8" t="str">
        <f>'Pregnant Women Participating'!A92</f>
        <v>California</v>
      </c>
      <c r="B92" s="13">
        <v>48631</v>
      </c>
      <c r="C92" s="4">
        <v>48949</v>
      </c>
      <c r="D92" s="4">
        <v>49261</v>
      </c>
      <c r="E92" s="4">
        <v>49948</v>
      </c>
      <c r="F92" s="4">
        <v>50258</v>
      </c>
      <c r="G92" s="4">
        <v>50479</v>
      </c>
      <c r="H92" s="4">
        <v>48524</v>
      </c>
      <c r="I92" s="4">
        <v>47201</v>
      </c>
      <c r="J92" s="4">
        <v>45677</v>
      </c>
      <c r="K92" s="4">
        <v>43731</v>
      </c>
      <c r="L92" s="4">
        <v>43257</v>
      </c>
      <c r="M92" s="42">
        <v>44361</v>
      </c>
      <c r="N92" s="13">
        <f t="shared" si="1"/>
        <v>47523.083333333336</v>
      </c>
    </row>
    <row r="93" spans="1:14" ht="12" customHeight="1" x14ac:dyDescent="0.25">
      <c r="A93" s="8" t="str">
        <f>'Pregnant Women Participating'!A93</f>
        <v>Guam</v>
      </c>
      <c r="B93" s="13">
        <v>284</v>
      </c>
      <c r="C93" s="4">
        <v>279</v>
      </c>
      <c r="D93" s="4">
        <v>272</v>
      </c>
      <c r="E93" s="4">
        <v>302</v>
      </c>
      <c r="F93" s="4">
        <v>312</v>
      </c>
      <c r="G93" s="4">
        <v>316</v>
      </c>
      <c r="H93" s="4">
        <v>329</v>
      </c>
      <c r="I93" s="4">
        <v>303</v>
      </c>
      <c r="J93" s="4">
        <v>285</v>
      </c>
      <c r="K93" s="4">
        <v>277</v>
      </c>
      <c r="L93" s="4">
        <v>284</v>
      </c>
      <c r="M93" s="42">
        <v>295</v>
      </c>
      <c r="N93" s="13">
        <f t="shared" si="1"/>
        <v>294.83333333333331</v>
      </c>
    </row>
    <row r="94" spans="1:14" ht="12" customHeight="1" x14ac:dyDescent="0.25">
      <c r="A94" s="8" t="str">
        <f>'Pregnant Women Participating'!A94</f>
        <v>Hawaii</v>
      </c>
      <c r="B94" s="13">
        <v>871</v>
      </c>
      <c r="C94" s="4">
        <v>884</v>
      </c>
      <c r="D94" s="4">
        <v>888</v>
      </c>
      <c r="E94" s="4">
        <v>911</v>
      </c>
      <c r="F94" s="4">
        <v>951</v>
      </c>
      <c r="G94" s="4">
        <v>960</v>
      </c>
      <c r="H94" s="4">
        <v>929</v>
      </c>
      <c r="I94" s="4">
        <v>894</v>
      </c>
      <c r="J94" s="4">
        <v>862</v>
      </c>
      <c r="K94" s="4">
        <v>847</v>
      </c>
      <c r="L94" s="4">
        <v>835</v>
      </c>
      <c r="M94" s="42">
        <v>855</v>
      </c>
      <c r="N94" s="13">
        <f t="shared" si="1"/>
        <v>890.58333333333337</v>
      </c>
    </row>
    <row r="95" spans="1:14" ht="12" customHeight="1" x14ac:dyDescent="0.25">
      <c r="A95" s="8" t="str">
        <f>'Pregnant Women Participating'!A95</f>
        <v>Idaho</v>
      </c>
      <c r="B95" s="13">
        <v>1660</v>
      </c>
      <c r="C95" s="4">
        <v>1611</v>
      </c>
      <c r="D95" s="4">
        <v>1582</v>
      </c>
      <c r="E95" s="4">
        <v>1562</v>
      </c>
      <c r="F95" s="4">
        <v>1504</v>
      </c>
      <c r="G95" s="4">
        <v>1457</v>
      </c>
      <c r="H95" s="4">
        <v>1352</v>
      </c>
      <c r="I95" s="4">
        <v>1277</v>
      </c>
      <c r="J95" s="4">
        <v>1226</v>
      </c>
      <c r="K95" s="4">
        <v>1171</v>
      </c>
      <c r="L95" s="4">
        <v>1205</v>
      </c>
      <c r="M95" s="42">
        <v>1265</v>
      </c>
      <c r="N95" s="13">
        <f t="shared" si="1"/>
        <v>1406</v>
      </c>
    </row>
    <row r="96" spans="1:14" ht="12" customHeight="1" x14ac:dyDescent="0.25">
      <c r="A96" s="8" t="str">
        <f>'Pregnant Women Participating'!A96</f>
        <v>Nevada</v>
      </c>
      <c r="B96" s="13">
        <v>3898</v>
      </c>
      <c r="C96" s="4">
        <v>4120</v>
      </c>
      <c r="D96" s="4">
        <v>4103</v>
      </c>
      <c r="E96" s="4">
        <v>4001</v>
      </c>
      <c r="F96" s="4">
        <v>3861</v>
      </c>
      <c r="G96" s="4">
        <v>3750</v>
      </c>
      <c r="H96" s="4">
        <v>3544</v>
      </c>
      <c r="I96" s="4">
        <v>3331</v>
      </c>
      <c r="J96" s="4">
        <v>3179</v>
      </c>
      <c r="K96" s="4">
        <v>3083</v>
      </c>
      <c r="L96" s="4">
        <v>3178</v>
      </c>
      <c r="M96" s="42">
        <v>3310</v>
      </c>
      <c r="N96" s="13">
        <f t="shared" si="1"/>
        <v>3613.1666666666665</v>
      </c>
    </row>
    <row r="97" spans="1:14" ht="12" customHeight="1" x14ac:dyDescent="0.25">
      <c r="A97" s="8" t="str">
        <f>'Pregnant Women Participating'!A97</f>
        <v>Oregon</v>
      </c>
      <c r="B97" s="13">
        <v>3945</v>
      </c>
      <c r="C97" s="4">
        <v>3930</v>
      </c>
      <c r="D97" s="4">
        <v>3940</v>
      </c>
      <c r="E97" s="4">
        <v>4069</v>
      </c>
      <c r="F97" s="4">
        <v>3986</v>
      </c>
      <c r="G97" s="4">
        <v>3974</v>
      </c>
      <c r="H97" s="4">
        <v>3832</v>
      </c>
      <c r="I97" s="4">
        <v>3714</v>
      </c>
      <c r="J97" s="4">
        <v>3640</v>
      </c>
      <c r="K97" s="4">
        <v>3541</v>
      </c>
      <c r="L97" s="4">
        <v>3667</v>
      </c>
      <c r="M97" s="42">
        <v>3741</v>
      </c>
      <c r="N97" s="13">
        <f t="shared" si="1"/>
        <v>3831.5833333333335</v>
      </c>
    </row>
    <row r="98" spans="1:14" ht="12" customHeight="1" x14ac:dyDescent="0.25">
      <c r="A98" s="8" t="str">
        <f>'Pregnant Women Participating'!A98</f>
        <v>Washington</v>
      </c>
      <c r="B98" s="13">
        <v>8338</v>
      </c>
      <c r="C98" s="4">
        <v>8232</v>
      </c>
      <c r="D98" s="4">
        <v>8046</v>
      </c>
      <c r="E98" s="4">
        <v>8035</v>
      </c>
      <c r="F98" s="4">
        <v>7903</v>
      </c>
      <c r="G98" s="4">
        <v>7666</v>
      </c>
      <c r="H98" s="4">
        <v>7443</v>
      </c>
      <c r="I98" s="4">
        <v>7292</v>
      </c>
      <c r="J98" s="4">
        <v>7122</v>
      </c>
      <c r="K98" s="4">
        <v>7079</v>
      </c>
      <c r="L98" s="4">
        <v>7199</v>
      </c>
      <c r="M98" s="42">
        <v>7492</v>
      </c>
      <c r="N98" s="13">
        <f t="shared" si="1"/>
        <v>7653.916666666667</v>
      </c>
    </row>
    <row r="99" spans="1:14" ht="12" customHeight="1" x14ac:dyDescent="0.25">
      <c r="A99" s="8" t="str">
        <f>'Pregnant Women Participating'!A99</f>
        <v>Northern Marianas</v>
      </c>
      <c r="B99" s="13">
        <v>88</v>
      </c>
      <c r="C99" s="4">
        <v>89</v>
      </c>
      <c r="D99" s="4">
        <v>97</v>
      </c>
      <c r="E99" s="4">
        <v>95</v>
      </c>
      <c r="F99" s="4">
        <v>91</v>
      </c>
      <c r="G99" s="4">
        <v>84</v>
      </c>
      <c r="H99" s="4">
        <v>84</v>
      </c>
      <c r="I99" s="4">
        <v>86</v>
      </c>
      <c r="J99" s="4">
        <v>94</v>
      </c>
      <c r="K99" s="4">
        <v>94</v>
      </c>
      <c r="L99" s="4">
        <v>95</v>
      </c>
      <c r="M99" s="42">
        <v>85</v>
      </c>
      <c r="N99" s="13">
        <f t="shared" si="1"/>
        <v>90.166666666666671</v>
      </c>
    </row>
    <row r="100" spans="1:14" ht="12" customHeight="1" x14ac:dyDescent="0.25">
      <c r="A100" s="8" t="str">
        <f>'Pregnant Women Participating'!A100</f>
        <v>Inter-Tribal Council, NV</v>
      </c>
      <c r="B100" s="13">
        <v>33</v>
      </c>
      <c r="C100" s="4">
        <v>37</v>
      </c>
      <c r="D100" s="4">
        <v>37</v>
      </c>
      <c r="E100" s="4">
        <v>39</v>
      </c>
      <c r="F100" s="4">
        <v>30</v>
      </c>
      <c r="G100" s="4">
        <v>32</v>
      </c>
      <c r="H100" s="4">
        <v>29</v>
      </c>
      <c r="I100" s="4">
        <v>29</v>
      </c>
      <c r="J100" s="4">
        <v>32</v>
      </c>
      <c r="K100" s="4">
        <v>33</v>
      </c>
      <c r="L100" s="4">
        <v>39</v>
      </c>
      <c r="M100" s="42">
        <v>41</v>
      </c>
      <c r="N100" s="13">
        <f t="shared" si="1"/>
        <v>34.25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68335</v>
      </c>
      <c r="C101" s="15">
        <v>68738</v>
      </c>
      <c r="D101" s="15">
        <v>68769</v>
      </c>
      <c r="E101" s="15">
        <v>69506</v>
      </c>
      <c r="F101" s="15">
        <v>69392</v>
      </c>
      <c r="G101" s="15">
        <v>69211</v>
      </c>
      <c r="H101" s="15">
        <v>66587</v>
      </c>
      <c r="I101" s="15">
        <v>64620</v>
      </c>
      <c r="J101" s="15">
        <v>62604</v>
      </c>
      <c r="K101" s="15">
        <v>60349</v>
      </c>
      <c r="L101" s="15">
        <v>60248</v>
      </c>
      <c r="M101" s="41">
        <v>61964</v>
      </c>
      <c r="N101" s="16">
        <f t="shared" si="1"/>
        <v>65860.25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398040</v>
      </c>
      <c r="C102" s="30">
        <v>401600</v>
      </c>
      <c r="D102" s="30">
        <v>401135</v>
      </c>
      <c r="E102" s="30">
        <v>403261</v>
      </c>
      <c r="F102" s="30">
        <v>396568</v>
      </c>
      <c r="G102" s="30">
        <v>387859</v>
      </c>
      <c r="H102" s="30">
        <v>374092</v>
      </c>
      <c r="I102" s="30">
        <v>361172</v>
      </c>
      <c r="J102" s="30">
        <v>346155</v>
      </c>
      <c r="K102" s="30">
        <v>331073</v>
      </c>
      <c r="L102" s="30">
        <v>332003</v>
      </c>
      <c r="M102" s="44">
        <v>339935</v>
      </c>
      <c r="N102" s="29">
        <f t="shared" si="1"/>
        <v>372741.08333333331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105"/>
  <sheetViews>
    <sheetView showGridLines="0" workbookViewId="0"/>
  </sheetViews>
  <sheetFormatPr defaultColWidth="9.1796875" defaultRowHeight="11.5" x14ac:dyDescent="0.25"/>
  <cols>
    <col min="1" max="1" width="34.7265625" style="3" customWidth="1"/>
    <col min="2" max="13" width="11.7265625" style="3" customWidth="1"/>
    <col min="14" max="14" width="13.7265625" style="3" customWidth="1"/>
    <col min="15" max="16384" width="9.1796875" style="3"/>
  </cols>
  <sheetData>
    <row r="1" spans="1:14" ht="12" customHeight="1" x14ac:dyDescent="0.3">
      <c r="A1" s="10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3">
      <c r="A2" s="10" t="str">
        <f>'Pregnant Women Participating'!A2</f>
        <v>FISCAL YEAR 2022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5">
      <c r="A3" s="1" t="str">
        <f>'Pregnant Women Participating'!A3</f>
        <v>Data as of March 10, 2023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5">
      <c r="A5" s="6" t="s">
        <v>0</v>
      </c>
      <c r="B5" s="18">
        <f>DATE(RIGHT(A2,4)-1,10,1)</f>
        <v>44470</v>
      </c>
      <c r="C5" s="19">
        <f>DATE(RIGHT(A2,4)-1,11,1)</f>
        <v>44501</v>
      </c>
      <c r="D5" s="19">
        <f>DATE(RIGHT(A2,4)-1,12,1)</f>
        <v>44531</v>
      </c>
      <c r="E5" s="19">
        <f>DATE(RIGHT(A2,4),1,1)</f>
        <v>44562</v>
      </c>
      <c r="F5" s="19">
        <f>DATE(RIGHT(A2,4),2,1)</f>
        <v>44593</v>
      </c>
      <c r="G5" s="19">
        <f>DATE(RIGHT(A2,4),3,1)</f>
        <v>44621</v>
      </c>
      <c r="H5" s="19">
        <f>DATE(RIGHT(A2,4),4,1)</f>
        <v>44652</v>
      </c>
      <c r="I5" s="19">
        <f>DATE(RIGHT(A2,4),5,1)</f>
        <v>44682</v>
      </c>
      <c r="J5" s="19">
        <f>DATE(RIGHT(A2,4),6,1)</f>
        <v>44713</v>
      </c>
      <c r="K5" s="19">
        <f>DATE(RIGHT(A2,4),7,1)</f>
        <v>44743</v>
      </c>
      <c r="L5" s="19">
        <f>DATE(RIGHT(A2,4),8,1)</f>
        <v>44774</v>
      </c>
      <c r="M5" s="19">
        <f>DATE(RIGHT(A2,4),9,1)</f>
        <v>44805</v>
      </c>
      <c r="N5" s="12" t="s">
        <v>12</v>
      </c>
    </row>
    <row r="6" spans="1:14" ht="12" customHeight="1" x14ac:dyDescent="0.25">
      <c r="A6" s="7" t="str">
        <f>'Pregnant Women Participating'!A6</f>
        <v>Connecticut</v>
      </c>
      <c r="B6" s="13">
        <v>9458</v>
      </c>
      <c r="C6" s="4">
        <v>9599</v>
      </c>
      <c r="D6" s="4">
        <v>9675</v>
      </c>
      <c r="E6" s="4">
        <v>9796</v>
      </c>
      <c r="F6" s="4">
        <v>9736</v>
      </c>
      <c r="G6" s="4">
        <v>9928</v>
      </c>
      <c r="H6" s="4">
        <v>9834</v>
      </c>
      <c r="I6" s="4">
        <v>9799</v>
      </c>
      <c r="J6" s="4">
        <v>9860</v>
      </c>
      <c r="K6" s="4">
        <v>9847</v>
      </c>
      <c r="L6" s="4">
        <v>10014</v>
      </c>
      <c r="M6" s="42">
        <v>10055</v>
      </c>
      <c r="N6" s="13">
        <f t="shared" ref="N6:N15" si="0">IF(SUM(B6:M6)&gt;0,AVERAGE(B6:M6)," ")</f>
        <v>9800.0833333333339</v>
      </c>
    </row>
    <row r="7" spans="1:14" ht="12" customHeight="1" x14ac:dyDescent="0.25">
      <c r="A7" s="7" t="str">
        <f>'Pregnant Women Participating'!A7</f>
        <v>Maine</v>
      </c>
      <c r="B7" s="13">
        <v>3236</v>
      </c>
      <c r="C7" s="4">
        <v>3236</v>
      </c>
      <c r="D7" s="4">
        <v>3261</v>
      </c>
      <c r="E7" s="4">
        <v>3270</v>
      </c>
      <c r="F7" s="4">
        <v>3284</v>
      </c>
      <c r="G7" s="4">
        <v>3416</v>
      </c>
      <c r="H7" s="4">
        <v>3310</v>
      </c>
      <c r="I7" s="4">
        <v>3318</v>
      </c>
      <c r="J7" s="4">
        <v>3292</v>
      </c>
      <c r="K7" s="4">
        <v>3337</v>
      </c>
      <c r="L7" s="4">
        <v>3400</v>
      </c>
      <c r="M7" s="42">
        <v>3439</v>
      </c>
      <c r="N7" s="13">
        <f t="shared" si="0"/>
        <v>3316.5833333333335</v>
      </c>
    </row>
    <row r="8" spans="1:14" ht="12" customHeight="1" x14ac:dyDescent="0.25">
      <c r="A8" s="7" t="str">
        <f>'Pregnant Women Participating'!A8</f>
        <v>Massachusetts</v>
      </c>
      <c r="B8" s="13">
        <v>22019</v>
      </c>
      <c r="C8" s="4">
        <v>22185</v>
      </c>
      <c r="D8" s="4">
        <v>22241</v>
      </c>
      <c r="E8" s="4">
        <v>22645</v>
      </c>
      <c r="F8" s="4">
        <v>22662</v>
      </c>
      <c r="G8" s="4">
        <v>23255</v>
      </c>
      <c r="H8" s="4">
        <v>23091</v>
      </c>
      <c r="I8" s="4">
        <v>23156</v>
      </c>
      <c r="J8" s="4">
        <v>23241</v>
      </c>
      <c r="K8" s="4">
        <v>23111</v>
      </c>
      <c r="L8" s="4">
        <v>23500</v>
      </c>
      <c r="M8" s="42">
        <v>23677</v>
      </c>
      <c r="N8" s="13">
        <f t="shared" si="0"/>
        <v>22898.583333333332</v>
      </c>
    </row>
    <row r="9" spans="1:14" ht="12" customHeight="1" x14ac:dyDescent="0.25">
      <c r="A9" s="7" t="str">
        <f>'Pregnant Women Participating'!A9</f>
        <v>New Hampshire</v>
      </c>
      <c r="B9" s="13">
        <v>2544</v>
      </c>
      <c r="C9" s="4">
        <v>2560</v>
      </c>
      <c r="D9" s="4">
        <v>2560</v>
      </c>
      <c r="E9" s="4">
        <v>2521</v>
      </c>
      <c r="F9" s="4">
        <v>2516</v>
      </c>
      <c r="G9" s="4">
        <v>2559</v>
      </c>
      <c r="H9" s="4">
        <v>2370</v>
      </c>
      <c r="I9" s="4">
        <v>2477</v>
      </c>
      <c r="J9" s="4">
        <v>2481</v>
      </c>
      <c r="K9" s="4">
        <v>2415</v>
      </c>
      <c r="L9" s="4">
        <v>2450</v>
      </c>
      <c r="M9" s="42">
        <v>2450</v>
      </c>
      <c r="N9" s="13">
        <f t="shared" si="0"/>
        <v>2491.9166666666665</v>
      </c>
    </row>
    <row r="10" spans="1:14" ht="12" customHeight="1" x14ac:dyDescent="0.25">
      <c r="A10" s="7" t="str">
        <f>'Pregnant Women Participating'!A10</f>
        <v>New York</v>
      </c>
      <c r="B10" s="13">
        <v>80319</v>
      </c>
      <c r="C10" s="4">
        <v>80738</v>
      </c>
      <c r="D10" s="4">
        <v>81024</v>
      </c>
      <c r="E10" s="4">
        <v>82065</v>
      </c>
      <c r="F10" s="4">
        <v>82568</v>
      </c>
      <c r="G10" s="4">
        <v>85029</v>
      </c>
      <c r="H10" s="4">
        <v>84866</v>
      </c>
      <c r="I10" s="4">
        <v>85402</v>
      </c>
      <c r="J10" s="4">
        <v>85460</v>
      </c>
      <c r="K10" s="4">
        <v>84802</v>
      </c>
      <c r="L10" s="4">
        <v>86092</v>
      </c>
      <c r="M10" s="42">
        <v>86726</v>
      </c>
      <c r="N10" s="13">
        <f t="shared" si="0"/>
        <v>83757.583333333328</v>
      </c>
    </row>
    <row r="11" spans="1:14" ht="12" customHeight="1" x14ac:dyDescent="0.25">
      <c r="A11" s="7" t="str">
        <f>'Pregnant Women Participating'!A11</f>
        <v>Rhode Island</v>
      </c>
      <c r="B11" s="13">
        <v>3478</v>
      </c>
      <c r="C11" s="4">
        <v>3471</v>
      </c>
      <c r="D11" s="4">
        <v>3528</v>
      </c>
      <c r="E11" s="4">
        <v>3571</v>
      </c>
      <c r="F11" s="4">
        <v>3640</v>
      </c>
      <c r="G11" s="4">
        <v>3681</v>
      </c>
      <c r="H11" s="4">
        <v>3644</v>
      </c>
      <c r="I11" s="4">
        <v>3603</v>
      </c>
      <c r="J11" s="4">
        <v>3539</v>
      </c>
      <c r="K11" s="4">
        <v>3492</v>
      </c>
      <c r="L11" s="4">
        <v>3546</v>
      </c>
      <c r="M11" s="42">
        <v>3570</v>
      </c>
      <c r="N11" s="13">
        <f t="shared" si="0"/>
        <v>3563.5833333333335</v>
      </c>
    </row>
    <row r="12" spans="1:14" ht="12" customHeight="1" x14ac:dyDescent="0.25">
      <c r="A12" s="7" t="str">
        <f>'Pregnant Women Participating'!A12</f>
        <v>Vermont</v>
      </c>
      <c r="B12" s="13">
        <v>2118</v>
      </c>
      <c r="C12" s="4">
        <v>2139</v>
      </c>
      <c r="D12" s="4">
        <v>2158</v>
      </c>
      <c r="E12" s="4">
        <v>2164</v>
      </c>
      <c r="F12" s="4">
        <v>2148</v>
      </c>
      <c r="G12" s="4">
        <v>2152</v>
      </c>
      <c r="H12" s="4">
        <v>2158</v>
      </c>
      <c r="I12" s="4">
        <v>2153</v>
      </c>
      <c r="J12" s="4">
        <v>2167</v>
      </c>
      <c r="K12" s="4">
        <v>2178</v>
      </c>
      <c r="L12" s="4">
        <v>2220</v>
      </c>
      <c r="M12" s="42">
        <v>2229</v>
      </c>
      <c r="N12" s="13">
        <f t="shared" si="0"/>
        <v>2165.3333333333335</v>
      </c>
    </row>
    <row r="13" spans="1:14" ht="12" customHeight="1" x14ac:dyDescent="0.25">
      <c r="A13" s="7" t="str">
        <f>'Pregnant Women Participating'!A13</f>
        <v>Virgin Islands</v>
      </c>
      <c r="B13" s="13">
        <v>709</v>
      </c>
      <c r="C13" s="4">
        <v>690</v>
      </c>
      <c r="D13" s="4">
        <v>686</v>
      </c>
      <c r="E13" s="4">
        <v>665</v>
      </c>
      <c r="F13" s="4">
        <v>645</v>
      </c>
      <c r="G13" s="4">
        <v>638</v>
      </c>
      <c r="H13" s="4">
        <v>629</v>
      </c>
      <c r="I13" s="4">
        <v>659</v>
      </c>
      <c r="J13" s="4">
        <v>655</v>
      </c>
      <c r="K13" s="4">
        <v>664</v>
      </c>
      <c r="L13" s="4">
        <v>656</v>
      </c>
      <c r="M13" s="42">
        <v>649</v>
      </c>
      <c r="N13" s="13">
        <f t="shared" si="0"/>
        <v>662.08333333333337</v>
      </c>
    </row>
    <row r="14" spans="1:14" ht="12" customHeight="1" x14ac:dyDescent="0.25">
      <c r="A14" s="7" t="str">
        <f>'Pregnant Women Participating'!A14</f>
        <v>Indian Township, ME</v>
      </c>
      <c r="B14" s="13">
        <v>19</v>
      </c>
      <c r="C14" s="4">
        <v>12</v>
      </c>
      <c r="D14" s="4">
        <v>13</v>
      </c>
      <c r="E14" s="4">
        <v>12</v>
      </c>
      <c r="F14" s="4">
        <v>10</v>
      </c>
      <c r="G14" s="4">
        <v>8</v>
      </c>
      <c r="H14" s="4">
        <v>7</v>
      </c>
      <c r="I14" s="4">
        <v>8</v>
      </c>
      <c r="J14" s="4">
        <v>7</v>
      </c>
      <c r="K14" s="4">
        <v>7</v>
      </c>
      <c r="L14" s="4">
        <v>7</v>
      </c>
      <c r="M14" s="42">
        <v>7</v>
      </c>
      <c r="N14" s="13">
        <f t="shared" si="0"/>
        <v>9.75</v>
      </c>
    </row>
    <row r="15" spans="1:14" ht="12" customHeight="1" x14ac:dyDescent="0.25">
      <c r="A15" s="7" t="str">
        <f>'Pregnant Women Participating'!A15</f>
        <v>Pleasant Point, ME</v>
      </c>
      <c r="B15" s="13">
        <v>6</v>
      </c>
      <c r="C15" s="4">
        <v>6</v>
      </c>
      <c r="D15" s="4">
        <v>7</v>
      </c>
      <c r="E15" s="4">
        <v>7</v>
      </c>
      <c r="F15" s="4">
        <v>7</v>
      </c>
      <c r="G15" s="4">
        <v>9</v>
      </c>
      <c r="H15" s="4">
        <v>10</v>
      </c>
      <c r="I15" s="4">
        <v>10</v>
      </c>
      <c r="J15" s="4">
        <v>13</v>
      </c>
      <c r="K15" s="4">
        <v>12</v>
      </c>
      <c r="L15" s="4">
        <v>12</v>
      </c>
      <c r="M15" s="42">
        <v>12</v>
      </c>
      <c r="N15" s="13">
        <f t="shared" si="0"/>
        <v>9.25</v>
      </c>
    </row>
    <row r="16" spans="1:14" s="17" customFormat="1" ht="24.75" customHeight="1" x14ac:dyDescent="0.25">
      <c r="A16" s="14" t="str">
        <f>'Pregnant Women Participating'!A16</f>
        <v>Northeast Region</v>
      </c>
      <c r="B16" s="16">
        <v>123906</v>
      </c>
      <c r="C16" s="15">
        <v>124636</v>
      </c>
      <c r="D16" s="15">
        <v>125153</v>
      </c>
      <c r="E16" s="15">
        <v>126716</v>
      </c>
      <c r="F16" s="15">
        <v>127216</v>
      </c>
      <c r="G16" s="15">
        <v>130675</v>
      </c>
      <c r="H16" s="15">
        <v>129919</v>
      </c>
      <c r="I16" s="15">
        <v>130585</v>
      </c>
      <c r="J16" s="15">
        <v>130715</v>
      </c>
      <c r="K16" s="15">
        <v>129865</v>
      </c>
      <c r="L16" s="15">
        <v>131897</v>
      </c>
      <c r="M16" s="41">
        <v>132814</v>
      </c>
      <c r="N16" s="16">
        <f t="shared" ref="N16:N102" si="1">IF(SUM(B16:M16)&gt;0,AVERAGE(B16:M16)," ")</f>
        <v>128674.75</v>
      </c>
    </row>
    <row r="17" spans="1:14" ht="12" customHeight="1" x14ac:dyDescent="0.25">
      <c r="A17" s="7" t="str">
        <f>'Pregnant Women Participating'!A17</f>
        <v>Delaware</v>
      </c>
      <c r="B17" s="13">
        <v>3655</v>
      </c>
      <c r="C17" s="4">
        <v>3695</v>
      </c>
      <c r="D17" s="4">
        <v>3737</v>
      </c>
      <c r="E17" s="4">
        <v>3638</v>
      </c>
      <c r="F17" s="4">
        <v>3553</v>
      </c>
      <c r="G17" s="4">
        <v>3615</v>
      </c>
      <c r="H17" s="4">
        <v>3530</v>
      </c>
      <c r="I17" s="4">
        <v>3544</v>
      </c>
      <c r="J17" s="4">
        <v>3669</v>
      </c>
      <c r="K17" s="4">
        <v>3737</v>
      </c>
      <c r="L17" s="4">
        <v>3808</v>
      </c>
      <c r="M17" s="42">
        <v>3783</v>
      </c>
      <c r="N17" s="13">
        <f t="shared" si="1"/>
        <v>3663.6666666666665</v>
      </c>
    </row>
    <row r="18" spans="1:14" ht="12" customHeight="1" x14ac:dyDescent="0.25">
      <c r="A18" s="7" t="str">
        <f>'Pregnant Women Participating'!A18</f>
        <v>District of Columbia</v>
      </c>
      <c r="B18" s="13">
        <v>2845</v>
      </c>
      <c r="C18" s="4">
        <v>3060</v>
      </c>
      <c r="D18" s="4">
        <v>3055</v>
      </c>
      <c r="E18" s="4">
        <v>2995</v>
      </c>
      <c r="F18" s="4">
        <v>3092</v>
      </c>
      <c r="G18" s="4">
        <v>3229</v>
      </c>
      <c r="H18" s="4">
        <v>2707</v>
      </c>
      <c r="I18" s="4">
        <v>2356</v>
      </c>
      <c r="J18" s="4">
        <v>2195</v>
      </c>
      <c r="K18" s="4">
        <v>2299</v>
      </c>
      <c r="L18" s="4">
        <v>2342</v>
      </c>
      <c r="M18" s="42">
        <v>2450</v>
      </c>
      <c r="N18" s="13">
        <f t="shared" si="1"/>
        <v>2718.75</v>
      </c>
    </row>
    <row r="19" spans="1:14" ht="12" customHeight="1" x14ac:dyDescent="0.25">
      <c r="A19" s="7" t="str">
        <f>'Pregnant Women Participating'!A19</f>
        <v>Maryland</v>
      </c>
      <c r="B19" s="13">
        <v>26707</v>
      </c>
      <c r="C19" s="4">
        <v>26677</v>
      </c>
      <c r="D19" s="4">
        <v>26631</v>
      </c>
      <c r="E19" s="4">
        <v>26967</v>
      </c>
      <c r="F19" s="4">
        <v>27220</v>
      </c>
      <c r="G19" s="4">
        <v>27822</v>
      </c>
      <c r="H19" s="4">
        <v>27582</v>
      </c>
      <c r="I19" s="4">
        <v>27602</v>
      </c>
      <c r="J19" s="4">
        <v>27820</v>
      </c>
      <c r="K19" s="4">
        <v>27874</v>
      </c>
      <c r="L19" s="4">
        <v>28494</v>
      </c>
      <c r="M19" s="42">
        <v>28799</v>
      </c>
      <c r="N19" s="13">
        <f t="shared" si="1"/>
        <v>27516.25</v>
      </c>
    </row>
    <row r="20" spans="1:14" ht="12" customHeight="1" x14ac:dyDescent="0.25">
      <c r="A20" s="7" t="str">
        <f>'Pregnant Women Participating'!A20</f>
        <v>New Jersey</v>
      </c>
      <c r="B20" s="13">
        <v>30483</v>
      </c>
      <c r="C20" s="4">
        <v>30324</v>
      </c>
      <c r="D20" s="4">
        <v>29919</v>
      </c>
      <c r="E20" s="4">
        <v>30422</v>
      </c>
      <c r="F20" s="4">
        <v>31098</v>
      </c>
      <c r="G20" s="4">
        <v>32078</v>
      </c>
      <c r="H20" s="4">
        <v>32057</v>
      </c>
      <c r="I20" s="4">
        <v>32928</v>
      </c>
      <c r="J20" s="4">
        <v>33340</v>
      </c>
      <c r="K20" s="4">
        <v>33535</v>
      </c>
      <c r="L20" s="4">
        <v>34124</v>
      </c>
      <c r="M20" s="42">
        <v>34355</v>
      </c>
      <c r="N20" s="13">
        <f t="shared" si="1"/>
        <v>32055.25</v>
      </c>
    </row>
    <row r="21" spans="1:14" ht="12" customHeight="1" x14ac:dyDescent="0.25">
      <c r="A21" s="7" t="str">
        <f>'Pregnant Women Participating'!A21</f>
        <v>Pennsylvania</v>
      </c>
      <c r="B21" s="13">
        <v>34760</v>
      </c>
      <c r="C21" s="4">
        <v>34945</v>
      </c>
      <c r="D21" s="4">
        <v>34885</v>
      </c>
      <c r="E21" s="4">
        <v>35159</v>
      </c>
      <c r="F21" s="4">
        <v>35677</v>
      </c>
      <c r="G21" s="4">
        <v>36629</v>
      </c>
      <c r="H21" s="4">
        <v>36092</v>
      </c>
      <c r="I21" s="4">
        <v>35851</v>
      </c>
      <c r="J21" s="4">
        <v>35611</v>
      </c>
      <c r="K21" s="4">
        <v>35430</v>
      </c>
      <c r="L21" s="4">
        <v>36287</v>
      </c>
      <c r="M21" s="42">
        <v>36797</v>
      </c>
      <c r="N21" s="13">
        <f t="shared" si="1"/>
        <v>35676.916666666664</v>
      </c>
    </row>
    <row r="22" spans="1:14" ht="12" customHeight="1" x14ac:dyDescent="0.25">
      <c r="A22" s="7" t="str">
        <f>'Pregnant Women Participating'!A22</f>
        <v>Puerto Rico</v>
      </c>
      <c r="B22" s="13">
        <v>20777</v>
      </c>
      <c r="C22" s="4">
        <v>20419</v>
      </c>
      <c r="D22" s="4">
        <v>20114</v>
      </c>
      <c r="E22" s="4">
        <v>20120</v>
      </c>
      <c r="F22" s="4">
        <v>20002</v>
      </c>
      <c r="G22" s="4">
        <v>20166</v>
      </c>
      <c r="H22" s="4">
        <v>20111</v>
      </c>
      <c r="I22" s="4">
        <v>20270</v>
      </c>
      <c r="J22" s="4">
        <v>20185</v>
      </c>
      <c r="K22" s="4">
        <v>18069</v>
      </c>
      <c r="L22" s="4">
        <v>18282</v>
      </c>
      <c r="M22" s="42">
        <v>16367</v>
      </c>
      <c r="N22" s="13">
        <f t="shared" si="1"/>
        <v>19573.5</v>
      </c>
    </row>
    <row r="23" spans="1:14" ht="12" customHeight="1" x14ac:dyDescent="0.25">
      <c r="A23" s="7" t="str">
        <f>'Pregnant Women Participating'!A23</f>
        <v>Virginia</v>
      </c>
      <c r="B23" s="13">
        <v>25306</v>
      </c>
      <c r="C23" s="4">
        <v>25237</v>
      </c>
      <c r="D23" s="4">
        <v>25207</v>
      </c>
      <c r="E23" s="4">
        <v>25346</v>
      </c>
      <c r="F23" s="4">
        <v>25255</v>
      </c>
      <c r="G23" s="4">
        <v>25485</v>
      </c>
      <c r="H23" s="4">
        <v>25170</v>
      </c>
      <c r="I23" s="4">
        <v>25055</v>
      </c>
      <c r="J23" s="4">
        <v>24730</v>
      </c>
      <c r="K23" s="4">
        <v>24543</v>
      </c>
      <c r="L23" s="4">
        <v>25052</v>
      </c>
      <c r="M23" s="42">
        <v>24990</v>
      </c>
      <c r="N23" s="13">
        <f t="shared" si="1"/>
        <v>25114.666666666668</v>
      </c>
    </row>
    <row r="24" spans="1:14" ht="12" customHeight="1" x14ac:dyDescent="0.25">
      <c r="A24" s="7" t="str">
        <f>'Pregnant Women Participating'!A24</f>
        <v>West Virginia</v>
      </c>
      <c r="B24" s="13">
        <v>6492</v>
      </c>
      <c r="C24" s="4">
        <v>6532</v>
      </c>
      <c r="D24" s="4">
        <v>6525</v>
      </c>
      <c r="E24" s="4">
        <v>6616</v>
      </c>
      <c r="F24" s="4">
        <v>6576</v>
      </c>
      <c r="G24" s="4">
        <v>6830</v>
      </c>
      <c r="H24" s="4">
        <v>6816</v>
      </c>
      <c r="I24" s="4">
        <v>6886</v>
      </c>
      <c r="J24" s="4">
        <v>6857</v>
      </c>
      <c r="K24" s="4">
        <v>6879</v>
      </c>
      <c r="L24" s="4">
        <v>7069</v>
      </c>
      <c r="M24" s="42">
        <v>7154</v>
      </c>
      <c r="N24" s="13">
        <f t="shared" si="1"/>
        <v>6769.333333333333</v>
      </c>
    </row>
    <row r="25" spans="1:14" s="17" customFormat="1" ht="24.75" customHeight="1" x14ac:dyDescent="0.25">
      <c r="A25" s="14" t="str">
        <f>'Pregnant Women Participating'!A25</f>
        <v>Mid-Atlantic Region</v>
      </c>
      <c r="B25" s="16">
        <v>151025</v>
      </c>
      <c r="C25" s="15">
        <v>150889</v>
      </c>
      <c r="D25" s="15">
        <v>150073</v>
      </c>
      <c r="E25" s="15">
        <v>151263</v>
      </c>
      <c r="F25" s="15">
        <v>152473</v>
      </c>
      <c r="G25" s="15">
        <v>155854</v>
      </c>
      <c r="H25" s="15">
        <v>154065</v>
      </c>
      <c r="I25" s="15">
        <v>154492</v>
      </c>
      <c r="J25" s="15">
        <v>154407</v>
      </c>
      <c r="K25" s="15">
        <v>152366</v>
      </c>
      <c r="L25" s="15">
        <v>155458</v>
      </c>
      <c r="M25" s="41">
        <v>154695</v>
      </c>
      <c r="N25" s="16">
        <f t="shared" si="1"/>
        <v>153088.33333333334</v>
      </c>
    </row>
    <row r="26" spans="1:14" ht="12" customHeight="1" x14ac:dyDescent="0.25">
      <c r="A26" s="7" t="str">
        <f>'Pregnant Women Participating'!A26</f>
        <v>Alabama</v>
      </c>
      <c r="B26" s="13">
        <v>24047</v>
      </c>
      <c r="C26" s="4">
        <v>23917</v>
      </c>
      <c r="D26" s="4">
        <v>23707</v>
      </c>
      <c r="E26" s="4">
        <v>23609</v>
      </c>
      <c r="F26" s="4">
        <v>23325</v>
      </c>
      <c r="G26" s="4">
        <v>23892</v>
      </c>
      <c r="H26" s="4">
        <v>23705</v>
      </c>
      <c r="I26" s="4">
        <v>23977</v>
      </c>
      <c r="J26" s="4">
        <v>24004</v>
      </c>
      <c r="K26" s="4">
        <v>23974</v>
      </c>
      <c r="L26" s="4">
        <v>24485</v>
      </c>
      <c r="M26" s="42">
        <v>24494</v>
      </c>
      <c r="N26" s="13">
        <f t="shared" si="1"/>
        <v>23928</v>
      </c>
    </row>
    <row r="27" spans="1:14" ht="12" customHeight="1" x14ac:dyDescent="0.25">
      <c r="A27" s="7" t="str">
        <f>'Pregnant Women Participating'!A27</f>
        <v>Florida</v>
      </c>
      <c r="B27" s="13">
        <v>92197</v>
      </c>
      <c r="C27" s="4">
        <v>91981</v>
      </c>
      <c r="D27" s="4">
        <v>90771</v>
      </c>
      <c r="E27" s="4">
        <v>91811</v>
      </c>
      <c r="F27" s="4">
        <v>92953</v>
      </c>
      <c r="G27" s="4">
        <v>94832</v>
      </c>
      <c r="H27" s="4">
        <v>95584</v>
      </c>
      <c r="I27" s="4">
        <v>96209</v>
      </c>
      <c r="J27" s="4">
        <v>97114</v>
      </c>
      <c r="K27" s="4">
        <v>97206</v>
      </c>
      <c r="L27" s="4">
        <v>98553</v>
      </c>
      <c r="M27" s="42">
        <v>97872</v>
      </c>
      <c r="N27" s="13">
        <f t="shared" si="1"/>
        <v>94756.916666666672</v>
      </c>
    </row>
    <row r="28" spans="1:14" ht="12" customHeight="1" x14ac:dyDescent="0.25">
      <c r="A28" s="7" t="str">
        <f>'Pregnant Women Participating'!A28</f>
        <v>Georgia</v>
      </c>
      <c r="B28" s="13">
        <v>45609</v>
      </c>
      <c r="C28" s="4">
        <v>45489</v>
      </c>
      <c r="D28" s="4">
        <v>44816</v>
      </c>
      <c r="E28" s="4">
        <v>40842</v>
      </c>
      <c r="F28" s="4">
        <v>41653</v>
      </c>
      <c r="G28" s="4">
        <v>42372</v>
      </c>
      <c r="H28" s="4">
        <v>40733</v>
      </c>
      <c r="I28" s="4">
        <v>40836</v>
      </c>
      <c r="J28" s="4">
        <v>40546</v>
      </c>
      <c r="K28" s="4">
        <v>39502</v>
      </c>
      <c r="L28" s="4">
        <v>41040</v>
      </c>
      <c r="M28" s="42">
        <v>40832</v>
      </c>
      <c r="N28" s="13">
        <f t="shared" si="1"/>
        <v>42022.5</v>
      </c>
    </row>
    <row r="29" spans="1:14" ht="12" customHeight="1" x14ac:dyDescent="0.25">
      <c r="A29" s="7" t="str">
        <f>'Pregnant Women Participating'!A29</f>
        <v>Kentucky</v>
      </c>
      <c r="B29" s="13">
        <v>21698</v>
      </c>
      <c r="C29" s="4">
        <v>21602</v>
      </c>
      <c r="D29" s="4">
        <v>21225</v>
      </c>
      <c r="E29" s="4">
        <v>21277</v>
      </c>
      <c r="F29" s="4">
        <v>21107</v>
      </c>
      <c r="G29" s="4">
        <v>21548</v>
      </c>
      <c r="H29" s="4">
        <v>21486</v>
      </c>
      <c r="I29" s="4">
        <v>21639</v>
      </c>
      <c r="J29" s="4">
        <v>21969</v>
      </c>
      <c r="K29" s="4">
        <v>22096</v>
      </c>
      <c r="L29" s="4">
        <v>22734</v>
      </c>
      <c r="M29" s="42">
        <v>23011</v>
      </c>
      <c r="N29" s="13">
        <f t="shared" si="1"/>
        <v>21782.666666666668</v>
      </c>
    </row>
    <row r="30" spans="1:14" ht="12" customHeight="1" x14ac:dyDescent="0.25">
      <c r="A30" s="7" t="str">
        <f>'Pregnant Women Participating'!A30</f>
        <v>Mississippi</v>
      </c>
      <c r="B30" s="13">
        <v>14260</v>
      </c>
      <c r="C30" s="4">
        <v>14243</v>
      </c>
      <c r="D30" s="4">
        <v>14119</v>
      </c>
      <c r="E30" s="4">
        <v>13403</v>
      </c>
      <c r="F30" s="4">
        <v>14402</v>
      </c>
      <c r="G30" s="4">
        <v>14368</v>
      </c>
      <c r="H30" s="4">
        <v>12748</v>
      </c>
      <c r="I30" s="4">
        <v>14072</v>
      </c>
      <c r="J30" s="4">
        <v>14043</v>
      </c>
      <c r="K30" s="4">
        <v>13463</v>
      </c>
      <c r="L30" s="4">
        <v>14025</v>
      </c>
      <c r="M30" s="42">
        <v>13796</v>
      </c>
      <c r="N30" s="13">
        <f t="shared" si="1"/>
        <v>13911.833333333334</v>
      </c>
    </row>
    <row r="31" spans="1:14" ht="12" customHeight="1" x14ac:dyDescent="0.25">
      <c r="A31" s="7" t="str">
        <f>'Pregnant Women Participating'!A31</f>
        <v>North Carolina</v>
      </c>
      <c r="B31" s="13">
        <v>54799</v>
      </c>
      <c r="C31" s="4">
        <v>54404</v>
      </c>
      <c r="D31" s="4">
        <v>54425</v>
      </c>
      <c r="E31" s="4">
        <v>54855</v>
      </c>
      <c r="F31" s="4">
        <v>55177</v>
      </c>
      <c r="G31" s="4">
        <v>57617</v>
      </c>
      <c r="H31" s="4">
        <v>56216</v>
      </c>
      <c r="I31" s="4">
        <v>57272</v>
      </c>
      <c r="J31" s="4">
        <v>57243</v>
      </c>
      <c r="K31" s="4">
        <v>57057</v>
      </c>
      <c r="L31" s="4">
        <v>57701</v>
      </c>
      <c r="M31" s="42">
        <v>57347</v>
      </c>
      <c r="N31" s="13">
        <f t="shared" si="1"/>
        <v>56176.083333333336</v>
      </c>
    </row>
    <row r="32" spans="1:14" ht="12" customHeight="1" x14ac:dyDescent="0.25">
      <c r="A32" s="7" t="str">
        <f>'Pregnant Women Participating'!A32</f>
        <v>South Carolina</v>
      </c>
      <c r="B32" s="13">
        <v>19325</v>
      </c>
      <c r="C32" s="4">
        <v>19146</v>
      </c>
      <c r="D32" s="4">
        <v>18780</v>
      </c>
      <c r="E32" s="4">
        <v>18306</v>
      </c>
      <c r="F32" s="4">
        <v>17941</v>
      </c>
      <c r="G32" s="4">
        <v>18277</v>
      </c>
      <c r="H32" s="4">
        <v>18352</v>
      </c>
      <c r="I32" s="4">
        <v>18445</v>
      </c>
      <c r="J32" s="4">
        <v>18783</v>
      </c>
      <c r="K32" s="4">
        <v>18784</v>
      </c>
      <c r="L32" s="4">
        <v>19252</v>
      </c>
      <c r="M32" s="42">
        <v>19300</v>
      </c>
      <c r="N32" s="13">
        <f t="shared" si="1"/>
        <v>18724.25</v>
      </c>
    </row>
    <row r="33" spans="1:14" ht="12" customHeight="1" x14ac:dyDescent="0.25">
      <c r="A33" s="7" t="str">
        <f>'Pregnant Women Participating'!A33</f>
        <v>Tennessee</v>
      </c>
      <c r="B33" s="13">
        <v>28016</v>
      </c>
      <c r="C33" s="4">
        <v>28026</v>
      </c>
      <c r="D33" s="4">
        <v>27747</v>
      </c>
      <c r="E33" s="4">
        <v>28090</v>
      </c>
      <c r="F33" s="4">
        <v>28248</v>
      </c>
      <c r="G33" s="4">
        <v>28827</v>
      </c>
      <c r="H33" s="4">
        <v>28479</v>
      </c>
      <c r="I33" s="4">
        <v>28642</v>
      </c>
      <c r="J33" s="4">
        <v>28659</v>
      </c>
      <c r="K33" s="4">
        <v>28744</v>
      </c>
      <c r="L33" s="4">
        <v>29576</v>
      </c>
      <c r="M33" s="42">
        <v>29778</v>
      </c>
      <c r="N33" s="13">
        <f t="shared" si="1"/>
        <v>28569.333333333332</v>
      </c>
    </row>
    <row r="34" spans="1:14" ht="12" customHeight="1" x14ac:dyDescent="0.25">
      <c r="A34" s="7" t="str">
        <f>'Pregnant Women Participating'!A34</f>
        <v>Choctaw Indians, MS</v>
      </c>
      <c r="B34" s="13">
        <v>174</v>
      </c>
      <c r="C34" s="4">
        <v>167</v>
      </c>
      <c r="D34" s="4">
        <v>169</v>
      </c>
      <c r="E34" s="4">
        <v>160</v>
      </c>
      <c r="F34" s="4">
        <v>154</v>
      </c>
      <c r="G34" s="4">
        <v>153</v>
      </c>
      <c r="H34" s="4">
        <v>154</v>
      </c>
      <c r="I34" s="4">
        <v>160</v>
      </c>
      <c r="J34" s="4">
        <v>155</v>
      </c>
      <c r="K34" s="4">
        <v>148</v>
      </c>
      <c r="L34" s="4">
        <v>169</v>
      </c>
      <c r="M34" s="42">
        <v>164</v>
      </c>
      <c r="N34" s="13">
        <f t="shared" si="1"/>
        <v>160.58333333333334</v>
      </c>
    </row>
    <row r="35" spans="1:14" ht="12" customHeight="1" x14ac:dyDescent="0.25">
      <c r="A35" s="7" t="str">
        <f>'Pregnant Women Participating'!A35</f>
        <v>Eastern Cherokee, NC</v>
      </c>
      <c r="B35" s="13">
        <v>134</v>
      </c>
      <c r="C35" s="4">
        <v>128</v>
      </c>
      <c r="D35" s="4">
        <v>130</v>
      </c>
      <c r="E35" s="4">
        <v>130</v>
      </c>
      <c r="F35" s="4">
        <v>125</v>
      </c>
      <c r="G35" s="4">
        <v>123</v>
      </c>
      <c r="H35" s="4">
        <v>114</v>
      </c>
      <c r="I35" s="4">
        <v>100</v>
      </c>
      <c r="J35" s="4">
        <v>100</v>
      </c>
      <c r="K35" s="4">
        <v>105</v>
      </c>
      <c r="L35" s="4">
        <v>105</v>
      </c>
      <c r="M35" s="42">
        <v>104</v>
      </c>
      <c r="N35" s="13">
        <f t="shared" si="1"/>
        <v>116.5</v>
      </c>
    </row>
    <row r="36" spans="1:14" s="17" customFormat="1" ht="24.75" customHeight="1" x14ac:dyDescent="0.25">
      <c r="A36" s="14" t="str">
        <f>'Pregnant Women Participating'!A36</f>
        <v>Southeast Region</v>
      </c>
      <c r="B36" s="16">
        <v>300259</v>
      </c>
      <c r="C36" s="15">
        <v>299103</v>
      </c>
      <c r="D36" s="15">
        <v>295889</v>
      </c>
      <c r="E36" s="15">
        <v>292483</v>
      </c>
      <c r="F36" s="15">
        <v>295085</v>
      </c>
      <c r="G36" s="15">
        <v>302009</v>
      </c>
      <c r="H36" s="15">
        <v>297571</v>
      </c>
      <c r="I36" s="15">
        <v>301352</v>
      </c>
      <c r="J36" s="15">
        <v>302616</v>
      </c>
      <c r="K36" s="15">
        <v>301079</v>
      </c>
      <c r="L36" s="15">
        <v>307640</v>
      </c>
      <c r="M36" s="41">
        <v>306698</v>
      </c>
      <c r="N36" s="16">
        <f t="shared" si="1"/>
        <v>300148.66666666669</v>
      </c>
    </row>
    <row r="37" spans="1:14" ht="12" customHeight="1" x14ac:dyDescent="0.25">
      <c r="A37" s="7" t="str">
        <f>'Pregnant Women Participating'!A37</f>
        <v>Illinois</v>
      </c>
      <c r="B37" s="13">
        <v>34578</v>
      </c>
      <c r="C37" s="4">
        <v>34428</v>
      </c>
      <c r="D37" s="4">
        <v>34025</v>
      </c>
      <c r="E37" s="4">
        <v>34587</v>
      </c>
      <c r="F37" s="4">
        <v>34638</v>
      </c>
      <c r="G37" s="4">
        <v>35761</v>
      </c>
      <c r="H37" s="4">
        <v>35963</v>
      </c>
      <c r="I37" s="4">
        <v>36216</v>
      </c>
      <c r="J37" s="4">
        <v>36310</v>
      </c>
      <c r="K37" s="4">
        <v>36102</v>
      </c>
      <c r="L37" s="4">
        <v>36745</v>
      </c>
      <c r="M37" s="42">
        <v>36682</v>
      </c>
      <c r="N37" s="13">
        <f t="shared" si="1"/>
        <v>35502.916666666664</v>
      </c>
    </row>
    <row r="38" spans="1:14" ht="12" customHeight="1" x14ac:dyDescent="0.25">
      <c r="A38" s="7" t="str">
        <f>'Pregnant Women Participating'!A38</f>
        <v>Indiana</v>
      </c>
      <c r="B38" s="13">
        <v>32202</v>
      </c>
      <c r="C38" s="4">
        <v>32323</v>
      </c>
      <c r="D38" s="4">
        <v>32035</v>
      </c>
      <c r="E38" s="4">
        <v>32598</v>
      </c>
      <c r="F38" s="4">
        <v>32541</v>
      </c>
      <c r="G38" s="4">
        <v>33303</v>
      </c>
      <c r="H38" s="4">
        <v>31723</v>
      </c>
      <c r="I38" s="4">
        <v>31196</v>
      </c>
      <c r="J38" s="4">
        <v>31073</v>
      </c>
      <c r="K38" s="4">
        <v>31141</v>
      </c>
      <c r="L38" s="4">
        <v>31339</v>
      </c>
      <c r="M38" s="42">
        <v>31337</v>
      </c>
      <c r="N38" s="13">
        <f t="shared" si="1"/>
        <v>31900.916666666668</v>
      </c>
    </row>
    <row r="39" spans="1:14" ht="12" customHeight="1" x14ac:dyDescent="0.25">
      <c r="A39" s="7" t="str">
        <f>'Pregnant Women Participating'!A39</f>
        <v>Iowa</v>
      </c>
      <c r="B39" s="13">
        <v>12018</v>
      </c>
      <c r="C39" s="4">
        <v>12061</v>
      </c>
      <c r="D39" s="4">
        <v>12034</v>
      </c>
      <c r="E39" s="4">
        <v>12296</v>
      </c>
      <c r="F39" s="4">
        <v>12523</v>
      </c>
      <c r="G39" s="4">
        <v>12567</v>
      </c>
      <c r="H39" s="4">
        <v>12529</v>
      </c>
      <c r="I39" s="4">
        <v>12316</v>
      </c>
      <c r="J39" s="4">
        <v>12490</v>
      </c>
      <c r="K39" s="4">
        <v>12394</v>
      </c>
      <c r="L39" s="4">
        <v>12638</v>
      </c>
      <c r="M39" s="42">
        <v>12874</v>
      </c>
      <c r="N39" s="13">
        <f t="shared" si="1"/>
        <v>12395</v>
      </c>
    </row>
    <row r="40" spans="1:14" ht="12" customHeight="1" x14ac:dyDescent="0.25">
      <c r="A40" s="7" t="str">
        <f>'Pregnant Women Participating'!A40</f>
        <v>Michigan</v>
      </c>
      <c r="B40" s="13">
        <v>39291</v>
      </c>
      <c r="C40" s="4">
        <v>38987</v>
      </c>
      <c r="D40" s="4">
        <v>38772</v>
      </c>
      <c r="E40" s="4">
        <v>39283</v>
      </c>
      <c r="F40" s="4">
        <v>39220</v>
      </c>
      <c r="G40" s="4">
        <v>39902</v>
      </c>
      <c r="H40" s="4">
        <v>39779</v>
      </c>
      <c r="I40" s="4">
        <v>39827</v>
      </c>
      <c r="J40" s="4">
        <v>40117</v>
      </c>
      <c r="K40" s="4">
        <v>40132</v>
      </c>
      <c r="L40" s="4">
        <v>40704</v>
      </c>
      <c r="M40" s="42">
        <v>40838</v>
      </c>
      <c r="N40" s="13">
        <f t="shared" si="1"/>
        <v>39737.666666666664</v>
      </c>
    </row>
    <row r="41" spans="1:14" ht="12" customHeight="1" x14ac:dyDescent="0.25">
      <c r="A41" s="7" t="str">
        <f>'Pregnant Women Participating'!A41</f>
        <v>Minnesota</v>
      </c>
      <c r="B41" s="13">
        <v>19746</v>
      </c>
      <c r="C41" s="4">
        <v>20054</v>
      </c>
      <c r="D41" s="4">
        <v>20326</v>
      </c>
      <c r="E41" s="4">
        <v>20697</v>
      </c>
      <c r="F41" s="4">
        <v>20921</v>
      </c>
      <c r="G41" s="4">
        <v>21292</v>
      </c>
      <c r="H41" s="4">
        <v>21039</v>
      </c>
      <c r="I41" s="4">
        <v>21189</v>
      </c>
      <c r="J41" s="4">
        <v>21276</v>
      </c>
      <c r="K41" s="4">
        <v>21131</v>
      </c>
      <c r="L41" s="4">
        <v>21609</v>
      </c>
      <c r="M41" s="42">
        <v>21804</v>
      </c>
      <c r="N41" s="13">
        <f t="shared" si="1"/>
        <v>20923.666666666668</v>
      </c>
    </row>
    <row r="42" spans="1:14" ht="12" customHeight="1" x14ac:dyDescent="0.25">
      <c r="A42" s="7" t="str">
        <f>'Pregnant Women Participating'!A42</f>
        <v>Ohio</v>
      </c>
      <c r="B42" s="13">
        <v>37722</v>
      </c>
      <c r="C42" s="4">
        <v>37907</v>
      </c>
      <c r="D42" s="4">
        <v>37321</v>
      </c>
      <c r="E42" s="4">
        <v>37581</v>
      </c>
      <c r="F42" s="4">
        <v>37326</v>
      </c>
      <c r="G42" s="4">
        <v>38399</v>
      </c>
      <c r="H42" s="4">
        <v>38576</v>
      </c>
      <c r="I42" s="4">
        <v>38455</v>
      </c>
      <c r="J42" s="4">
        <v>38406</v>
      </c>
      <c r="K42" s="4">
        <v>37612</v>
      </c>
      <c r="L42" s="4">
        <v>38662</v>
      </c>
      <c r="M42" s="42">
        <v>39200</v>
      </c>
      <c r="N42" s="13">
        <f t="shared" si="1"/>
        <v>38097.25</v>
      </c>
    </row>
    <row r="43" spans="1:14" ht="12" customHeight="1" x14ac:dyDescent="0.25">
      <c r="A43" s="7" t="str">
        <f>'Pregnant Women Participating'!A43</f>
        <v>Wisconsin</v>
      </c>
      <c r="B43" s="13">
        <v>16176</v>
      </c>
      <c r="C43" s="4">
        <v>16601</v>
      </c>
      <c r="D43" s="4">
        <v>16568</v>
      </c>
      <c r="E43" s="4">
        <v>16781</v>
      </c>
      <c r="F43" s="4">
        <v>16660</v>
      </c>
      <c r="G43" s="4">
        <v>16836</v>
      </c>
      <c r="H43" s="4">
        <v>16559</v>
      </c>
      <c r="I43" s="4">
        <v>16577</v>
      </c>
      <c r="J43" s="4">
        <v>16689</v>
      </c>
      <c r="K43" s="4">
        <v>16634</v>
      </c>
      <c r="L43" s="4">
        <v>16950</v>
      </c>
      <c r="M43" s="42">
        <v>16916</v>
      </c>
      <c r="N43" s="13">
        <f t="shared" si="1"/>
        <v>16662.25</v>
      </c>
    </row>
    <row r="44" spans="1:14" s="17" customFormat="1" ht="24.75" customHeight="1" x14ac:dyDescent="0.25">
      <c r="A44" s="14" t="str">
        <f>'Pregnant Women Participating'!A44</f>
        <v>Midwest Region</v>
      </c>
      <c r="B44" s="16">
        <v>191733</v>
      </c>
      <c r="C44" s="15">
        <v>192361</v>
      </c>
      <c r="D44" s="15">
        <v>191081</v>
      </c>
      <c r="E44" s="15">
        <v>193823</v>
      </c>
      <c r="F44" s="15">
        <v>193829</v>
      </c>
      <c r="G44" s="15">
        <v>198060</v>
      </c>
      <c r="H44" s="15">
        <v>196168</v>
      </c>
      <c r="I44" s="15">
        <v>195776</v>
      </c>
      <c r="J44" s="15">
        <v>196361</v>
      </c>
      <c r="K44" s="15">
        <v>195146</v>
      </c>
      <c r="L44" s="15">
        <v>198647</v>
      </c>
      <c r="M44" s="41">
        <v>199651</v>
      </c>
      <c r="N44" s="16">
        <f t="shared" si="1"/>
        <v>195219.66666666666</v>
      </c>
    </row>
    <row r="45" spans="1:14" ht="12" customHeight="1" x14ac:dyDescent="0.25">
      <c r="A45" s="7" t="str">
        <f>'Pregnant Women Participating'!A45</f>
        <v>Arizona</v>
      </c>
      <c r="B45" s="13">
        <v>26262</v>
      </c>
      <c r="C45" s="4">
        <v>26071</v>
      </c>
      <c r="D45" s="4">
        <v>26028</v>
      </c>
      <c r="E45" s="4">
        <v>26203</v>
      </c>
      <c r="F45" s="4">
        <v>25958</v>
      </c>
      <c r="G45" s="4">
        <v>26215</v>
      </c>
      <c r="H45" s="4">
        <v>25866</v>
      </c>
      <c r="I45" s="4">
        <v>26101</v>
      </c>
      <c r="J45" s="4">
        <v>26609</v>
      </c>
      <c r="K45" s="4">
        <v>27097</v>
      </c>
      <c r="L45" s="4">
        <v>28150</v>
      </c>
      <c r="M45" s="42">
        <v>28256</v>
      </c>
      <c r="N45" s="13">
        <f t="shared" si="1"/>
        <v>26568</v>
      </c>
    </row>
    <row r="46" spans="1:14" ht="12" customHeight="1" x14ac:dyDescent="0.25">
      <c r="A46" s="7" t="str">
        <f>'Pregnant Women Participating'!A46</f>
        <v>Arkansas</v>
      </c>
      <c r="B46" s="13">
        <v>13279</v>
      </c>
      <c r="C46" s="4">
        <v>13695</v>
      </c>
      <c r="D46" s="4">
        <v>13623</v>
      </c>
      <c r="E46" s="4">
        <v>12997</v>
      </c>
      <c r="F46" s="4">
        <v>13866</v>
      </c>
      <c r="G46" s="4">
        <v>14336</v>
      </c>
      <c r="H46" s="4">
        <v>13645</v>
      </c>
      <c r="I46" s="4">
        <v>14900</v>
      </c>
      <c r="J46" s="4">
        <v>15292</v>
      </c>
      <c r="K46" s="4">
        <v>14920</v>
      </c>
      <c r="L46" s="4">
        <v>15402</v>
      </c>
      <c r="M46" s="42">
        <v>15295</v>
      </c>
      <c r="N46" s="13">
        <f t="shared" si="1"/>
        <v>14270.833333333334</v>
      </c>
    </row>
    <row r="47" spans="1:14" ht="12" customHeight="1" x14ac:dyDescent="0.25">
      <c r="A47" s="7" t="str">
        <f>'Pregnant Women Participating'!A47</f>
        <v>Louisiana</v>
      </c>
      <c r="B47" s="13">
        <v>23300</v>
      </c>
      <c r="C47" s="4">
        <v>23510</v>
      </c>
      <c r="D47" s="4">
        <v>23034</v>
      </c>
      <c r="E47" s="4">
        <v>23142</v>
      </c>
      <c r="F47" s="4">
        <v>23382</v>
      </c>
      <c r="G47" s="4">
        <v>23330</v>
      </c>
      <c r="H47" s="4">
        <v>23166</v>
      </c>
      <c r="I47" s="4">
        <v>23015</v>
      </c>
      <c r="J47" s="4">
        <v>23096</v>
      </c>
      <c r="K47" s="4">
        <v>23308</v>
      </c>
      <c r="L47" s="4">
        <v>24107</v>
      </c>
      <c r="M47" s="42">
        <v>24703</v>
      </c>
      <c r="N47" s="13">
        <f t="shared" si="1"/>
        <v>23424.416666666668</v>
      </c>
    </row>
    <row r="48" spans="1:14" ht="12" customHeight="1" x14ac:dyDescent="0.25">
      <c r="A48" s="7" t="str">
        <f>'Pregnant Women Participating'!A48</f>
        <v>New Mexico</v>
      </c>
      <c r="B48" s="13">
        <v>7586</v>
      </c>
      <c r="C48" s="4">
        <v>7551</v>
      </c>
      <c r="D48" s="4">
        <v>7511</v>
      </c>
      <c r="E48" s="4">
        <v>7649</v>
      </c>
      <c r="F48" s="4">
        <v>7717</v>
      </c>
      <c r="G48" s="4">
        <v>7885</v>
      </c>
      <c r="H48" s="4">
        <v>7990</v>
      </c>
      <c r="I48" s="4">
        <v>8151</v>
      </c>
      <c r="J48" s="4">
        <v>8374</v>
      </c>
      <c r="K48" s="4">
        <v>8421</v>
      </c>
      <c r="L48" s="4">
        <v>8676</v>
      </c>
      <c r="M48" s="42">
        <v>8927</v>
      </c>
      <c r="N48" s="13">
        <f t="shared" si="1"/>
        <v>8036.5</v>
      </c>
    </row>
    <row r="49" spans="1:14" ht="12" customHeight="1" x14ac:dyDescent="0.25">
      <c r="A49" s="7" t="str">
        <f>'Pregnant Women Participating'!A49</f>
        <v>Oklahoma</v>
      </c>
      <c r="B49" s="13">
        <v>15393</v>
      </c>
      <c r="C49" s="4">
        <v>15259</v>
      </c>
      <c r="D49" s="4">
        <v>15040</v>
      </c>
      <c r="E49" s="4">
        <v>15302</v>
      </c>
      <c r="F49" s="4">
        <v>14855</v>
      </c>
      <c r="G49" s="4">
        <v>15315</v>
      </c>
      <c r="H49" s="4">
        <v>15358</v>
      </c>
      <c r="I49" s="4">
        <v>15626</v>
      </c>
      <c r="J49" s="4">
        <v>15890</v>
      </c>
      <c r="K49" s="4">
        <v>15902</v>
      </c>
      <c r="L49" s="4">
        <v>16107</v>
      </c>
      <c r="M49" s="42">
        <v>16089</v>
      </c>
      <c r="N49" s="13">
        <f t="shared" si="1"/>
        <v>15511.333333333334</v>
      </c>
    </row>
    <row r="50" spans="1:14" ht="12" customHeight="1" x14ac:dyDescent="0.25">
      <c r="A50" s="7" t="str">
        <f>'Pregnant Women Participating'!A50</f>
        <v>Texas</v>
      </c>
      <c r="B50" s="13">
        <v>186224</v>
      </c>
      <c r="C50" s="4">
        <v>186389</v>
      </c>
      <c r="D50" s="4">
        <v>184891</v>
      </c>
      <c r="E50" s="4">
        <v>186962</v>
      </c>
      <c r="F50" s="4">
        <v>187738</v>
      </c>
      <c r="G50" s="4">
        <v>190933</v>
      </c>
      <c r="H50" s="4">
        <v>190893</v>
      </c>
      <c r="I50" s="4">
        <v>192891</v>
      </c>
      <c r="J50" s="4">
        <v>194964</v>
      </c>
      <c r="K50" s="4">
        <v>195189</v>
      </c>
      <c r="L50" s="4">
        <v>198933</v>
      </c>
      <c r="M50" s="42">
        <v>200262</v>
      </c>
      <c r="N50" s="13">
        <f t="shared" si="1"/>
        <v>191355.75</v>
      </c>
    </row>
    <row r="51" spans="1:14" ht="12" customHeight="1" x14ac:dyDescent="0.25">
      <c r="A51" s="7" t="str">
        <f>'Pregnant Women Participating'!A51</f>
        <v>Utah</v>
      </c>
      <c r="B51" s="13">
        <v>8387</v>
      </c>
      <c r="C51" s="4">
        <v>8480</v>
      </c>
      <c r="D51" s="4">
        <v>8322</v>
      </c>
      <c r="E51" s="4">
        <v>8384</v>
      </c>
      <c r="F51" s="4">
        <v>8475</v>
      </c>
      <c r="G51" s="4">
        <v>8744</v>
      </c>
      <c r="H51" s="4">
        <v>8672</v>
      </c>
      <c r="I51" s="4">
        <v>8746</v>
      </c>
      <c r="J51" s="4">
        <v>8667</v>
      </c>
      <c r="K51" s="4">
        <v>8714</v>
      </c>
      <c r="L51" s="4">
        <v>9120</v>
      </c>
      <c r="M51" s="42">
        <v>9159</v>
      </c>
      <c r="N51" s="13">
        <f t="shared" si="1"/>
        <v>8655.8333333333339</v>
      </c>
    </row>
    <row r="52" spans="1:14" ht="12" customHeight="1" x14ac:dyDescent="0.25">
      <c r="A52" s="7" t="str">
        <f>'Pregnant Women Participating'!A52</f>
        <v>Inter-Tribal Council, AZ</v>
      </c>
      <c r="B52" s="13">
        <v>1088</v>
      </c>
      <c r="C52" s="4">
        <v>1088</v>
      </c>
      <c r="D52" s="4">
        <v>1095</v>
      </c>
      <c r="E52" s="4">
        <v>1116</v>
      </c>
      <c r="F52" s="4">
        <v>1088</v>
      </c>
      <c r="G52" s="4">
        <v>1111</v>
      </c>
      <c r="H52" s="4">
        <v>1084</v>
      </c>
      <c r="I52" s="4">
        <v>1070</v>
      </c>
      <c r="J52" s="4">
        <v>1111</v>
      </c>
      <c r="K52" s="4">
        <v>1124</v>
      </c>
      <c r="L52" s="4">
        <v>1198</v>
      </c>
      <c r="M52" s="42">
        <v>1193</v>
      </c>
      <c r="N52" s="13">
        <f t="shared" si="1"/>
        <v>1113.8333333333333</v>
      </c>
    </row>
    <row r="53" spans="1:14" ht="12" customHeight="1" x14ac:dyDescent="0.25">
      <c r="A53" s="7" t="str">
        <f>'Pregnant Women Participating'!A53</f>
        <v>Navajo Nation, AZ</v>
      </c>
      <c r="B53" s="13">
        <v>768</v>
      </c>
      <c r="C53" s="4">
        <v>772</v>
      </c>
      <c r="D53" s="4">
        <v>794</v>
      </c>
      <c r="E53" s="4">
        <v>847</v>
      </c>
      <c r="F53" s="4">
        <v>840</v>
      </c>
      <c r="G53" s="4">
        <v>841</v>
      </c>
      <c r="H53" s="4">
        <v>783</v>
      </c>
      <c r="I53" s="4">
        <v>795</v>
      </c>
      <c r="J53" s="4">
        <v>851</v>
      </c>
      <c r="K53" s="4">
        <v>881</v>
      </c>
      <c r="L53" s="4">
        <v>945</v>
      </c>
      <c r="M53" s="42">
        <v>924</v>
      </c>
      <c r="N53" s="13">
        <f t="shared" si="1"/>
        <v>836.75</v>
      </c>
    </row>
    <row r="54" spans="1:14" ht="12" customHeight="1" x14ac:dyDescent="0.25">
      <c r="A54" s="7" t="str">
        <f>'Pregnant Women Participating'!A54</f>
        <v>Acoma, Canoncito &amp; Laguna, NM</v>
      </c>
      <c r="B54" s="13">
        <v>51</v>
      </c>
      <c r="C54" s="4">
        <v>52</v>
      </c>
      <c r="D54" s="4">
        <v>50</v>
      </c>
      <c r="E54" s="4">
        <v>51</v>
      </c>
      <c r="F54" s="4">
        <v>59</v>
      </c>
      <c r="G54" s="4">
        <v>62</v>
      </c>
      <c r="H54" s="4">
        <v>61</v>
      </c>
      <c r="I54" s="4">
        <v>61</v>
      </c>
      <c r="J54" s="4">
        <v>66</v>
      </c>
      <c r="K54" s="4">
        <v>59</v>
      </c>
      <c r="L54" s="4">
        <v>54</v>
      </c>
      <c r="M54" s="42">
        <v>51</v>
      </c>
      <c r="N54" s="13">
        <f t="shared" si="1"/>
        <v>56.416666666666664</v>
      </c>
    </row>
    <row r="55" spans="1:14" ht="12" customHeight="1" x14ac:dyDescent="0.25">
      <c r="A55" s="7" t="str">
        <f>'Pregnant Women Participating'!A55</f>
        <v>Eight Northern Pueblos, NM</v>
      </c>
      <c r="B55" s="13">
        <v>24</v>
      </c>
      <c r="C55" s="4">
        <v>23</v>
      </c>
      <c r="D55" s="4">
        <v>25</v>
      </c>
      <c r="E55" s="4">
        <v>27</v>
      </c>
      <c r="F55" s="4">
        <v>26</v>
      </c>
      <c r="G55" s="4">
        <v>23</v>
      </c>
      <c r="H55" s="4">
        <v>26</v>
      </c>
      <c r="I55" s="4">
        <v>31</v>
      </c>
      <c r="J55" s="4">
        <v>34</v>
      </c>
      <c r="K55" s="4">
        <v>36</v>
      </c>
      <c r="L55" s="4">
        <v>36</v>
      </c>
      <c r="M55" s="42">
        <v>39</v>
      </c>
      <c r="N55" s="13">
        <f t="shared" si="1"/>
        <v>29.166666666666668</v>
      </c>
    </row>
    <row r="56" spans="1:14" ht="12" customHeight="1" x14ac:dyDescent="0.25">
      <c r="A56" s="7" t="str">
        <f>'Pregnant Women Participating'!A56</f>
        <v>Five Sandoval Pueblos, NM</v>
      </c>
      <c r="B56" s="13">
        <v>24</v>
      </c>
      <c r="C56" s="4">
        <v>27</v>
      </c>
      <c r="D56" s="4">
        <v>26</v>
      </c>
      <c r="E56" s="4">
        <v>21</v>
      </c>
      <c r="F56" s="4">
        <v>22</v>
      </c>
      <c r="G56" s="4">
        <v>22</v>
      </c>
      <c r="H56" s="4">
        <v>19</v>
      </c>
      <c r="I56" s="4">
        <v>25</v>
      </c>
      <c r="J56" s="4">
        <v>23</v>
      </c>
      <c r="K56" s="4">
        <v>24</v>
      </c>
      <c r="L56" s="4">
        <v>21</v>
      </c>
      <c r="M56" s="42">
        <v>22</v>
      </c>
      <c r="N56" s="13">
        <f t="shared" si="1"/>
        <v>23</v>
      </c>
    </row>
    <row r="57" spans="1:14" ht="12" customHeight="1" x14ac:dyDescent="0.25">
      <c r="A57" s="7" t="str">
        <f>'Pregnant Women Participating'!A57</f>
        <v>Isleta Pueblo, NM</v>
      </c>
      <c r="B57" s="13">
        <v>221</v>
      </c>
      <c r="C57" s="4">
        <v>221</v>
      </c>
      <c r="D57" s="4">
        <v>205</v>
      </c>
      <c r="E57" s="4">
        <v>200</v>
      </c>
      <c r="F57" s="4">
        <v>189</v>
      </c>
      <c r="G57" s="4">
        <v>189</v>
      </c>
      <c r="H57" s="4">
        <v>187</v>
      </c>
      <c r="I57" s="4">
        <v>183</v>
      </c>
      <c r="J57" s="4">
        <v>189</v>
      </c>
      <c r="K57" s="4">
        <v>182</v>
      </c>
      <c r="L57" s="4">
        <v>182</v>
      </c>
      <c r="M57" s="42">
        <v>193</v>
      </c>
      <c r="N57" s="13">
        <f t="shared" si="1"/>
        <v>195.08333333333334</v>
      </c>
    </row>
    <row r="58" spans="1:14" ht="12" customHeight="1" x14ac:dyDescent="0.25">
      <c r="A58" s="7" t="str">
        <f>'Pregnant Women Participating'!A58</f>
        <v>San Felipe Pueblo, NM</v>
      </c>
      <c r="B58" s="13">
        <v>31</v>
      </c>
      <c r="C58" s="4">
        <v>30</v>
      </c>
      <c r="D58" s="4">
        <v>32</v>
      </c>
      <c r="E58" s="4">
        <v>39</v>
      </c>
      <c r="F58" s="4">
        <v>28</v>
      </c>
      <c r="G58" s="4">
        <v>38</v>
      </c>
      <c r="H58" s="4">
        <v>35</v>
      </c>
      <c r="I58" s="4">
        <v>40</v>
      </c>
      <c r="J58" s="4">
        <v>37</v>
      </c>
      <c r="K58" s="4">
        <v>27</v>
      </c>
      <c r="L58" s="4">
        <v>41</v>
      </c>
      <c r="M58" s="42">
        <v>34</v>
      </c>
      <c r="N58" s="13">
        <f t="shared" si="1"/>
        <v>34.333333333333336</v>
      </c>
    </row>
    <row r="59" spans="1:14" ht="12" customHeight="1" x14ac:dyDescent="0.25">
      <c r="A59" s="7" t="str">
        <f>'Pregnant Women Participating'!A59</f>
        <v>Santo Domingo Tribe, NM</v>
      </c>
      <c r="B59" s="13">
        <v>15</v>
      </c>
      <c r="C59" s="4">
        <v>19</v>
      </c>
      <c r="D59" s="4">
        <v>19</v>
      </c>
      <c r="E59" s="4">
        <v>18</v>
      </c>
      <c r="F59" s="4">
        <v>19</v>
      </c>
      <c r="G59" s="4">
        <v>24</v>
      </c>
      <c r="H59" s="4">
        <v>25</v>
      </c>
      <c r="I59" s="4">
        <v>20</v>
      </c>
      <c r="J59" s="4">
        <v>19</v>
      </c>
      <c r="K59" s="4">
        <v>21</v>
      </c>
      <c r="L59" s="4">
        <v>24</v>
      </c>
      <c r="M59" s="42">
        <v>23</v>
      </c>
      <c r="N59" s="13">
        <f t="shared" si="1"/>
        <v>20.5</v>
      </c>
    </row>
    <row r="60" spans="1:14" ht="12" customHeight="1" x14ac:dyDescent="0.25">
      <c r="A60" s="7" t="str">
        <f>'Pregnant Women Participating'!A60</f>
        <v>Zuni Pueblo, NM</v>
      </c>
      <c r="B60" s="13">
        <v>83</v>
      </c>
      <c r="C60" s="4">
        <v>86</v>
      </c>
      <c r="D60" s="4">
        <v>84</v>
      </c>
      <c r="E60" s="4">
        <v>88</v>
      </c>
      <c r="F60" s="4">
        <v>91</v>
      </c>
      <c r="G60" s="4">
        <v>93</v>
      </c>
      <c r="H60" s="4">
        <v>91</v>
      </c>
      <c r="I60" s="4">
        <v>88</v>
      </c>
      <c r="J60" s="4">
        <v>88</v>
      </c>
      <c r="K60" s="4">
        <v>87</v>
      </c>
      <c r="L60" s="4">
        <v>100</v>
      </c>
      <c r="M60" s="42">
        <v>91</v>
      </c>
      <c r="N60" s="13">
        <f t="shared" si="1"/>
        <v>89.166666666666671</v>
      </c>
    </row>
    <row r="61" spans="1:14" ht="12" customHeight="1" x14ac:dyDescent="0.25">
      <c r="A61" s="7" t="str">
        <f>'Pregnant Women Participating'!A61</f>
        <v>Cherokee Nation, OK</v>
      </c>
      <c r="B61" s="13">
        <v>1161</v>
      </c>
      <c r="C61" s="4">
        <v>1168</v>
      </c>
      <c r="D61" s="4">
        <v>1135</v>
      </c>
      <c r="E61" s="4">
        <v>1158</v>
      </c>
      <c r="F61" s="4">
        <v>1121</v>
      </c>
      <c r="G61" s="4">
        <v>1119</v>
      </c>
      <c r="H61" s="4">
        <v>1131</v>
      </c>
      <c r="I61" s="4">
        <v>1122</v>
      </c>
      <c r="J61" s="4">
        <v>1093</v>
      </c>
      <c r="K61" s="4">
        <v>1061</v>
      </c>
      <c r="L61" s="4">
        <v>1070</v>
      </c>
      <c r="M61" s="42">
        <v>1067</v>
      </c>
      <c r="N61" s="13">
        <f t="shared" si="1"/>
        <v>1117.1666666666667</v>
      </c>
    </row>
    <row r="62" spans="1:14" ht="12" customHeight="1" x14ac:dyDescent="0.25">
      <c r="A62" s="7" t="str">
        <f>'Pregnant Women Participating'!A62</f>
        <v>Chickasaw Nation, OK</v>
      </c>
      <c r="B62" s="13">
        <v>769</v>
      </c>
      <c r="C62" s="4">
        <v>768</v>
      </c>
      <c r="D62" s="4">
        <v>743</v>
      </c>
      <c r="E62" s="4">
        <v>731</v>
      </c>
      <c r="F62" s="4">
        <v>740</v>
      </c>
      <c r="G62" s="4">
        <v>768</v>
      </c>
      <c r="H62" s="4">
        <v>751</v>
      </c>
      <c r="I62" s="4">
        <v>787</v>
      </c>
      <c r="J62" s="4">
        <v>792</v>
      </c>
      <c r="K62" s="4">
        <v>792</v>
      </c>
      <c r="L62" s="4">
        <v>782</v>
      </c>
      <c r="M62" s="42">
        <v>754</v>
      </c>
      <c r="N62" s="13">
        <f t="shared" si="1"/>
        <v>764.75</v>
      </c>
    </row>
    <row r="63" spans="1:14" ht="12" customHeight="1" x14ac:dyDescent="0.25">
      <c r="A63" s="7" t="str">
        <f>'Pregnant Women Participating'!A63</f>
        <v>Choctaw Nation, OK</v>
      </c>
      <c r="B63" s="13">
        <v>997</v>
      </c>
      <c r="C63" s="4">
        <v>993</v>
      </c>
      <c r="D63" s="4">
        <v>971</v>
      </c>
      <c r="E63" s="4">
        <v>990</v>
      </c>
      <c r="F63" s="4">
        <v>971</v>
      </c>
      <c r="G63" s="4">
        <v>951</v>
      </c>
      <c r="H63" s="4">
        <v>898</v>
      </c>
      <c r="I63" s="4">
        <v>895</v>
      </c>
      <c r="J63" s="4">
        <v>917</v>
      </c>
      <c r="K63" s="4">
        <v>900</v>
      </c>
      <c r="L63" s="4">
        <v>935</v>
      </c>
      <c r="M63" s="42">
        <v>955</v>
      </c>
      <c r="N63" s="13">
        <f t="shared" si="1"/>
        <v>947.75</v>
      </c>
    </row>
    <row r="64" spans="1:14" ht="12" customHeight="1" x14ac:dyDescent="0.25">
      <c r="A64" s="7" t="str">
        <f>'Pregnant Women Participating'!A64</f>
        <v>Citizen Potawatomi Nation, OK</v>
      </c>
      <c r="B64" s="13">
        <v>288</v>
      </c>
      <c r="C64" s="4">
        <v>293</v>
      </c>
      <c r="D64" s="4">
        <v>287</v>
      </c>
      <c r="E64" s="4">
        <v>275</v>
      </c>
      <c r="F64" s="4">
        <v>269</v>
      </c>
      <c r="G64" s="4">
        <v>278</v>
      </c>
      <c r="H64" s="4">
        <v>277</v>
      </c>
      <c r="I64" s="4">
        <v>285</v>
      </c>
      <c r="J64" s="4">
        <v>281</v>
      </c>
      <c r="K64" s="4">
        <v>280</v>
      </c>
      <c r="L64" s="4">
        <v>256</v>
      </c>
      <c r="M64" s="42">
        <v>259</v>
      </c>
      <c r="N64" s="13">
        <f t="shared" si="1"/>
        <v>277.33333333333331</v>
      </c>
    </row>
    <row r="65" spans="1:14" ht="12" customHeight="1" x14ac:dyDescent="0.25">
      <c r="A65" s="7" t="str">
        <f>'Pregnant Women Participating'!A65</f>
        <v>Inter-Tribal Council, OK</v>
      </c>
      <c r="B65" s="13">
        <v>125</v>
      </c>
      <c r="C65" s="4">
        <v>134</v>
      </c>
      <c r="D65" s="4">
        <v>141</v>
      </c>
      <c r="E65" s="4">
        <v>128</v>
      </c>
      <c r="F65" s="4">
        <v>127</v>
      </c>
      <c r="G65" s="4">
        <v>120</v>
      </c>
      <c r="H65" s="4">
        <v>117</v>
      </c>
      <c r="I65" s="4">
        <v>113</v>
      </c>
      <c r="J65" s="4">
        <v>110</v>
      </c>
      <c r="K65" s="4">
        <v>110</v>
      </c>
      <c r="L65" s="4">
        <v>108</v>
      </c>
      <c r="M65" s="42">
        <v>109</v>
      </c>
      <c r="N65" s="13">
        <f t="shared" si="1"/>
        <v>120.16666666666667</v>
      </c>
    </row>
    <row r="66" spans="1:14" ht="12" customHeight="1" x14ac:dyDescent="0.25">
      <c r="A66" s="7" t="str">
        <f>'Pregnant Women Participating'!A66</f>
        <v>Muscogee Creek Nation, OK</v>
      </c>
      <c r="B66" s="13">
        <v>416</v>
      </c>
      <c r="C66" s="4">
        <v>408</v>
      </c>
      <c r="D66" s="4">
        <v>407</v>
      </c>
      <c r="E66" s="4">
        <v>376</v>
      </c>
      <c r="F66" s="4">
        <v>382</v>
      </c>
      <c r="G66" s="4">
        <v>390</v>
      </c>
      <c r="H66" s="4">
        <v>377</v>
      </c>
      <c r="I66" s="4">
        <v>411</v>
      </c>
      <c r="J66" s="4">
        <v>413</v>
      </c>
      <c r="K66" s="4">
        <v>404</v>
      </c>
      <c r="L66" s="4">
        <v>380</v>
      </c>
      <c r="M66" s="42">
        <v>378</v>
      </c>
      <c r="N66" s="13">
        <f t="shared" si="1"/>
        <v>395.16666666666669</v>
      </c>
    </row>
    <row r="67" spans="1:14" ht="12" customHeight="1" x14ac:dyDescent="0.25">
      <c r="A67" s="7" t="str">
        <f>'Pregnant Women Participating'!A67</f>
        <v>Osage Tribal Council, OK</v>
      </c>
      <c r="B67" s="13">
        <v>741</v>
      </c>
      <c r="C67" s="4">
        <v>754</v>
      </c>
      <c r="D67" s="4">
        <v>729</v>
      </c>
      <c r="E67" s="4">
        <v>747</v>
      </c>
      <c r="F67" s="4">
        <v>722</v>
      </c>
      <c r="G67" s="4">
        <v>701</v>
      </c>
      <c r="H67" s="4">
        <v>685</v>
      </c>
      <c r="I67" s="4">
        <v>710</v>
      </c>
      <c r="J67" s="4">
        <v>705</v>
      </c>
      <c r="K67" s="4">
        <v>675</v>
      </c>
      <c r="L67" s="4">
        <v>691</v>
      </c>
      <c r="M67" s="42">
        <v>692</v>
      </c>
      <c r="N67" s="13">
        <f t="shared" si="1"/>
        <v>712.66666666666663</v>
      </c>
    </row>
    <row r="68" spans="1:14" ht="12" customHeight="1" x14ac:dyDescent="0.25">
      <c r="A68" s="7" t="str">
        <f>'Pregnant Women Participating'!A68</f>
        <v>Otoe-Missouria Tribe, OK</v>
      </c>
      <c r="B68" s="13">
        <v>56</v>
      </c>
      <c r="C68" s="4">
        <v>65</v>
      </c>
      <c r="D68" s="4">
        <v>59</v>
      </c>
      <c r="E68" s="4">
        <v>54</v>
      </c>
      <c r="F68" s="4">
        <v>54</v>
      </c>
      <c r="G68" s="4">
        <v>53</v>
      </c>
      <c r="H68" s="4">
        <v>58</v>
      </c>
      <c r="I68" s="4">
        <v>52</v>
      </c>
      <c r="J68" s="4">
        <v>48</v>
      </c>
      <c r="K68" s="4">
        <v>48</v>
      </c>
      <c r="L68" s="4">
        <v>45</v>
      </c>
      <c r="M68" s="42">
        <v>51</v>
      </c>
      <c r="N68" s="13">
        <f t="shared" si="1"/>
        <v>53.583333333333336</v>
      </c>
    </row>
    <row r="69" spans="1:14" ht="12" customHeight="1" x14ac:dyDescent="0.25">
      <c r="A69" s="7" t="str">
        <f>'Pregnant Women Participating'!A69</f>
        <v>Wichita, Caddo &amp; Delaware (WCD), OK</v>
      </c>
      <c r="B69" s="13">
        <v>761</v>
      </c>
      <c r="C69" s="4">
        <v>760</v>
      </c>
      <c r="D69" s="4">
        <v>744</v>
      </c>
      <c r="E69" s="4">
        <v>735</v>
      </c>
      <c r="F69" s="4">
        <v>686</v>
      </c>
      <c r="G69" s="4">
        <v>708</v>
      </c>
      <c r="H69" s="4">
        <v>736</v>
      </c>
      <c r="I69" s="4">
        <v>767</v>
      </c>
      <c r="J69" s="4">
        <v>790</v>
      </c>
      <c r="K69" s="4">
        <v>810</v>
      </c>
      <c r="L69" s="4">
        <v>829</v>
      </c>
      <c r="M69" s="42">
        <v>830</v>
      </c>
      <c r="N69" s="13">
        <f t="shared" si="1"/>
        <v>763</v>
      </c>
    </row>
    <row r="70" spans="1:14" s="17" customFormat="1" ht="24.75" customHeight="1" x14ac:dyDescent="0.25">
      <c r="A70" s="14" t="str">
        <f>'Pregnant Women Participating'!A70</f>
        <v>Southwest Region</v>
      </c>
      <c r="B70" s="16">
        <v>288050</v>
      </c>
      <c r="C70" s="15">
        <v>288616</v>
      </c>
      <c r="D70" s="15">
        <v>285995</v>
      </c>
      <c r="E70" s="15">
        <v>288240</v>
      </c>
      <c r="F70" s="15">
        <v>289425</v>
      </c>
      <c r="G70" s="15">
        <v>294249</v>
      </c>
      <c r="H70" s="15">
        <v>292931</v>
      </c>
      <c r="I70" s="15">
        <v>296885</v>
      </c>
      <c r="J70" s="15">
        <v>300459</v>
      </c>
      <c r="K70" s="15">
        <v>301072</v>
      </c>
      <c r="L70" s="15">
        <v>308192</v>
      </c>
      <c r="M70" s="41">
        <v>310356</v>
      </c>
      <c r="N70" s="16">
        <f t="shared" si="1"/>
        <v>295372.5</v>
      </c>
    </row>
    <row r="71" spans="1:14" ht="12" customHeight="1" x14ac:dyDescent="0.25">
      <c r="A71" s="7" t="str">
        <f>'Pregnant Women Participating'!A71</f>
        <v>Colorado</v>
      </c>
      <c r="B71" s="13">
        <v>17301</v>
      </c>
      <c r="C71" s="4">
        <v>17256</v>
      </c>
      <c r="D71" s="4">
        <v>17126</v>
      </c>
      <c r="E71" s="4">
        <v>17203</v>
      </c>
      <c r="F71" s="4">
        <v>17428</v>
      </c>
      <c r="G71" s="4">
        <v>17934</v>
      </c>
      <c r="H71" s="4">
        <v>18158</v>
      </c>
      <c r="I71" s="4">
        <v>18055</v>
      </c>
      <c r="J71" s="4">
        <v>18242</v>
      </c>
      <c r="K71" s="4">
        <v>17970</v>
      </c>
      <c r="L71" s="4">
        <v>18437</v>
      </c>
      <c r="M71" s="42">
        <v>18620</v>
      </c>
      <c r="N71" s="13">
        <f t="shared" si="1"/>
        <v>17810.833333333332</v>
      </c>
    </row>
    <row r="72" spans="1:14" ht="12" customHeight="1" x14ac:dyDescent="0.25">
      <c r="A72" s="7" t="str">
        <f>'Pregnant Women Participating'!A72</f>
        <v>Kansas</v>
      </c>
      <c r="B72" s="13">
        <v>9909</v>
      </c>
      <c r="C72" s="4">
        <v>10019</v>
      </c>
      <c r="D72" s="4">
        <v>9136</v>
      </c>
      <c r="E72" s="4">
        <v>9118</v>
      </c>
      <c r="F72" s="4">
        <v>9168</v>
      </c>
      <c r="G72" s="4">
        <v>9497</v>
      </c>
      <c r="H72" s="4">
        <v>9321</v>
      </c>
      <c r="I72" s="4">
        <v>9411</v>
      </c>
      <c r="J72" s="4">
        <v>9590</v>
      </c>
      <c r="K72" s="4">
        <v>9742</v>
      </c>
      <c r="L72" s="4">
        <v>10044</v>
      </c>
      <c r="M72" s="42">
        <v>10064</v>
      </c>
      <c r="N72" s="13">
        <f t="shared" si="1"/>
        <v>9584.9166666666661</v>
      </c>
    </row>
    <row r="73" spans="1:14" ht="12" customHeight="1" x14ac:dyDescent="0.25">
      <c r="A73" s="7" t="str">
        <f>'Pregnant Women Participating'!A73</f>
        <v>Missouri</v>
      </c>
      <c r="B73" s="13">
        <v>20648</v>
      </c>
      <c r="C73" s="4">
        <v>20821</v>
      </c>
      <c r="D73" s="4">
        <v>20902</v>
      </c>
      <c r="E73" s="4">
        <v>20803</v>
      </c>
      <c r="F73" s="4">
        <v>20246</v>
      </c>
      <c r="G73" s="4">
        <v>20599</v>
      </c>
      <c r="H73" s="4">
        <v>20570</v>
      </c>
      <c r="I73" s="4">
        <v>20828</v>
      </c>
      <c r="J73" s="4">
        <v>20861</v>
      </c>
      <c r="K73" s="4">
        <v>20847</v>
      </c>
      <c r="L73" s="4">
        <v>21597</v>
      </c>
      <c r="M73" s="42">
        <v>21867</v>
      </c>
      <c r="N73" s="13">
        <f t="shared" si="1"/>
        <v>20882.416666666668</v>
      </c>
    </row>
    <row r="74" spans="1:14" ht="12" customHeight="1" x14ac:dyDescent="0.25">
      <c r="A74" s="7" t="str">
        <f>'Pregnant Women Participating'!A74</f>
        <v>Montana</v>
      </c>
      <c r="B74" s="13">
        <v>2749</v>
      </c>
      <c r="C74" s="4">
        <v>2811</v>
      </c>
      <c r="D74" s="4">
        <v>2811</v>
      </c>
      <c r="E74" s="4">
        <v>2784</v>
      </c>
      <c r="F74" s="4">
        <v>2797</v>
      </c>
      <c r="G74" s="4">
        <v>2820</v>
      </c>
      <c r="H74" s="4">
        <v>2793</v>
      </c>
      <c r="I74" s="4">
        <v>2786</v>
      </c>
      <c r="J74" s="4">
        <v>2816</v>
      </c>
      <c r="K74" s="4">
        <v>2791</v>
      </c>
      <c r="L74" s="4">
        <v>2826</v>
      </c>
      <c r="M74" s="42">
        <v>2807</v>
      </c>
      <c r="N74" s="13">
        <f t="shared" si="1"/>
        <v>2799.25</v>
      </c>
    </row>
    <row r="75" spans="1:14" ht="12" customHeight="1" x14ac:dyDescent="0.25">
      <c r="A75" s="7" t="str">
        <f>'Pregnant Women Participating'!A75</f>
        <v>Nebraska</v>
      </c>
      <c r="B75" s="13">
        <v>6961</v>
      </c>
      <c r="C75" s="4">
        <v>7082</v>
      </c>
      <c r="D75" s="4">
        <v>7088</v>
      </c>
      <c r="E75" s="4">
        <v>7141</v>
      </c>
      <c r="F75" s="4">
        <v>7107</v>
      </c>
      <c r="G75" s="4">
        <v>7330</v>
      </c>
      <c r="H75" s="4">
        <v>7359</v>
      </c>
      <c r="I75" s="4">
        <v>7302</v>
      </c>
      <c r="J75" s="4">
        <v>7333</v>
      </c>
      <c r="K75" s="4">
        <v>7150</v>
      </c>
      <c r="L75" s="4">
        <v>7152</v>
      </c>
      <c r="M75" s="42">
        <v>7090</v>
      </c>
      <c r="N75" s="13">
        <f t="shared" si="1"/>
        <v>7174.583333333333</v>
      </c>
    </row>
    <row r="76" spans="1:14" ht="12" customHeight="1" x14ac:dyDescent="0.25">
      <c r="A76" s="7" t="str">
        <f>'Pregnant Women Participating'!A76</f>
        <v>North Dakota</v>
      </c>
      <c r="B76" s="13">
        <v>1947</v>
      </c>
      <c r="C76" s="4">
        <v>1950</v>
      </c>
      <c r="D76" s="4">
        <v>1895</v>
      </c>
      <c r="E76" s="4">
        <v>1898</v>
      </c>
      <c r="F76" s="4">
        <v>1909</v>
      </c>
      <c r="G76" s="4">
        <v>1958</v>
      </c>
      <c r="H76" s="4">
        <v>1923</v>
      </c>
      <c r="I76" s="4">
        <v>1927</v>
      </c>
      <c r="J76" s="4">
        <v>1932</v>
      </c>
      <c r="K76" s="4">
        <v>1939</v>
      </c>
      <c r="L76" s="4">
        <v>1950</v>
      </c>
      <c r="M76" s="42">
        <v>2023</v>
      </c>
      <c r="N76" s="13">
        <f t="shared" si="1"/>
        <v>1937.5833333333333</v>
      </c>
    </row>
    <row r="77" spans="1:14" ht="12" customHeight="1" x14ac:dyDescent="0.25">
      <c r="A77" s="7" t="str">
        <f>'Pregnant Women Participating'!A77</f>
        <v>South Dakota</v>
      </c>
      <c r="B77" s="13">
        <v>2773</v>
      </c>
      <c r="C77" s="4">
        <v>2696</v>
      </c>
      <c r="D77" s="4">
        <v>2640</v>
      </c>
      <c r="E77" s="4">
        <v>2636</v>
      </c>
      <c r="F77" s="4">
        <v>2568</v>
      </c>
      <c r="G77" s="4">
        <v>2572</v>
      </c>
      <c r="H77" s="4">
        <v>2555</v>
      </c>
      <c r="I77" s="4">
        <v>2590</v>
      </c>
      <c r="J77" s="4">
        <v>2591</v>
      </c>
      <c r="K77" s="4">
        <v>2706</v>
      </c>
      <c r="L77" s="4">
        <v>2785</v>
      </c>
      <c r="M77" s="42">
        <v>2749</v>
      </c>
      <c r="N77" s="13">
        <f t="shared" si="1"/>
        <v>2655.0833333333335</v>
      </c>
    </row>
    <row r="78" spans="1:14" ht="12" customHeight="1" x14ac:dyDescent="0.25">
      <c r="A78" s="7" t="str">
        <f>'Pregnant Women Participating'!A78</f>
        <v>Wyoming</v>
      </c>
      <c r="B78" s="13">
        <v>1472</v>
      </c>
      <c r="C78" s="4">
        <v>1480</v>
      </c>
      <c r="D78" s="4">
        <v>1503</v>
      </c>
      <c r="E78" s="4">
        <v>1501</v>
      </c>
      <c r="F78" s="4">
        <v>1463</v>
      </c>
      <c r="G78" s="4">
        <v>1509</v>
      </c>
      <c r="H78" s="4">
        <v>1504</v>
      </c>
      <c r="I78" s="4">
        <v>1522</v>
      </c>
      <c r="J78" s="4">
        <v>1517</v>
      </c>
      <c r="K78" s="4">
        <v>1542</v>
      </c>
      <c r="L78" s="4">
        <v>1586</v>
      </c>
      <c r="M78" s="42">
        <v>1593</v>
      </c>
      <c r="N78" s="13">
        <f t="shared" si="1"/>
        <v>1516</v>
      </c>
    </row>
    <row r="79" spans="1:14" ht="12" customHeight="1" x14ac:dyDescent="0.25">
      <c r="A79" s="7" t="str">
        <f>'Pregnant Women Participating'!A79</f>
        <v>Ute Mountain Ute Tribe, CO</v>
      </c>
      <c r="B79" s="13">
        <v>26</v>
      </c>
      <c r="C79" s="4">
        <v>20</v>
      </c>
      <c r="D79" s="4">
        <v>22</v>
      </c>
      <c r="E79" s="4">
        <v>24</v>
      </c>
      <c r="F79" s="4">
        <v>22</v>
      </c>
      <c r="G79" s="4">
        <v>20</v>
      </c>
      <c r="H79" s="4">
        <v>22</v>
      </c>
      <c r="I79" s="4">
        <v>23</v>
      </c>
      <c r="J79" s="4">
        <v>24</v>
      </c>
      <c r="K79" s="4">
        <v>27</v>
      </c>
      <c r="L79" s="4">
        <v>32</v>
      </c>
      <c r="M79" s="42">
        <v>34</v>
      </c>
      <c r="N79" s="13">
        <f t="shared" si="1"/>
        <v>24.666666666666668</v>
      </c>
    </row>
    <row r="80" spans="1:14" ht="12" customHeight="1" x14ac:dyDescent="0.25">
      <c r="A80" s="7" t="str">
        <f>'Pregnant Women Participating'!A80</f>
        <v>Omaha Sioux, NE</v>
      </c>
      <c r="B80" s="13">
        <v>28</v>
      </c>
      <c r="C80" s="4">
        <v>26</v>
      </c>
      <c r="D80" s="4">
        <v>21</v>
      </c>
      <c r="E80" s="4">
        <v>24</v>
      </c>
      <c r="F80" s="4">
        <v>23</v>
      </c>
      <c r="G80" s="4">
        <v>23</v>
      </c>
      <c r="H80" s="4">
        <v>30</v>
      </c>
      <c r="I80" s="4">
        <v>33</v>
      </c>
      <c r="J80" s="4">
        <v>34</v>
      </c>
      <c r="K80" s="4">
        <v>40</v>
      </c>
      <c r="L80" s="4">
        <v>41</v>
      </c>
      <c r="M80" s="42">
        <v>40</v>
      </c>
      <c r="N80" s="13">
        <f t="shared" si="1"/>
        <v>30.25</v>
      </c>
    </row>
    <row r="81" spans="1:14" ht="12" customHeight="1" x14ac:dyDescent="0.25">
      <c r="A81" s="7" t="str">
        <f>'Pregnant Women Participating'!A81</f>
        <v>Santee Sioux, NE</v>
      </c>
      <c r="B81" s="13">
        <v>8</v>
      </c>
      <c r="C81" s="4">
        <v>10</v>
      </c>
      <c r="D81" s="4">
        <v>15</v>
      </c>
      <c r="E81" s="4">
        <v>12</v>
      </c>
      <c r="F81" s="4">
        <v>8</v>
      </c>
      <c r="G81" s="4">
        <v>10</v>
      </c>
      <c r="H81" s="4">
        <v>8</v>
      </c>
      <c r="I81" s="4">
        <v>6</v>
      </c>
      <c r="J81" s="4">
        <v>5</v>
      </c>
      <c r="K81" s="4">
        <v>4</v>
      </c>
      <c r="L81" s="4">
        <v>6</v>
      </c>
      <c r="M81" s="42">
        <v>4</v>
      </c>
      <c r="N81" s="13">
        <f t="shared" si="1"/>
        <v>8</v>
      </c>
    </row>
    <row r="82" spans="1:14" ht="12" customHeight="1" x14ac:dyDescent="0.25">
      <c r="A82" s="7" t="str">
        <f>'Pregnant Women Participating'!A82</f>
        <v>Winnebago Tribe, NE</v>
      </c>
      <c r="B82" s="13">
        <v>14</v>
      </c>
      <c r="C82" s="4">
        <v>13</v>
      </c>
      <c r="D82" s="4">
        <v>15</v>
      </c>
      <c r="E82" s="4">
        <v>15</v>
      </c>
      <c r="F82" s="4">
        <v>18</v>
      </c>
      <c r="G82" s="4">
        <v>16</v>
      </c>
      <c r="H82" s="4">
        <v>14</v>
      </c>
      <c r="I82" s="4">
        <v>15</v>
      </c>
      <c r="J82" s="4">
        <v>19</v>
      </c>
      <c r="K82" s="4">
        <v>16</v>
      </c>
      <c r="L82" s="4">
        <v>21</v>
      </c>
      <c r="M82" s="42">
        <v>24</v>
      </c>
      <c r="N82" s="13">
        <f t="shared" si="1"/>
        <v>16.666666666666668</v>
      </c>
    </row>
    <row r="83" spans="1:14" ht="12" customHeight="1" x14ac:dyDescent="0.25">
      <c r="A83" s="7" t="str">
        <f>'Pregnant Women Participating'!A83</f>
        <v>Standing Rock Sioux Tribe, ND</v>
      </c>
      <c r="B83" s="13">
        <v>45</v>
      </c>
      <c r="C83" s="4">
        <v>44</v>
      </c>
      <c r="D83" s="4">
        <v>46</v>
      </c>
      <c r="E83" s="4">
        <v>43</v>
      </c>
      <c r="F83" s="4">
        <v>36</v>
      </c>
      <c r="G83" s="4">
        <v>36</v>
      </c>
      <c r="H83" s="4">
        <v>34</v>
      </c>
      <c r="I83" s="4">
        <v>27</v>
      </c>
      <c r="J83" s="4">
        <v>29</v>
      </c>
      <c r="K83" s="4">
        <v>29</v>
      </c>
      <c r="L83" s="4">
        <v>29</v>
      </c>
      <c r="M83" s="42">
        <v>30</v>
      </c>
      <c r="N83" s="13">
        <f t="shared" si="1"/>
        <v>35.666666666666664</v>
      </c>
    </row>
    <row r="84" spans="1:14" ht="12" customHeight="1" x14ac:dyDescent="0.25">
      <c r="A84" s="7" t="str">
        <f>'Pregnant Women Participating'!A84</f>
        <v>Three Affiliated Tribes, ND</v>
      </c>
      <c r="B84" s="13">
        <v>42</v>
      </c>
      <c r="C84" s="4">
        <v>36</v>
      </c>
      <c r="D84" s="4">
        <v>39</v>
      </c>
      <c r="E84" s="4">
        <v>32</v>
      </c>
      <c r="F84" s="4">
        <v>31</v>
      </c>
      <c r="G84" s="4">
        <v>28</v>
      </c>
      <c r="H84" s="4">
        <v>25</v>
      </c>
      <c r="I84" s="4">
        <v>22</v>
      </c>
      <c r="J84" s="4">
        <v>21</v>
      </c>
      <c r="K84" s="4">
        <v>20</v>
      </c>
      <c r="L84" s="4">
        <v>18</v>
      </c>
      <c r="M84" s="42">
        <v>12</v>
      </c>
      <c r="N84" s="13">
        <f t="shared" si="1"/>
        <v>27.166666666666668</v>
      </c>
    </row>
    <row r="85" spans="1:14" ht="12" customHeight="1" x14ac:dyDescent="0.25">
      <c r="A85" s="7" t="str">
        <f>'Pregnant Women Participating'!A85</f>
        <v>Cheyenne River Sioux, SD</v>
      </c>
      <c r="B85" s="13">
        <v>76</v>
      </c>
      <c r="C85" s="4">
        <v>75</v>
      </c>
      <c r="D85" s="4">
        <v>81</v>
      </c>
      <c r="E85" s="4">
        <v>90</v>
      </c>
      <c r="F85" s="4">
        <v>81</v>
      </c>
      <c r="G85" s="4">
        <v>86</v>
      </c>
      <c r="H85" s="4">
        <v>77</v>
      </c>
      <c r="I85" s="4">
        <v>85</v>
      </c>
      <c r="J85" s="4">
        <v>81</v>
      </c>
      <c r="K85" s="4">
        <v>96</v>
      </c>
      <c r="L85" s="4">
        <v>94</v>
      </c>
      <c r="M85" s="42">
        <v>98</v>
      </c>
      <c r="N85" s="13">
        <f t="shared" si="1"/>
        <v>85</v>
      </c>
    </row>
    <row r="86" spans="1:14" ht="12" customHeight="1" x14ac:dyDescent="0.25">
      <c r="A86" s="7" t="str">
        <f>'Pregnant Women Participating'!A86</f>
        <v>Rosebud Sioux, SD</v>
      </c>
      <c r="B86" s="13">
        <v>163</v>
      </c>
      <c r="C86" s="4">
        <v>161</v>
      </c>
      <c r="D86" s="4">
        <v>145</v>
      </c>
      <c r="E86" s="4">
        <v>145</v>
      </c>
      <c r="F86" s="4">
        <v>154</v>
      </c>
      <c r="G86" s="4">
        <v>152</v>
      </c>
      <c r="H86" s="4">
        <v>157</v>
      </c>
      <c r="I86" s="4">
        <v>154</v>
      </c>
      <c r="J86" s="4">
        <v>162</v>
      </c>
      <c r="K86" s="4">
        <v>168</v>
      </c>
      <c r="L86" s="4">
        <v>162</v>
      </c>
      <c r="M86" s="42">
        <v>169</v>
      </c>
      <c r="N86" s="13">
        <f t="shared" si="1"/>
        <v>157.66666666666666</v>
      </c>
    </row>
    <row r="87" spans="1:14" ht="12" customHeight="1" x14ac:dyDescent="0.25">
      <c r="A87" s="7" t="str">
        <f>'Pregnant Women Participating'!A87</f>
        <v>Northern Arapahoe, WY</v>
      </c>
      <c r="B87" s="13">
        <v>40</v>
      </c>
      <c r="C87" s="4">
        <v>37</v>
      </c>
      <c r="D87" s="4">
        <v>35</v>
      </c>
      <c r="E87" s="4">
        <v>41</v>
      </c>
      <c r="F87" s="4">
        <v>42</v>
      </c>
      <c r="G87" s="4">
        <v>49</v>
      </c>
      <c r="H87" s="4">
        <v>50</v>
      </c>
      <c r="I87" s="4">
        <v>50</v>
      </c>
      <c r="J87" s="4">
        <v>45</v>
      </c>
      <c r="K87" s="4">
        <v>42</v>
      </c>
      <c r="L87" s="4">
        <v>41</v>
      </c>
      <c r="M87" s="42">
        <v>46</v>
      </c>
      <c r="N87" s="13">
        <f t="shared" si="1"/>
        <v>43.166666666666664</v>
      </c>
    </row>
    <row r="88" spans="1:14" ht="12" customHeight="1" x14ac:dyDescent="0.25">
      <c r="A88" s="7" t="str">
        <f>'Pregnant Women Participating'!A88</f>
        <v>Shoshone Tribe, WY</v>
      </c>
      <c r="B88" s="13">
        <v>22</v>
      </c>
      <c r="C88" s="4">
        <v>17</v>
      </c>
      <c r="D88" s="4">
        <v>27</v>
      </c>
      <c r="E88" s="4">
        <v>21</v>
      </c>
      <c r="F88" s="4">
        <v>21</v>
      </c>
      <c r="G88" s="4">
        <v>23</v>
      </c>
      <c r="H88" s="4">
        <v>20</v>
      </c>
      <c r="I88" s="4">
        <v>20</v>
      </c>
      <c r="J88" s="4">
        <v>22</v>
      </c>
      <c r="K88" s="4">
        <v>19</v>
      </c>
      <c r="L88" s="4">
        <v>20</v>
      </c>
      <c r="M88" s="42">
        <v>19</v>
      </c>
      <c r="N88" s="13">
        <f t="shared" si="1"/>
        <v>20.916666666666668</v>
      </c>
    </row>
    <row r="89" spans="1:14" s="17" customFormat="1" ht="24.75" customHeight="1" x14ac:dyDescent="0.25">
      <c r="A89" s="14" t="str">
        <f>'Pregnant Women Participating'!A89</f>
        <v>Mountain Plains</v>
      </c>
      <c r="B89" s="16">
        <v>64224</v>
      </c>
      <c r="C89" s="15">
        <v>64554</v>
      </c>
      <c r="D89" s="15">
        <v>63547</v>
      </c>
      <c r="E89" s="15">
        <v>63531</v>
      </c>
      <c r="F89" s="15">
        <v>63122</v>
      </c>
      <c r="G89" s="15">
        <v>64662</v>
      </c>
      <c r="H89" s="15">
        <v>64620</v>
      </c>
      <c r="I89" s="15">
        <v>64856</v>
      </c>
      <c r="J89" s="15">
        <v>65324</v>
      </c>
      <c r="K89" s="15">
        <v>65148</v>
      </c>
      <c r="L89" s="15">
        <v>66841</v>
      </c>
      <c r="M89" s="41">
        <v>67289</v>
      </c>
      <c r="N89" s="16">
        <f t="shared" si="1"/>
        <v>64809.833333333336</v>
      </c>
    </row>
    <row r="90" spans="1:14" ht="12" customHeight="1" x14ac:dyDescent="0.25">
      <c r="A90" s="8" t="str">
        <f>'Pregnant Women Participating'!A90</f>
        <v>Alaska</v>
      </c>
      <c r="B90" s="13">
        <v>2950</v>
      </c>
      <c r="C90" s="4">
        <v>2933</v>
      </c>
      <c r="D90" s="4">
        <v>2839</v>
      </c>
      <c r="E90" s="4">
        <v>2847</v>
      </c>
      <c r="F90" s="4">
        <v>2821</v>
      </c>
      <c r="G90" s="4">
        <v>2897</v>
      </c>
      <c r="H90" s="4">
        <v>2936</v>
      </c>
      <c r="I90" s="4">
        <v>2964</v>
      </c>
      <c r="J90" s="4">
        <v>2959</v>
      </c>
      <c r="K90" s="4">
        <v>2961</v>
      </c>
      <c r="L90" s="4">
        <v>3008</v>
      </c>
      <c r="M90" s="42">
        <v>3015</v>
      </c>
      <c r="N90" s="13">
        <f t="shared" si="1"/>
        <v>2927.5</v>
      </c>
    </row>
    <row r="91" spans="1:14" ht="12" customHeight="1" x14ac:dyDescent="0.25">
      <c r="A91" s="8" t="str">
        <f>'Pregnant Women Participating'!A91</f>
        <v>American Samoa</v>
      </c>
      <c r="B91" s="13">
        <v>733</v>
      </c>
      <c r="C91" s="4">
        <v>740</v>
      </c>
      <c r="D91" s="4">
        <v>702</v>
      </c>
      <c r="E91" s="4">
        <v>706</v>
      </c>
      <c r="F91" s="4">
        <v>657</v>
      </c>
      <c r="G91" s="4">
        <v>644</v>
      </c>
      <c r="H91" s="4">
        <v>674</v>
      </c>
      <c r="I91" s="4">
        <v>675</v>
      </c>
      <c r="J91" s="4">
        <v>694</v>
      </c>
      <c r="K91" s="4">
        <v>675</v>
      </c>
      <c r="L91" s="4">
        <v>685</v>
      </c>
      <c r="M91" s="42">
        <v>699</v>
      </c>
      <c r="N91" s="13">
        <f t="shared" si="1"/>
        <v>690.33333333333337</v>
      </c>
    </row>
    <row r="92" spans="1:14" ht="12" customHeight="1" x14ac:dyDescent="0.25">
      <c r="A92" s="8" t="str">
        <f>'Pregnant Women Participating'!A92</f>
        <v>California</v>
      </c>
      <c r="B92" s="13">
        <v>188036</v>
      </c>
      <c r="C92" s="4">
        <v>185831</v>
      </c>
      <c r="D92" s="4">
        <v>184953</v>
      </c>
      <c r="E92" s="4">
        <v>186645</v>
      </c>
      <c r="F92" s="4">
        <v>187794</v>
      </c>
      <c r="G92" s="4">
        <v>195753</v>
      </c>
      <c r="H92" s="4">
        <v>195838</v>
      </c>
      <c r="I92" s="4">
        <v>196771</v>
      </c>
      <c r="J92" s="4">
        <v>198809</v>
      </c>
      <c r="K92" s="4">
        <v>197828</v>
      </c>
      <c r="L92" s="4">
        <v>201624</v>
      </c>
      <c r="M92" s="42">
        <v>202260</v>
      </c>
      <c r="N92" s="13">
        <f t="shared" si="1"/>
        <v>193511.83333333334</v>
      </c>
    </row>
    <row r="93" spans="1:14" ht="12" customHeight="1" x14ac:dyDescent="0.25">
      <c r="A93" s="8" t="str">
        <f>'Pregnant Women Participating'!A93</f>
        <v>Guam</v>
      </c>
      <c r="B93" s="13">
        <v>1045</v>
      </c>
      <c r="C93" s="4">
        <v>1015</v>
      </c>
      <c r="D93" s="4">
        <v>1012</v>
      </c>
      <c r="E93" s="4">
        <v>1067</v>
      </c>
      <c r="F93" s="4">
        <v>1111</v>
      </c>
      <c r="G93" s="4">
        <v>1143</v>
      </c>
      <c r="H93" s="4">
        <v>1146</v>
      </c>
      <c r="I93" s="4">
        <v>1100</v>
      </c>
      <c r="J93" s="4">
        <v>1096</v>
      </c>
      <c r="K93" s="4">
        <v>1059</v>
      </c>
      <c r="L93" s="4">
        <v>1069</v>
      </c>
      <c r="M93" s="42">
        <v>1098</v>
      </c>
      <c r="N93" s="13">
        <f t="shared" si="1"/>
        <v>1080.0833333333333</v>
      </c>
    </row>
    <row r="94" spans="1:14" ht="12" customHeight="1" x14ac:dyDescent="0.25">
      <c r="A94" s="8" t="str">
        <f>'Pregnant Women Participating'!A94</f>
        <v>Hawaii</v>
      </c>
      <c r="B94" s="13">
        <v>5064</v>
      </c>
      <c r="C94" s="4">
        <v>5185</v>
      </c>
      <c r="D94" s="4">
        <v>5265</v>
      </c>
      <c r="E94" s="4">
        <v>5379</v>
      </c>
      <c r="F94" s="4">
        <v>5524</v>
      </c>
      <c r="G94" s="4">
        <v>5741</v>
      </c>
      <c r="H94" s="4">
        <v>5685</v>
      </c>
      <c r="I94" s="4">
        <v>5596</v>
      </c>
      <c r="J94" s="4">
        <v>5756</v>
      </c>
      <c r="K94" s="4">
        <v>5781</v>
      </c>
      <c r="L94" s="4">
        <v>5886</v>
      </c>
      <c r="M94" s="42">
        <v>5834</v>
      </c>
      <c r="N94" s="13">
        <f t="shared" si="1"/>
        <v>5558</v>
      </c>
    </row>
    <row r="95" spans="1:14" ht="12" customHeight="1" x14ac:dyDescent="0.25">
      <c r="A95" s="8" t="str">
        <f>'Pregnant Women Participating'!A95</f>
        <v>Idaho</v>
      </c>
      <c r="B95" s="13">
        <v>6236</v>
      </c>
      <c r="C95" s="4">
        <v>6210</v>
      </c>
      <c r="D95" s="4">
        <v>6199</v>
      </c>
      <c r="E95" s="4">
        <v>6259</v>
      </c>
      <c r="F95" s="4">
        <v>6205</v>
      </c>
      <c r="G95" s="4">
        <v>6327</v>
      </c>
      <c r="H95" s="4">
        <v>6206</v>
      </c>
      <c r="I95" s="4">
        <v>6132</v>
      </c>
      <c r="J95" s="4">
        <v>6155</v>
      </c>
      <c r="K95" s="4">
        <v>6133</v>
      </c>
      <c r="L95" s="4">
        <v>6327</v>
      </c>
      <c r="M95" s="42">
        <v>6468</v>
      </c>
      <c r="N95" s="13">
        <f t="shared" si="1"/>
        <v>6238.083333333333</v>
      </c>
    </row>
    <row r="96" spans="1:14" ht="12" customHeight="1" x14ac:dyDescent="0.25">
      <c r="A96" s="8" t="str">
        <f>'Pregnant Women Participating'!A96</f>
        <v>Nevada</v>
      </c>
      <c r="B96" s="13">
        <v>11239</v>
      </c>
      <c r="C96" s="4">
        <v>11395</v>
      </c>
      <c r="D96" s="4">
        <v>11189</v>
      </c>
      <c r="E96" s="4">
        <v>10993</v>
      </c>
      <c r="F96" s="4">
        <v>10898</v>
      </c>
      <c r="G96" s="4">
        <v>11058</v>
      </c>
      <c r="H96" s="4">
        <v>10936</v>
      </c>
      <c r="I96" s="4">
        <v>10905</v>
      </c>
      <c r="J96" s="4">
        <v>10986</v>
      </c>
      <c r="K96" s="4">
        <v>11033</v>
      </c>
      <c r="L96" s="4">
        <v>11401</v>
      </c>
      <c r="M96" s="42">
        <v>11424</v>
      </c>
      <c r="N96" s="13">
        <f t="shared" si="1"/>
        <v>11121.416666666666</v>
      </c>
    </row>
    <row r="97" spans="1:14" ht="12" customHeight="1" x14ac:dyDescent="0.25">
      <c r="A97" s="8" t="str">
        <f>'Pregnant Women Participating'!A97</f>
        <v>Oregon</v>
      </c>
      <c r="B97" s="13">
        <v>15053</v>
      </c>
      <c r="C97" s="4">
        <v>14891</v>
      </c>
      <c r="D97" s="4">
        <v>14888</v>
      </c>
      <c r="E97" s="4">
        <v>15071</v>
      </c>
      <c r="F97" s="4">
        <v>15054</v>
      </c>
      <c r="G97" s="4">
        <v>15492</v>
      </c>
      <c r="H97" s="4">
        <v>15361</v>
      </c>
      <c r="I97" s="4">
        <v>15469</v>
      </c>
      <c r="J97" s="4">
        <v>15639</v>
      </c>
      <c r="K97" s="4">
        <v>15550</v>
      </c>
      <c r="L97" s="4">
        <v>15807</v>
      </c>
      <c r="M97" s="42">
        <v>15734</v>
      </c>
      <c r="N97" s="13">
        <f t="shared" si="1"/>
        <v>15334.083333333334</v>
      </c>
    </row>
    <row r="98" spans="1:14" ht="12" customHeight="1" x14ac:dyDescent="0.25">
      <c r="A98" s="8" t="str">
        <f>'Pregnant Women Participating'!A98</f>
        <v>Washington</v>
      </c>
      <c r="B98" s="13">
        <v>25052</v>
      </c>
      <c r="C98" s="4">
        <v>25074</v>
      </c>
      <c r="D98" s="4">
        <v>25151</v>
      </c>
      <c r="E98" s="4">
        <v>25589</v>
      </c>
      <c r="F98" s="4">
        <v>25710</v>
      </c>
      <c r="G98" s="4">
        <v>26442</v>
      </c>
      <c r="H98" s="4">
        <v>26281</v>
      </c>
      <c r="I98" s="4">
        <v>26226</v>
      </c>
      <c r="J98" s="4">
        <v>26270</v>
      </c>
      <c r="K98" s="4">
        <v>26281</v>
      </c>
      <c r="L98" s="4">
        <v>26843</v>
      </c>
      <c r="M98" s="42">
        <v>27096</v>
      </c>
      <c r="N98" s="13">
        <f t="shared" si="1"/>
        <v>26001.25</v>
      </c>
    </row>
    <row r="99" spans="1:14" ht="12" customHeight="1" x14ac:dyDescent="0.25">
      <c r="A99" s="8" t="str">
        <f>'Pregnant Women Participating'!A99</f>
        <v>Northern Marianas</v>
      </c>
      <c r="B99" s="13">
        <v>519</v>
      </c>
      <c r="C99" s="4">
        <v>510</v>
      </c>
      <c r="D99" s="4">
        <v>506</v>
      </c>
      <c r="E99" s="4">
        <v>492</v>
      </c>
      <c r="F99" s="4">
        <v>485</v>
      </c>
      <c r="G99" s="4">
        <v>483</v>
      </c>
      <c r="H99" s="4">
        <v>494</v>
      </c>
      <c r="I99" s="4">
        <v>488</v>
      </c>
      <c r="J99" s="4">
        <v>490</v>
      </c>
      <c r="K99" s="4">
        <v>501</v>
      </c>
      <c r="L99" s="4">
        <v>503</v>
      </c>
      <c r="M99" s="42">
        <v>493</v>
      </c>
      <c r="N99" s="13">
        <f t="shared" si="1"/>
        <v>497</v>
      </c>
    </row>
    <row r="100" spans="1:14" ht="12" customHeight="1" x14ac:dyDescent="0.25">
      <c r="A100" s="8" t="str">
        <f>'Pregnant Women Participating'!A100</f>
        <v>Inter-Tribal Council, NV</v>
      </c>
      <c r="B100" s="13">
        <v>93</v>
      </c>
      <c r="C100" s="4">
        <v>95</v>
      </c>
      <c r="D100" s="4">
        <v>88</v>
      </c>
      <c r="E100" s="4">
        <v>97</v>
      </c>
      <c r="F100" s="4">
        <v>102</v>
      </c>
      <c r="G100" s="4">
        <v>105</v>
      </c>
      <c r="H100" s="4">
        <v>107</v>
      </c>
      <c r="I100" s="4">
        <v>115</v>
      </c>
      <c r="J100" s="4">
        <v>119</v>
      </c>
      <c r="K100" s="4">
        <v>119</v>
      </c>
      <c r="L100" s="4">
        <v>113</v>
      </c>
      <c r="M100" s="42">
        <v>101</v>
      </c>
      <c r="N100" s="13">
        <f t="shared" si="1"/>
        <v>104.5</v>
      </c>
    </row>
    <row r="101" spans="1:14" s="17" customFormat="1" ht="24.75" customHeight="1" x14ac:dyDescent="0.25">
      <c r="A101" s="14" t="str">
        <f>'Pregnant Women Participating'!A101</f>
        <v>Western Region</v>
      </c>
      <c r="B101" s="16">
        <v>256020</v>
      </c>
      <c r="C101" s="15">
        <v>253879</v>
      </c>
      <c r="D101" s="15">
        <v>252792</v>
      </c>
      <c r="E101" s="15">
        <v>255145</v>
      </c>
      <c r="F101" s="15">
        <v>256361</v>
      </c>
      <c r="G101" s="15">
        <v>266085</v>
      </c>
      <c r="H101" s="15">
        <v>265664</v>
      </c>
      <c r="I101" s="15">
        <v>266441</v>
      </c>
      <c r="J101" s="15">
        <v>268973</v>
      </c>
      <c r="K101" s="15">
        <v>267921</v>
      </c>
      <c r="L101" s="15">
        <v>273266</v>
      </c>
      <c r="M101" s="41">
        <v>274222</v>
      </c>
      <c r="N101" s="16">
        <f t="shared" si="1"/>
        <v>263064.08333333331</v>
      </c>
    </row>
    <row r="102" spans="1:14" s="31" customFormat="1" ht="16.5" customHeight="1" thickBot="1" x14ac:dyDescent="0.3">
      <c r="A102" s="28" t="str">
        <f>'Pregnant Women Participating'!A102</f>
        <v>TOTAL</v>
      </c>
      <c r="B102" s="29">
        <v>1375217</v>
      </c>
      <c r="C102" s="30">
        <v>1374038</v>
      </c>
      <c r="D102" s="30">
        <v>1364530</v>
      </c>
      <c r="E102" s="30">
        <v>1371201</v>
      </c>
      <c r="F102" s="30">
        <v>1377511</v>
      </c>
      <c r="G102" s="30">
        <v>1411594</v>
      </c>
      <c r="H102" s="30">
        <v>1400938</v>
      </c>
      <c r="I102" s="30">
        <v>1410387</v>
      </c>
      <c r="J102" s="30">
        <v>1418855</v>
      </c>
      <c r="K102" s="30">
        <v>1412597</v>
      </c>
      <c r="L102" s="30">
        <v>1441941</v>
      </c>
      <c r="M102" s="44">
        <v>1445725</v>
      </c>
      <c r="N102" s="29">
        <f t="shared" si="1"/>
        <v>1400377.8333333333</v>
      </c>
    </row>
    <row r="103" spans="1:14" ht="12.75" customHeight="1" thickTop="1" x14ac:dyDescent="0.25">
      <c r="A103" s="9"/>
    </row>
    <row r="104" spans="1:14" x14ac:dyDescent="0.25">
      <c r="A104" s="9"/>
    </row>
    <row r="105" spans="1:14" customFormat="1" ht="13" x14ac:dyDescent="0.3">
      <c r="A105" s="10" t="s">
        <v>1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5"/>
  <sheetViews>
    <sheetView workbookViewId="0"/>
  </sheetViews>
  <sheetFormatPr defaultColWidth="9.1796875" defaultRowHeight="11.5" x14ac:dyDescent="0.25"/>
  <cols>
    <col min="1" max="1" width="34.7265625" style="56" customWidth="1"/>
    <col min="2" max="13" width="11.7265625" style="56" customWidth="1"/>
    <col min="14" max="14" width="13.7265625" style="56" customWidth="1"/>
    <col min="15" max="16384" width="9.1796875" style="56"/>
  </cols>
  <sheetData>
    <row r="1" spans="1:14" ht="12" customHeight="1" x14ac:dyDescent="0.3">
      <c r="A1" s="54" t="s">
        <v>29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March 10, 2023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44470</v>
      </c>
      <c r="C5" s="60">
        <f>DATE(RIGHT(A2,4)-1,11,1)</f>
        <v>44501</v>
      </c>
      <c r="D5" s="60">
        <f>DATE(RIGHT(A2,4)-1,12,1)</f>
        <v>44531</v>
      </c>
      <c r="E5" s="60">
        <f>DATE(RIGHT(A2,4),1,1)</f>
        <v>44562</v>
      </c>
      <c r="F5" s="60">
        <f>DATE(RIGHT(A2,4),2,1)</f>
        <v>44593</v>
      </c>
      <c r="G5" s="60">
        <f>DATE(RIGHT(A2,4),3,1)</f>
        <v>44621</v>
      </c>
      <c r="H5" s="60">
        <f>DATE(RIGHT(A2,4),4,1)</f>
        <v>44652</v>
      </c>
      <c r="I5" s="60">
        <f>DATE(RIGHT(A2,4),5,1)</f>
        <v>44682</v>
      </c>
      <c r="J5" s="60">
        <f>DATE(RIGHT(A2,4),6,1)</f>
        <v>44713</v>
      </c>
      <c r="K5" s="60">
        <f>DATE(RIGHT(A2,4),7,1)</f>
        <v>44743</v>
      </c>
      <c r="L5" s="60">
        <f>DATE(RIGHT(A2,4),8,1)</f>
        <v>44774</v>
      </c>
      <c r="M5" s="60">
        <f>DATE(RIGHT(A2,4),9,1)</f>
        <v>44805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994</v>
      </c>
      <c r="C6" s="64">
        <v>995</v>
      </c>
      <c r="D6" s="64">
        <v>1013</v>
      </c>
      <c r="E6" s="64">
        <v>999</v>
      </c>
      <c r="F6" s="64">
        <v>1039</v>
      </c>
      <c r="G6" s="64">
        <v>1155</v>
      </c>
      <c r="H6" s="64">
        <v>1219</v>
      </c>
      <c r="I6" s="64">
        <v>1261</v>
      </c>
      <c r="J6" s="64">
        <v>1318</v>
      </c>
      <c r="K6" s="64">
        <v>1358</v>
      </c>
      <c r="L6" s="64">
        <v>1410</v>
      </c>
      <c r="M6" s="65">
        <v>1426</v>
      </c>
      <c r="N6" s="63">
        <f t="shared" ref="N6:N102" si="0">IF(SUM(B6:M6)&gt;0,AVERAGE(B6:M6),"0")</f>
        <v>1182.25</v>
      </c>
    </row>
    <row r="7" spans="1:14" ht="12" customHeight="1" x14ac:dyDescent="0.25">
      <c r="A7" s="62" t="str">
        <f>'Pregnant Women Participating'!A7</f>
        <v>Maine</v>
      </c>
      <c r="B7" s="63">
        <v>522</v>
      </c>
      <c r="C7" s="64">
        <v>549</v>
      </c>
      <c r="D7" s="64">
        <v>567</v>
      </c>
      <c r="E7" s="64">
        <v>572</v>
      </c>
      <c r="F7" s="64">
        <v>588</v>
      </c>
      <c r="G7" s="64">
        <v>619</v>
      </c>
      <c r="H7" s="64">
        <v>605</v>
      </c>
      <c r="I7" s="64">
        <v>635</v>
      </c>
      <c r="J7" s="64">
        <v>640</v>
      </c>
      <c r="K7" s="64">
        <v>676</v>
      </c>
      <c r="L7" s="64">
        <v>691</v>
      </c>
      <c r="M7" s="65">
        <v>727</v>
      </c>
      <c r="N7" s="63">
        <f t="shared" si="0"/>
        <v>615.91666666666663</v>
      </c>
    </row>
    <row r="8" spans="1:14" ht="12" customHeight="1" x14ac:dyDescent="0.25">
      <c r="A8" s="62" t="str">
        <f>'Pregnant Women Participating'!A8</f>
        <v>Massachusetts</v>
      </c>
      <c r="B8" s="63">
        <v>2802</v>
      </c>
      <c r="C8" s="64">
        <v>2903</v>
      </c>
      <c r="D8" s="64">
        <v>2967</v>
      </c>
      <c r="E8" s="64">
        <v>3029</v>
      </c>
      <c r="F8" s="64">
        <v>3104</v>
      </c>
      <c r="G8" s="64">
        <v>3396</v>
      </c>
      <c r="H8" s="64">
        <v>3489</v>
      </c>
      <c r="I8" s="64">
        <v>3623</v>
      </c>
      <c r="J8" s="64">
        <v>3697</v>
      </c>
      <c r="K8" s="64">
        <v>3721</v>
      </c>
      <c r="L8" s="64">
        <v>3808</v>
      </c>
      <c r="M8" s="65">
        <v>3865</v>
      </c>
      <c r="N8" s="63">
        <f t="shared" si="0"/>
        <v>3367</v>
      </c>
    </row>
    <row r="9" spans="1:14" ht="12" customHeight="1" x14ac:dyDescent="0.25">
      <c r="A9" s="62" t="str">
        <f>'Pregnant Women Participating'!A9</f>
        <v>New Hampshire</v>
      </c>
      <c r="B9" s="63">
        <v>483</v>
      </c>
      <c r="C9" s="64">
        <v>480</v>
      </c>
      <c r="D9" s="64">
        <v>488</v>
      </c>
      <c r="E9" s="64">
        <v>503</v>
      </c>
      <c r="F9" s="64">
        <v>509</v>
      </c>
      <c r="G9" s="64">
        <v>525</v>
      </c>
      <c r="H9" s="64">
        <v>514</v>
      </c>
      <c r="I9" s="64">
        <v>569</v>
      </c>
      <c r="J9" s="64">
        <v>578</v>
      </c>
      <c r="K9" s="64">
        <v>572</v>
      </c>
      <c r="L9" s="64">
        <v>575</v>
      </c>
      <c r="M9" s="65">
        <v>570</v>
      </c>
      <c r="N9" s="63">
        <f t="shared" si="0"/>
        <v>530.5</v>
      </c>
    </row>
    <row r="10" spans="1:14" ht="12" customHeight="1" x14ac:dyDescent="0.25">
      <c r="A10" s="62" t="str">
        <f>'Pregnant Women Participating'!A10</f>
        <v>New York</v>
      </c>
      <c r="B10" s="63">
        <v>8813</v>
      </c>
      <c r="C10" s="64">
        <v>9007</v>
      </c>
      <c r="D10" s="64">
        <v>9302</v>
      </c>
      <c r="E10" s="64">
        <v>9640</v>
      </c>
      <c r="F10" s="64">
        <v>9824</v>
      </c>
      <c r="G10" s="64">
        <v>10374</v>
      </c>
      <c r="H10" s="64">
        <v>10410</v>
      </c>
      <c r="I10" s="64">
        <v>10736</v>
      </c>
      <c r="J10" s="64">
        <v>11162</v>
      </c>
      <c r="K10" s="64">
        <v>11276</v>
      </c>
      <c r="L10" s="64">
        <v>11507</v>
      </c>
      <c r="M10" s="65">
        <v>11538</v>
      </c>
      <c r="N10" s="63">
        <f t="shared" si="0"/>
        <v>10299.083333333334</v>
      </c>
    </row>
    <row r="11" spans="1:14" ht="12" customHeight="1" x14ac:dyDescent="0.25">
      <c r="A11" s="62" t="str">
        <f>'Pregnant Women Participating'!A11</f>
        <v>Rhode Island</v>
      </c>
      <c r="B11" s="63">
        <v>278</v>
      </c>
      <c r="C11" s="64">
        <v>292</v>
      </c>
      <c r="D11" s="64">
        <v>307</v>
      </c>
      <c r="E11" s="64">
        <v>322</v>
      </c>
      <c r="F11" s="64">
        <v>328</v>
      </c>
      <c r="G11" s="64">
        <v>375</v>
      </c>
      <c r="H11" s="64">
        <v>403</v>
      </c>
      <c r="I11" s="64">
        <v>421</v>
      </c>
      <c r="J11" s="64">
        <v>452</v>
      </c>
      <c r="K11" s="64">
        <v>434</v>
      </c>
      <c r="L11" s="64">
        <v>453</v>
      </c>
      <c r="M11" s="65">
        <v>459</v>
      </c>
      <c r="N11" s="63">
        <f t="shared" si="0"/>
        <v>377</v>
      </c>
    </row>
    <row r="12" spans="1:14" ht="12" customHeight="1" x14ac:dyDescent="0.25">
      <c r="A12" s="62" t="str">
        <f>'Pregnant Women Participating'!A12</f>
        <v>Vermont</v>
      </c>
      <c r="B12" s="63">
        <v>534</v>
      </c>
      <c r="C12" s="64">
        <v>547</v>
      </c>
      <c r="D12" s="64">
        <v>538</v>
      </c>
      <c r="E12" s="64">
        <v>553</v>
      </c>
      <c r="F12" s="64">
        <v>564</v>
      </c>
      <c r="G12" s="64">
        <v>595</v>
      </c>
      <c r="H12" s="64">
        <v>594</v>
      </c>
      <c r="I12" s="64">
        <v>619</v>
      </c>
      <c r="J12" s="64">
        <v>621</v>
      </c>
      <c r="K12" s="64">
        <v>644</v>
      </c>
      <c r="L12" s="64">
        <v>665</v>
      </c>
      <c r="M12" s="65">
        <v>667</v>
      </c>
      <c r="N12" s="63">
        <f t="shared" si="0"/>
        <v>595.08333333333337</v>
      </c>
    </row>
    <row r="13" spans="1:14" ht="12" customHeight="1" x14ac:dyDescent="0.25">
      <c r="A13" s="62" t="str">
        <f>'Pregnant Women Participating'!A13</f>
        <v>Virgin Islands</v>
      </c>
      <c r="B13" s="63">
        <v>89</v>
      </c>
      <c r="C13" s="64">
        <v>84</v>
      </c>
      <c r="D13" s="64">
        <v>93</v>
      </c>
      <c r="E13" s="64">
        <v>86</v>
      </c>
      <c r="F13" s="64">
        <v>82</v>
      </c>
      <c r="G13" s="64">
        <v>77</v>
      </c>
      <c r="H13" s="64">
        <v>78</v>
      </c>
      <c r="I13" s="64">
        <v>75</v>
      </c>
      <c r="J13" s="64">
        <v>81</v>
      </c>
      <c r="K13" s="64">
        <v>80</v>
      </c>
      <c r="L13" s="64">
        <v>79</v>
      </c>
      <c r="M13" s="65">
        <v>84</v>
      </c>
      <c r="N13" s="63">
        <f t="shared" si="0"/>
        <v>82.333333333333329</v>
      </c>
    </row>
    <row r="14" spans="1:14" ht="12" customHeight="1" x14ac:dyDescent="0.25">
      <c r="A14" s="62" t="str">
        <f>'Pregnant Women Participating'!A14</f>
        <v>Indian Township, ME</v>
      </c>
      <c r="B14" s="63">
        <v>7</v>
      </c>
      <c r="C14" s="64">
        <v>0</v>
      </c>
      <c r="D14" s="64">
        <v>1</v>
      </c>
      <c r="E14" s="64">
        <v>1</v>
      </c>
      <c r="F14" s="64">
        <v>2</v>
      </c>
      <c r="G14" s="64">
        <v>2</v>
      </c>
      <c r="H14" s="64">
        <v>2</v>
      </c>
      <c r="I14" s="64">
        <v>2</v>
      </c>
      <c r="J14" s="64">
        <v>3</v>
      </c>
      <c r="K14" s="64">
        <v>4</v>
      </c>
      <c r="L14" s="64">
        <v>4</v>
      </c>
      <c r="M14" s="65">
        <v>4</v>
      </c>
      <c r="N14" s="63">
        <f t="shared" si="0"/>
        <v>2.6666666666666665</v>
      </c>
    </row>
    <row r="15" spans="1:14" ht="12" customHeight="1" x14ac:dyDescent="0.25">
      <c r="A15" s="62" t="str">
        <f>'Pregnant Women Participating'!A15</f>
        <v>Pleasant Point, ME</v>
      </c>
      <c r="B15" s="63">
        <v>0</v>
      </c>
      <c r="C15" s="64">
        <v>0</v>
      </c>
      <c r="D15" s="64">
        <v>0</v>
      </c>
      <c r="E15" s="64">
        <v>1</v>
      </c>
      <c r="F15" s="64">
        <v>1</v>
      </c>
      <c r="G15" s="64">
        <v>1</v>
      </c>
      <c r="H15" s="64">
        <v>1</v>
      </c>
      <c r="I15" s="64">
        <v>1</v>
      </c>
      <c r="J15" s="64">
        <v>1</v>
      </c>
      <c r="K15" s="64">
        <v>1</v>
      </c>
      <c r="L15" s="64">
        <v>1</v>
      </c>
      <c r="M15" s="65">
        <v>0</v>
      </c>
      <c r="N15" s="63">
        <f t="shared" si="0"/>
        <v>0.66666666666666663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14522</v>
      </c>
      <c r="C16" s="68">
        <v>14857</v>
      </c>
      <c r="D16" s="68">
        <v>15276</v>
      </c>
      <c r="E16" s="68">
        <v>15706</v>
      </c>
      <c r="F16" s="68">
        <v>16041</v>
      </c>
      <c r="G16" s="68">
        <v>17119</v>
      </c>
      <c r="H16" s="68">
        <v>17315</v>
      </c>
      <c r="I16" s="68">
        <v>17942</v>
      </c>
      <c r="J16" s="68">
        <v>18553</v>
      </c>
      <c r="K16" s="68">
        <v>18766</v>
      </c>
      <c r="L16" s="68">
        <v>19193</v>
      </c>
      <c r="M16" s="69">
        <v>19340</v>
      </c>
      <c r="N16" s="67">
        <f t="shared" si="0"/>
        <v>17052.5</v>
      </c>
    </row>
    <row r="17" spans="1:14" ht="12" customHeight="1" x14ac:dyDescent="0.25">
      <c r="A17" s="62" t="str">
        <f>'Pregnant Women Participating'!A17</f>
        <v>Delaware</v>
      </c>
      <c r="B17" s="63">
        <v>309</v>
      </c>
      <c r="C17" s="64">
        <v>312</v>
      </c>
      <c r="D17" s="64">
        <v>314</v>
      </c>
      <c r="E17" s="64">
        <v>308</v>
      </c>
      <c r="F17" s="64">
        <v>316</v>
      </c>
      <c r="G17" s="64">
        <v>331</v>
      </c>
      <c r="H17" s="64">
        <v>337</v>
      </c>
      <c r="I17" s="64">
        <v>355</v>
      </c>
      <c r="J17" s="64">
        <v>382</v>
      </c>
      <c r="K17" s="64">
        <v>406</v>
      </c>
      <c r="L17" s="64">
        <v>448</v>
      </c>
      <c r="M17" s="65">
        <v>417</v>
      </c>
      <c r="N17" s="63">
        <f t="shared" si="0"/>
        <v>352.91666666666669</v>
      </c>
    </row>
    <row r="18" spans="1:14" ht="12" customHeight="1" x14ac:dyDescent="0.25">
      <c r="A18" s="62" t="str">
        <f>'Pregnant Women Participating'!A18</f>
        <v>District of Columbia</v>
      </c>
      <c r="B18" s="63">
        <v>331</v>
      </c>
      <c r="C18" s="64">
        <v>329</v>
      </c>
      <c r="D18" s="64">
        <v>321</v>
      </c>
      <c r="E18" s="64">
        <v>308</v>
      </c>
      <c r="F18" s="64">
        <v>306</v>
      </c>
      <c r="G18" s="64">
        <v>311</v>
      </c>
      <c r="H18" s="64">
        <v>335</v>
      </c>
      <c r="I18" s="64">
        <v>361</v>
      </c>
      <c r="J18" s="64">
        <v>382</v>
      </c>
      <c r="K18" s="64">
        <v>206</v>
      </c>
      <c r="L18" s="64">
        <v>219</v>
      </c>
      <c r="M18" s="65">
        <v>249</v>
      </c>
      <c r="N18" s="63">
        <f t="shared" si="0"/>
        <v>304.83333333333331</v>
      </c>
    </row>
    <row r="19" spans="1:14" ht="12" customHeight="1" x14ac:dyDescent="0.25">
      <c r="A19" s="62" t="str">
        <f>'Pregnant Women Participating'!A19</f>
        <v>Maryland</v>
      </c>
      <c r="B19" s="63">
        <v>3054</v>
      </c>
      <c r="C19" s="64">
        <v>3051</v>
      </c>
      <c r="D19" s="64">
        <v>3113</v>
      </c>
      <c r="E19" s="64">
        <v>3108</v>
      </c>
      <c r="F19" s="64">
        <v>3238</v>
      </c>
      <c r="G19" s="64">
        <v>3468</v>
      </c>
      <c r="H19" s="64">
        <v>3560</v>
      </c>
      <c r="I19" s="64">
        <v>3692</v>
      </c>
      <c r="J19" s="64">
        <v>3852</v>
      </c>
      <c r="K19" s="64">
        <v>3913</v>
      </c>
      <c r="L19" s="64">
        <v>4106</v>
      </c>
      <c r="M19" s="65">
        <v>4171</v>
      </c>
      <c r="N19" s="63">
        <f t="shared" si="0"/>
        <v>3527.1666666666665</v>
      </c>
    </row>
    <row r="20" spans="1:14" ht="12" customHeight="1" x14ac:dyDescent="0.25">
      <c r="A20" s="62" t="str">
        <f>'Pregnant Women Participating'!A20</f>
        <v>New Jersey</v>
      </c>
      <c r="B20" s="63">
        <v>3401</v>
      </c>
      <c r="C20" s="64">
        <v>3494</v>
      </c>
      <c r="D20" s="64">
        <v>3442</v>
      </c>
      <c r="E20" s="64">
        <v>3492</v>
      </c>
      <c r="F20" s="64">
        <v>3604</v>
      </c>
      <c r="G20" s="64">
        <v>3743</v>
      </c>
      <c r="H20" s="64">
        <v>3825</v>
      </c>
      <c r="I20" s="64">
        <v>3991</v>
      </c>
      <c r="J20" s="64">
        <v>4165</v>
      </c>
      <c r="K20" s="64">
        <v>4235</v>
      </c>
      <c r="L20" s="64">
        <v>4290</v>
      </c>
      <c r="M20" s="65">
        <v>4358</v>
      </c>
      <c r="N20" s="63">
        <f t="shared" si="0"/>
        <v>3836.6666666666665</v>
      </c>
    </row>
    <row r="21" spans="1:14" ht="12" customHeight="1" x14ac:dyDescent="0.25">
      <c r="A21" s="62" t="str">
        <f>'Pregnant Women Participating'!A21</f>
        <v>Pennsylvania</v>
      </c>
      <c r="B21" s="63">
        <v>3789</v>
      </c>
      <c r="C21" s="64">
        <v>3798</v>
      </c>
      <c r="D21" s="64">
        <v>3776</v>
      </c>
      <c r="E21" s="64">
        <v>3777</v>
      </c>
      <c r="F21" s="64">
        <v>3837</v>
      </c>
      <c r="G21" s="64">
        <v>4093</v>
      </c>
      <c r="H21" s="64">
        <v>4187</v>
      </c>
      <c r="I21" s="64">
        <v>4350</v>
      </c>
      <c r="J21" s="64">
        <v>4472</v>
      </c>
      <c r="K21" s="64">
        <v>4548</v>
      </c>
      <c r="L21" s="64">
        <v>4745</v>
      </c>
      <c r="M21" s="65">
        <v>4891</v>
      </c>
      <c r="N21" s="63">
        <f t="shared" si="0"/>
        <v>4188.583333333333</v>
      </c>
    </row>
    <row r="22" spans="1:14" ht="12" customHeight="1" x14ac:dyDescent="0.25">
      <c r="A22" s="62" t="str">
        <f>'Pregnant Women Participating'!A22</f>
        <v>Puerto Rico</v>
      </c>
      <c r="B22" s="63">
        <v>3951</v>
      </c>
      <c r="C22" s="64">
        <v>3838</v>
      </c>
      <c r="D22" s="64">
        <v>3796</v>
      </c>
      <c r="E22" s="64">
        <v>3839</v>
      </c>
      <c r="F22" s="64">
        <v>3850</v>
      </c>
      <c r="G22" s="64">
        <v>3631</v>
      </c>
      <c r="H22" s="64">
        <v>3349</v>
      </c>
      <c r="I22" s="64">
        <v>3370</v>
      </c>
      <c r="J22" s="64">
        <v>3383</v>
      </c>
      <c r="K22" s="64">
        <v>3201</v>
      </c>
      <c r="L22" s="64">
        <v>3469</v>
      </c>
      <c r="M22" s="65">
        <v>3128</v>
      </c>
      <c r="N22" s="63">
        <f t="shared" si="0"/>
        <v>3567.0833333333335</v>
      </c>
    </row>
    <row r="23" spans="1:14" ht="12" customHeight="1" x14ac:dyDescent="0.25">
      <c r="A23" s="62" t="str">
        <f>'Pregnant Women Participating'!A23</f>
        <v>Virginia</v>
      </c>
      <c r="B23" s="63">
        <v>3076</v>
      </c>
      <c r="C23" s="64">
        <v>3032</v>
      </c>
      <c r="D23" s="64">
        <v>3072</v>
      </c>
      <c r="E23" s="64">
        <v>3124</v>
      </c>
      <c r="F23" s="64">
        <v>3258</v>
      </c>
      <c r="G23" s="64">
        <v>3514</v>
      </c>
      <c r="H23" s="64">
        <v>3590</v>
      </c>
      <c r="I23" s="64">
        <v>3600</v>
      </c>
      <c r="J23" s="64">
        <v>3694</v>
      </c>
      <c r="K23" s="64">
        <v>3800</v>
      </c>
      <c r="L23" s="64">
        <v>3913</v>
      </c>
      <c r="M23" s="65">
        <v>3905</v>
      </c>
      <c r="N23" s="63">
        <f t="shared" si="0"/>
        <v>3464.8333333333335</v>
      </c>
    </row>
    <row r="24" spans="1:14" ht="12" customHeight="1" x14ac:dyDescent="0.25">
      <c r="A24" s="62" t="str">
        <f>'Pregnant Women Participating'!A24</f>
        <v>West Virginia</v>
      </c>
      <c r="B24" s="63">
        <v>850</v>
      </c>
      <c r="C24" s="64">
        <v>839</v>
      </c>
      <c r="D24" s="64">
        <v>848</v>
      </c>
      <c r="E24" s="64">
        <v>867</v>
      </c>
      <c r="F24" s="64">
        <v>883</v>
      </c>
      <c r="G24" s="64">
        <v>949</v>
      </c>
      <c r="H24" s="64">
        <v>955</v>
      </c>
      <c r="I24" s="64">
        <v>1030</v>
      </c>
      <c r="J24" s="64">
        <v>1029</v>
      </c>
      <c r="K24" s="64">
        <v>1075</v>
      </c>
      <c r="L24" s="64">
        <v>1130</v>
      </c>
      <c r="M24" s="65">
        <v>1145</v>
      </c>
      <c r="N24" s="63">
        <f t="shared" si="0"/>
        <v>966.66666666666663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18761</v>
      </c>
      <c r="C25" s="68">
        <v>18693</v>
      </c>
      <c r="D25" s="68">
        <v>18682</v>
      </c>
      <c r="E25" s="68">
        <v>18823</v>
      </c>
      <c r="F25" s="68">
        <v>19292</v>
      </c>
      <c r="G25" s="68">
        <v>20040</v>
      </c>
      <c r="H25" s="68">
        <v>20138</v>
      </c>
      <c r="I25" s="68">
        <v>20749</v>
      </c>
      <c r="J25" s="68">
        <v>21359</v>
      </c>
      <c r="K25" s="68">
        <v>21384</v>
      </c>
      <c r="L25" s="68">
        <v>22320</v>
      </c>
      <c r="M25" s="69">
        <v>22264</v>
      </c>
      <c r="N25" s="67">
        <f t="shared" si="0"/>
        <v>20208.75</v>
      </c>
    </row>
    <row r="26" spans="1:14" ht="12" customHeight="1" x14ac:dyDescent="0.25">
      <c r="A26" s="62" t="str">
        <f>'Pregnant Women Participating'!A26</f>
        <v>Alabama</v>
      </c>
      <c r="B26" s="63">
        <v>1512</v>
      </c>
      <c r="C26" s="64">
        <v>1553</v>
      </c>
      <c r="D26" s="64">
        <v>1537</v>
      </c>
      <c r="E26" s="64">
        <v>1554</v>
      </c>
      <c r="F26" s="64">
        <v>1586</v>
      </c>
      <c r="G26" s="64">
        <v>1671</v>
      </c>
      <c r="H26" s="64">
        <v>1697</v>
      </c>
      <c r="I26" s="64">
        <v>1728</v>
      </c>
      <c r="J26" s="64">
        <v>1824</v>
      </c>
      <c r="K26" s="64">
        <v>1893</v>
      </c>
      <c r="L26" s="64">
        <v>1998</v>
      </c>
      <c r="M26" s="65">
        <v>2052</v>
      </c>
      <c r="N26" s="63">
        <f t="shared" si="0"/>
        <v>1717.0833333333333</v>
      </c>
    </row>
    <row r="27" spans="1:14" ht="12" customHeight="1" x14ac:dyDescent="0.25">
      <c r="A27" s="62" t="str">
        <f>'Pregnant Women Participating'!A27</f>
        <v>Florida</v>
      </c>
      <c r="B27" s="63">
        <v>10447</v>
      </c>
      <c r="C27" s="64">
        <v>10492</v>
      </c>
      <c r="D27" s="64">
        <v>10380</v>
      </c>
      <c r="E27" s="64">
        <v>10484</v>
      </c>
      <c r="F27" s="64">
        <v>10742</v>
      </c>
      <c r="G27" s="64">
        <v>11305</v>
      </c>
      <c r="H27" s="64">
        <v>11591</v>
      </c>
      <c r="I27" s="64">
        <v>12041</v>
      </c>
      <c r="J27" s="64">
        <v>12594</v>
      </c>
      <c r="K27" s="64">
        <v>12838</v>
      </c>
      <c r="L27" s="64">
        <v>13253</v>
      </c>
      <c r="M27" s="65">
        <v>13318</v>
      </c>
      <c r="N27" s="63">
        <f t="shared" si="0"/>
        <v>11623.75</v>
      </c>
    </row>
    <row r="28" spans="1:14" ht="12" customHeight="1" x14ac:dyDescent="0.25">
      <c r="A28" s="62" t="str">
        <f>'Pregnant Women Participating'!A28</f>
        <v>Georgia</v>
      </c>
      <c r="B28" s="63">
        <v>3797</v>
      </c>
      <c r="C28" s="64">
        <v>3737</v>
      </c>
      <c r="D28" s="64">
        <v>3720</v>
      </c>
      <c r="E28" s="64">
        <v>3675</v>
      </c>
      <c r="F28" s="64">
        <v>3845</v>
      </c>
      <c r="G28" s="64">
        <v>4022</v>
      </c>
      <c r="H28" s="64">
        <v>4016</v>
      </c>
      <c r="I28" s="64">
        <v>4100</v>
      </c>
      <c r="J28" s="64">
        <v>4278</v>
      </c>
      <c r="K28" s="64">
        <v>4470</v>
      </c>
      <c r="L28" s="64">
        <v>4798</v>
      </c>
      <c r="M28" s="65">
        <v>5029</v>
      </c>
      <c r="N28" s="63">
        <f t="shared" si="0"/>
        <v>4123.916666666667</v>
      </c>
    </row>
    <row r="29" spans="1:14" ht="12" customHeight="1" x14ac:dyDescent="0.25">
      <c r="A29" s="62" t="str">
        <f>'Pregnant Women Participating'!A29</f>
        <v>Kentucky</v>
      </c>
      <c r="B29" s="63">
        <v>1753</v>
      </c>
      <c r="C29" s="64">
        <v>1767</v>
      </c>
      <c r="D29" s="64">
        <v>1761</v>
      </c>
      <c r="E29" s="64">
        <v>1754</v>
      </c>
      <c r="F29" s="64">
        <v>1778</v>
      </c>
      <c r="G29" s="64">
        <v>1909</v>
      </c>
      <c r="H29" s="64">
        <v>1947</v>
      </c>
      <c r="I29" s="64">
        <v>2071</v>
      </c>
      <c r="J29" s="64">
        <v>2173</v>
      </c>
      <c r="K29" s="64">
        <v>2276</v>
      </c>
      <c r="L29" s="64">
        <v>2386</v>
      </c>
      <c r="M29" s="65">
        <v>2367</v>
      </c>
      <c r="N29" s="63">
        <f t="shared" si="0"/>
        <v>1995.1666666666667</v>
      </c>
    </row>
    <row r="30" spans="1:14" ht="12" customHeight="1" x14ac:dyDescent="0.25">
      <c r="A30" s="62" t="str">
        <f>'Pregnant Women Participating'!A30</f>
        <v>Mississippi</v>
      </c>
      <c r="B30" s="63">
        <v>639</v>
      </c>
      <c r="C30" s="64">
        <v>673</v>
      </c>
      <c r="D30" s="64">
        <v>671</v>
      </c>
      <c r="E30" s="64">
        <v>656</v>
      </c>
      <c r="F30" s="64">
        <v>701</v>
      </c>
      <c r="G30" s="64">
        <v>726</v>
      </c>
      <c r="H30" s="64">
        <v>704</v>
      </c>
      <c r="I30" s="64">
        <v>833</v>
      </c>
      <c r="J30" s="64">
        <v>887</v>
      </c>
      <c r="K30" s="64">
        <v>906</v>
      </c>
      <c r="L30" s="64">
        <v>993</v>
      </c>
      <c r="M30" s="65">
        <v>1010</v>
      </c>
      <c r="N30" s="63">
        <f t="shared" si="0"/>
        <v>783.25</v>
      </c>
    </row>
    <row r="31" spans="1:14" ht="12" customHeight="1" x14ac:dyDescent="0.25">
      <c r="A31" s="62" t="str">
        <f>'Pregnant Women Participating'!A31</f>
        <v>North Carolina</v>
      </c>
      <c r="B31" s="63">
        <v>6863</v>
      </c>
      <c r="C31" s="64">
        <v>6852</v>
      </c>
      <c r="D31" s="64">
        <v>6919</v>
      </c>
      <c r="E31" s="64">
        <v>6975</v>
      </c>
      <c r="F31" s="64">
        <v>6974</v>
      </c>
      <c r="G31" s="64">
        <v>7338</v>
      </c>
      <c r="H31" s="64">
        <v>7387</v>
      </c>
      <c r="I31" s="64">
        <v>7470</v>
      </c>
      <c r="J31" s="64">
        <v>7567</v>
      </c>
      <c r="K31" s="64">
        <v>7660</v>
      </c>
      <c r="L31" s="64">
        <v>7861</v>
      </c>
      <c r="M31" s="65">
        <v>7891</v>
      </c>
      <c r="N31" s="63">
        <f t="shared" si="0"/>
        <v>7313.083333333333</v>
      </c>
    </row>
    <row r="32" spans="1:14" ht="12" customHeight="1" x14ac:dyDescent="0.25">
      <c r="A32" s="62" t="str">
        <f>'Pregnant Women Participating'!A32</f>
        <v>South Carolina</v>
      </c>
      <c r="B32" s="63">
        <v>1669</v>
      </c>
      <c r="C32" s="64">
        <v>1672</v>
      </c>
      <c r="D32" s="64">
        <v>1693</v>
      </c>
      <c r="E32" s="64">
        <v>1717</v>
      </c>
      <c r="F32" s="64">
        <v>1677</v>
      </c>
      <c r="G32" s="64">
        <v>1794</v>
      </c>
      <c r="H32" s="64">
        <v>1843</v>
      </c>
      <c r="I32" s="64">
        <v>1911</v>
      </c>
      <c r="J32" s="64">
        <v>1989</v>
      </c>
      <c r="K32" s="64">
        <v>2061</v>
      </c>
      <c r="L32" s="64">
        <v>2174</v>
      </c>
      <c r="M32" s="65">
        <v>2207</v>
      </c>
      <c r="N32" s="63">
        <f t="shared" si="0"/>
        <v>1867.25</v>
      </c>
    </row>
    <row r="33" spans="1:14" ht="12" customHeight="1" x14ac:dyDescent="0.25">
      <c r="A33" s="62" t="str">
        <f>'Pregnant Women Participating'!A33</f>
        <v>Tennessee</v>
      </c>
      <c r="B33" s="63">
        <v>2684</v>
      </c>
      <c r="C33" s="64">
        <v>2715</v>
      </c>
      <c r="D33" s="64">
        <v>2711</v>
      </c>
      <c r="E33" s="64">
        <v>2832</v>
      </c>
      <c r="F33" s="64">
        <v>2883</v>
      </c>
      <c r="G33" s="64">
        <v>3101</v>
      </c>
      <c r="H33" s="64">
        <v>3163</v>
      </c>
      <c r="I33" s="64">
        <v>3297</v>
      </c>
      <c r="J33" s="64">
        <v>3458</v>
      </c>
      <c r="K33" s="64">
        <v>3557</v>
      </c>
      <c r="L33" s="64">
        <v>3787</v>
      </c>
      <c r="M33" s="65">
        <v>3865</v>
      </c>
      <c r="N33" s="63">
        <f t="shared" si="0"/>
        <v>3171.0833333333335</v>
      </c>
    </row>
    <row r="34" spans="1:14" ht="12" customHeight="1" x14ac:dyDescent="0.25">
      <c r="A34" s="62" t="str">
        <f>'Pregnant Women Participating'!A34</f>
        <v>Choctaw Indians, MS</v>
      </c>
      <c r="B34" s="63">
        <v>4</v>
      </c>
      <c r="C34" s="64">
        <v>4</v>
      </c>
      <c r="D34" s="64">
        <v>3</v>
      </c>
      <c r="E34" s="64">
        <v>2</v>
      </c>
      <c r="F34" s="64">
        <v>2</v>
      </c>
      <c r="G34" s="64">
        <v>3</v>
      </c>
      <c r="H34" s="64">
        <v>2</v>
      </c>
      <c r="I34" s="64">
        <v>4</v>
      </c>
      <c r="J34" s="64">
        <v>4</v>
      </c>
      <c r="K34" s="64">
        <v>4</v>
      </c>
      <c r="L34" s="64">
        <v>5</v>
      </c>
      <c r="M34" s="65">
        <v>5</v>
      </c>
      <c r="N34" s="63">
        <f t="shared" si="0"/>
        <v>3.5</v>
      </c>
    </row>
    <row r="35" spans="1:14" ht="12" customHeight="1" x14ac:dyDescent="0.25">
      <c r="A35" s="62" t="str">
        <f>'Pregnant Women Participating'!A35</f>
        <v>Eastern Cherokee, NC</v>
      </c>
      <c r="B35" s="63">
        <v>17</v>
      </c>
      <c r="C35" s="64">
        <v>26</v>
      </c>
      <c r="D35" s="64">
        <v>21</v>
      </c>
      <c r="E35" s="64">
        <v>22</v>
      </c>
      <c r="F35" s="64">
        <v>23</v>
      </c>
      <c r="G35" s="64">
        <v>25</v>
      </c>
      <c r="H35" s="64">
        <v>20</v>
      </c>
      <c r="I35" s="64">
        <v>18</v>
      </c>
      <c r="J35" s="64">
        <v>22</v>
      </c>
      <c r="K35" s="64">
        <v>19</v>
      </c>
      <c r="L35" s="64">
        <v>16</v>
      </c>
      <c r="M35" s="65">
        <v>14</v>
      </c>
      <c r="N35" s="63">
        <f t="shared" si="0"/>
        <v>20.25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29385</v>
      </c>
      <c r="C36" s="68">
        <v>29491</v>
      </c>
      <c r="D36" s="68">
        <v>29416</v>
      </c>
      <c r="E36" s="68">
        <v>29671</v>
      </c>
      <c r="F36" s="68">
        <v>30211</v>
      </c>
      <c r="G36" s="68">
        <v>31894</v>
      </c>
      <c r="H36" s="68">
        <v>32370</v>
      </c>
      <c r="I36" s="68">
        <v>33473</v>
      </c>
      <c r="J36" s="68">
        <v>34796</v>
      </c>
      <c r="K36" s="68">
        <v>35684</v>
      </c>
      <c r="L36" s="68">
        <v>37271</v>
      </c>
      <c r="M36" s="69">
        <v>37758</v>
      </c>
      <c r="N36" s="67">
        <f t="shared" si="0"/>
        <v>32618.333333333332</v>
      </c>
    </row>
    <row r="37" spans="1:14" ht="12" customHeight="1" x14ac:dyDescent="0.25">
      <c r="A37" s="62" t="str">
        <f>'Pregnant Women Participating'!A37</f>
        <v>Illinois</v>
      </c>
      <c r="B37" s="63">
        <v>3191</v>
      </c>
      <c r="C37" s="64">
        <v>3202</v>
      </c>
      <c r="D37" s="64">
        <v>3201</v>
      </c>
      <c r="E37" s="64">
        <v>3278</v>
      </c>
      <c r="F37" s="64">
        <v>3229</v>
      </c>
      <c r="G37" s="64">
        <v>3441</v>
      </c>
      <c r="H37" s="64">
        <v>3501</v>
      </c>
      <c r="I37" s="64">
        <v>3632</v>
      </c>
      <c r="J37" s="64">
        <v>3839</v>
      </c>
      <c r="K37" s="64">
        <v>3998</v>
      </c>
      <c r="L37" s="64">
        <v>4254</v>
      </c>
      <c r="M37" s="65">
        <v>4318</v>
      </c>
      <c r="N37" s="63">
        <f t="shared" si="0"/>
        <v>3590.3333333333335</v>
      </c>
    </row>
    <row r="38" spans="1:14" ht="12" customHeight="1" x14ac:dyDescent="0.25">
      <c r="A38" s="62" t="str">
        <f>'Pregnant Women Participating'!A38</f>
        <v>Indiana</v>
      </c>
      <c r="B38" s="63">
        <v>4845</v>
      </c>
      <c r="C38" s="64">
        <v>4856</v>
      </c>
      <c r="D38" s="64">
        <v>4907</v>
      </c>
      <c r="E38" s="64">
        <v>4979</v>
      </c>
      <c r="F38" s="64">
        <v>5027</v>
      </c>
      <c r="G38" s="64">
        <v>5132</v>
      </c>
      <c r="H38" s="64">
        <v>5006</v>
      </c>
      <c r="I38" s="64">
        <v>5101</v>
      </c>
      <c r="J38" s="64">
        <v>5253</v>
      </c>
      <c r="K38" s="64">
        <v>5413</v>
      </c>
      <c r="L38" s="64">
        <v>5567</v>
      </c>
      <c r="M38" s="65">
        <v>5585</v>
      </c>
      <c r="N38" s="63">
        <f t="shared" si="0"/>
        <v>5139.25</v>
      </c>
    </row>
    <row r="39" spans="1:14" ht="12" customHeight="1" x14ac:dyDescent="0.25">
      <c r="A39" s="62" t="str">
        <f>'Pregnant Women Participating'!A39</f>
        <v>Iowa</v>
      </c>
      <c r="B39" s="63">
        <v>1743</v>
      </c>
      <c r="C39" s="64">
        <v>1752</v>
      </c>
      <c r="D39" s="64">
        <v>1763</v>
      </c>
      <c r="E39" s="64">
        <v>1797</v>
      </c>
      <c r="F39" s="64">
        <v>1892</v>
      </c>
      <c r="G39" s="64">
        <v>1979</v>
      </c>
      <c r="H39" s="64">
        <v>2042</v>
      </c>
      <c r="I39" s="64">
        <v>2088</v>
      </c>
      <c r="J39" s="64">
        <v>2210</v>
      </c>
      <c r="K39" s="64">
        <v>2222</v>
      </c>
      <c r="L39" s="64">
        <v>2252</v>
      </c>
      <c r="M39" s="65">
        <v>2333</v>
      </c>
      <c r="N39" s="63">
        <f t="shared" si="0"/>
        <v>2006.0833333333333</v>
      </c>
    </row>
    <row r="40" spans="1:14" ht="12" customHeight="1" x14ac:dyDescent="0.25">
      <c r="A40" s="62" t="str">
        <f>'Pregnant Women Participating'!A40</f>
        <v>Michigan</v>
      </c>
      <c r="B40" s="63">
        <v>5916</v>
      </c>
      <c r="C40" s="64">
        <v>5890</v>
      </c>
      <c r="D40" s="64">
        <v>5810</v>
      </c>
      <c r="E40" s="64">
        <v>6053</v>
      </c>
      <c r="F40" s="64">
        <v>6080</v>
      </c>
      <c r="G40" s="64">
        <v>6514</v>
      </c>
      <c r="H40" s="64">
        <v>6701</v>
      </c>
      <c r="I40" s="64">
        <v>6895</v>
      </c>
      <c r="J40" s="64">
        <v>7147</v>
      </c>
      <c r="K40" s="64">
        <v>7287</v>
      </c>
      <c r="L40" s="64">
        <v>7581</v>
      </c>
      <c r="M40" s="65">
        <v>7626</v>
      </c>
      <c r="N40" s="63">
        <f t="shared" si="0"/>
        <v>6625</v>
      </c>
    </row>
    <row r="41" spans="1:14" ht="12" customHeight="1" x14ac:dyDescent="0.25">
      <c r="A41" s="62" t="str">
        <f>'Pregnant Women Participating'!A41</f>
        <v>Minnesota</v>
      </c>
      <c r="B41" s="63">
        <v>2528</v>
      </c>
      <c r="C41" s="64">
        <v>2542</v>
      </c>
      <c r="D41" s="64">
        <v>2629</v>
      </c>
      <c r="E41" s="64">
        <v>2713</v>
      </c>
      <c r="F41" s="64">
        <v>2828</v>
      </c>
      <c r="G41" s="64">
        <v>3012</v>
      </c>
      <c r="H41" s="64">
        <v>3047</v>
      </c>
      <c r="I41" s="64">
        <v>3205</v>
      </c>
      <c r="J41" s="64">
        <v>3311</v>
      </c>
      <c r="K41" s="64">
        <v>3356</v>
      </c>
      <c r="L41" s="64">
        <v>3426</v>
      </c>
      <c r="M41" s="65">
        <v>3462</v>
      </c>
      <c r="N41" s="63">
        <f t="shared" si="0"/>
        <v>3004.9166666666665</v>
      </c>
    </row>
    <row r="42" spans="1:14" ht="12" customHeight="1" x14ac:dyDescent="0.25">
      <c r="A42" s="62" t="str">
        <f>'Pregnant Women Participating'!A42</f>
        <v>Ohio</v>
      </c>
      <c r="B42" s="63">
        <v>3424</v>
      </c>
      <c r="C42" s="64">
        <v>3895</v>
      </c>
      <c r="D42" s="64">
        <v>3864</v>
      </c>
      <c r="E42" s="64">
        <v>3942</v>
      </c>
      <c r="F42" s="64">
        <v>3989</v>
      </c>
      <c r="G42" s="64">
        <v>4140</v>
      </c>
      <c r="H42" s="64">
        <v>4299</v>
      </c>
      <c r="I42" s="64">
        <v>4509</v>
      </c>
      <c r="J42" s="64">
        <v>4703</v>
      </c>
      <c r="K42" s="64">
        <v>4757</v>
      </c>
      <c r="L42" s="64">
        <v>5030</v>
      </c>
      <c r="M42" s="65">
        <v>5138</v>
      </c>
      <c r="N42" s="63">
        <f t="shared" si="0"/>
        <v>4307.5</v>
      </c>
    </row>
    <row r="43" spans="1:14" ht="12" customHeight="1" x14ac:dyDescent="0.25">
      <c r="A43" s="62" t="str">
        <f>'Pregnant Women Participating'!A43</f>
        <v>Wisconsin</v>
      </c>
      <c r="B43" s="63">
        <v>2306</v>
      </c>
      <c r="C43" s="64">
        <v>2382</v>
      </c>
      <c r="D43" s="64">
        <v>2405</v>
      </c>
      <c r="E43" s="64">
        <v>2509</v>
      </c>
      <c r="F43" s="64">
        <v>2588</v>
      </c>
      <c r="G43" s="64">
        <v>2725</v>
      </c>
      <c r="H43" s="64">
        <v>2746</v>
      </c>
      <c r="I43" s="64">
        <v>2851</v>
      </c>
      <c r="J43" s="64">
        <v>2944</v>
      </c>
      <c r="K43" s="64">
        <v>2997</v>
      </c>
      <c r="L43" s="64">
        <v>3111</v>
      </c>
      <c r="M43" s="65">
        <v>3071</v>
      </c>
      <c r="N43" s="63">
        <f t="shared" si="0"/>
        <v>2719.5833333333335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23953</v>
      </c>
      <c r="C44" s="68">
        <v>24519</v>
      </c>
      <c r="D44" s="68">
        <v>24579</v>
      </c>
      <c r="E44" s="68">
        <v>25271</v>
      </c>
      <c r="F44" s="68">
        <v>25633</v>
      </c>
      <c r="G44" s="68">
        <v>26943</v>
      </c>
      <c r="H44" s="68">
        <v>27342</v>
      </c>
      <c r="I44" s="68">
        <v>28281</v>
      </c>
      <c r="J44" s="68">
        <v>29407</v>
      </c>
      <c r="K44" s="68">
        <v>30030</v>
      </c>
      <c r="L44" s="68">
        <v>31221</v>
      </c>
      <c r="M44" s="69">
        <v>31533</v>
      </c>
      <c r="N44" s="67">
        <f t="shared" si="0"/>
        <v>27392.666666666668</v>
      </c>
    </row>
    <row r="45" spans="1:14" ht="12" customHeight="1" x14ac:dyDescent="0.25">
      <c r="A45" s="62" t="str">
        <f>'Pregnant Women Participating'!A45</f>
        <v>Arizona</v>
      </c>
      <c r="B45" s="63">
        <v>2954</v>
      </c>
      <c r="C45" s="64">
        <v>2908</v>
      </c>
      <c r="D45" s="64">
        <v>2960</v>
      </c>
      <c r="E45" s="64">
        <v>3028</v>
      </c>
      <c r="F45" s="64">
        <v>3054</v>
      </c>
      <c r="G45" s="64">
        <v>3246</v>
      </c>
      <c r="H45" s="64">
        <v>3247</v>
      </c>
      <c r="I45" s="64">
        <v>3447</v>
      </c>
      <c r="J45" s="64">
        <v>3715</v>
      </c>
      <c r="K45" s="64">
        <v>3880</v>
      </c>
      <c r="L45" s="64">
        <v>4053</v>
      </c>
      <c r="M45" s="65">
        <v>4127</v>
      </c>
      <c r="N45" s="63">
        <f t="shared" si="0"/>
        <v>3384.9166666666665</v>
      </c>
    </row>
    <row r="46" spans="1:14" ht="12" customHeight="1" x14ac:dyDescent="0.25">
      <c r="A46" s="62" t="str">
        <f>'Pregnant Women Participating'!A46</f>
        <v>Arkansas</v>
      </c>
      <c r="B46" s="63">
        <v>1285</v>
      </c>
      <c r="C46" s="64">
        <v>1339</v>
      </c>
      <c r="D46" s="64">
        <v>1362</v>
      </c>
      <c r="E46" s="64">
        <v>1299</v>
      </c>
      <c r="F46" s="64">
        <v>1413</v>
      </c>
      <c r="G46" s="64">
        <v>1492</v>
      </c>
      <c r="H46" s="64">
        <v>1454</v>
      </c>
      <c r="I46" s="64">
        <v>1621</v>
      </c>
      <c r="J46" s="64">
        <v>1773</v>
      </c>
      <c r="K46" s="64">
        <v>1755</v>
      </c>
      <c r="L46" s="64">
        <v>1881</v>
      </c>
      <c r="M46" s="65">
        <v>1898</v>
      </c>
      <c r="N46" s="63">
        <f t="shared" si="0"/>
        <v>1547.6666666666667</v>
      </c>
    </row>
    <row r="47" spans="1:14" ht="12" customHeight="1" x14ac:dyDescent="0.25">
      <c r="A47" s="62" t="str">
        <f>'Pregnant Women Participating'!A47</f>
        <v>Louisiana</v>
      </c>
      <c r="B47" s="63">
        <v>1243</v>
      </c>
      <c r="C47" s="64">
        <v>1229</v>
      </c>
      <c r="D47" s="64">
        <v>1181</v>
      </c>
      <c r="E47" s="64">
        <v>759</v>
      </c>
      <c r="F47" s="64">
        <v>1036</v>
      </c>
      <c r="G47" s="64">
        <v>1252</v>
      </c>
      <c r="H47" s="64">
        <v>1440</v>
      </c>
      <c r="I47" s="64">
        <v>1535</v>
      </c>
      <c r="J47" s="64">
        <v>1668</v>
      </c>
      <c r="K47" s="64">
        <v>1981</v>
      </c>
      <c r="L47" s="64">
        <v>1955</v>
      </c>
      <c r="M47" s="65">
        <v>2065</v>
      </c>
      <c r="N47" s="63">
        <f t="shared" si="0"/>
        <v>1445.3333333333333</v>
      </c>
    </row>
    <row r="48" spans="1:14" ht="12" customHeight="1" x14ac:dyDescent="0.25">
      <c r="A48" s="62" t="str">
        <f>'Pregnant Women Participating'!A48</f>
        <v>New Mexico</v>
      </c>
      <c r="B48" s="63">
        <v>1205</v>
      </c>
      <c r="C48" s="64">
        <v>1196</v>
      </c>
      <c r="D48" s="64">
        <v>1223</v>
      </c>
      <c r="E48" s="64">
        <v>1240</v>
      </c>
      <c r="F48" s="64">
        <v>1243</v>
      </c>
      <c r="G48" s="64">
        <v>1256</v>
      </c>
      <c r="H48" s="64">
        <v>1243</v>
      </c>
      <c r="I48" s="64">
        <v>1289</v>
      </c>
      <c r="J48" s="64">
        <v>1385</v>
      </c>
      <c r="K48" s="64">
        <v>1611</v>
      </c>
      <c r="L48" s="64">
        <v>1576</v>
      </c>
      <c r="M48" s="65">
        <v>1652</v>
      </c>
      <c r="N48" s="63">
        <f t="shared" si="0"/>
        <v>1343.25</v>
      </c>
    </row>
    <row r="49" spans="1:14" ht="12" customHeight="1" x14ac:dyDescent="0.25">
      <c r="A49" s="62" t="str">
        <f>'Pregnant Women Participating'!A49</f>
        <v>Oklahoma</v>
      </c>
      <c r="B49" s="63">
        <v>2037</v>
      </c>
      <c r="C49" s="64">
        <v>2028</v>
      </c>
      <c r="D49" s="64">
        <v>2051</v>
      </c>
      <c r="E49" s="64">
        <v>2087</v>
      </c>
      <c r="F49" s="64">
        <v>2061</v>
      </c>
      <c r="G49" s="64">
        <v>2130</v>
      </c>
      <c r="H49" s="64">
        <v>2238</v>
      </c>
      <c r="I49" s="64">
        <v>2360</v>
      </c>
      <c r="J49" s="64">
        <v>2476</v>
      </c>
      <c r="K49" s="64">
        <v>2579</v>
      </c>
      <c r="L49" s="64">
        <v>2686</v>
      </c>
      <c r="M49" s="65">
        <v>2705</v>
      </c>
      <c r="N49" s="63">
        <f t="shared" si="0"/>
        <v>2286.5</v>
      </c>
    </row>
    <row r="50" spans="1:14" ht="12" customHeight="1" x14ac:dyDescent="0.25">
      <c r="A50" s="62" t="str">
        <f>'Pregnant Women Participating'!A50</f>
        <v>Texas</v>
      </c>
      <c r="B50" s="63">
        <v>12800</v>
      </c>
      <c r="C50" s="64">
        <v>13053</v>
      </c>
      <c r="D50" s="64">
        <v>13074</v>
      </c>
      <c r="E50" s="64">
        <v>13322</v>
      </c>
      <c r="F50" s="64">
        <v>13534</v>
      </c>
      <c r="G50" s="64">
        <v>14586</v>
      </c>
      <c r="H50" s="64">
        <v>15074</v>
      </c>
      <c r="I50" s="64">
        <v>15884</v>
      </c>
      <c r="J50" s="64">
        <v>16766</v>
      </c>
      <c r="K50" s="64">
        <v>17163</v>
      </c>
      <c r="L50" s="64">
        <v>17981</v>
      </c>
      <c r="M50" s="65">
        <v>18312</v>
      </c>
      <c r="N50" s="63">
        <f t="shared" si="0"/>
        <v>15129.083333333334</v>
      </c>
    </row>
    <row r="51" spans="1:14" ht="12" customHeight="1" x14ac:dyDescent="0.25">
      <c r="A51" s="62" t="str">
        <f>'Pregnant Women Participating'!A51</f>
        <v>Utah</v>
      </c>
      <c r="B51" s="63">
        <v>1881</v>
      </c>
      <c r="C51" s="64">
        <v>1868</v>
      </c>
      <c r="D51" s="64">
        <v>1821</v>
      </c>
      <c r="E51" s="64">
        <v>1855</v>
      </c>
      <c r="F51" s="64">
        <v>1913</v>
      </c>
      <c r="G51" s="64">
        <v>1985</v>
      </c>
      <c r="H51" s="64">
        <v>2047</v>
      </c>
      <c r="I51" s="64">
        <v>2109</v>
      </c>
      <c r="J51" s="64">
        <v>2203</v>
      </c>
      <c r="K51" s="64">
        <v>2218</v>
      </c>
      <c r="L51" s="64">
        <v>2402</v>
      </c>
      <c r="M51" s="65">
        <v>2482</v>
      </c>
      <c r="N51" s="63">
        <f t="shared" si="0"/>
        <v>2065.3333333333335</v>
      </c>
    </row>
    <row r="52" spans="1:14" ht="12" customHeight="1" x14ac:dyDescent="0.25">
      <c r="A52" s="62" t="str">
        <f>'Pregnant Women Participating'!A52</f>
        <v>Inter-Tribal Council, AZ</v>
      </c>
      <c r="B52" s="63">
        <v>123</v>
      </c>
      <c r="C52" s="64">
        <v>117</v>
      </c>
      <c r="D52" s="64">
        <v>124</v>
      </c>
      <c r="E52" s="64">
        <v>128</v>
      </c>
      <c r="F52" s="64">
        <v>134</v>
      </c>
      <c r="G52" s="64">
        <v>142</v>
      </c>
      <c r="H52" s="64">
        <v>142</v>
      </c>
      <c r="I52" s="64">
        <v>146</v>
      </c>
      <c r="J52" s="64">
        <v>154</v>
      </c>
      <c r="K52" s="64">
        <v>164</v>
      </c>
      <c r="L52" s="64">
        <v>188</v>
      </c>
      <c r="M52" s="65">
        <v>182</v>
      </c>
      <c r="N52" s="63">
        <f t="shared" si="0"/>
        <v>145.33333333333334</v>
      </c>
    </row>
    <row r="53" spans="1:14" ht="12" customHeight="1" x14ac:dyDescent="0.25">
      <c r="A53" s="62" t="str">
        <f>'Pregnant Women Participating'!A53</f>
        <v>Navajo Nation, AZ</v>
      </c>
      <c r="B53" s="63">
        <v>440</v>
      </c>
      <c r="C53" s="64">
        <v>443</v>
      </c>
      <c r="D53" s="64">
        <v>457</v>
      </c>
      <c r="E53" s="64">
        <v>472</v>
      </c>
      <c r="F53" s="64">
        <v>458</v>
      </c>
      <c r="G53" s="64">
        <v>450</v>
      </c>
      <c r="H53" s="64">
        <v>435</v>
      </c>
      <c r="I53" s="64">
        <v>431</v>
      </c>
      <c r="J53" s="64">
        <v>437</v>
      </c>
      <c r="K53" s="64">
        <v>450</v>
      </c>
      <c r="L53" s="64">
        <v>457</v>
      </c>
      <c r="M53" s="65">
        <v>446</v>
      </c>
      <c r="N53" s="63">
        <f t="shared" si="0"/>
        <v>448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14</v>
      </c>
      <c r="C54" s="64">
        <v>14</v>
      </c>
      <c r="D54" s="64">
        <v>14</v>
      </c>
      <c r="E54" s="64">
        <v>14</v>
      </c>
      <c r="F54" s="64">
        <v>20</v>
      </c>
      <c r="G54" s="64">
        <v>22</v>
      </c>
      <c r="H54" s="64">
        <v>24</v>
      </c>
      <c r="I54" s="64">
        <v>23</v>
      </c>
      <c r="J54" s="64">
        <v>21</v>
      </c>
      <c r="K54" s="64">
        <v>16</v>
      </c>
      <c r="L54" s="64">
        <v>12</v>
      </c>
      <c r="M54" s="65">
        <v>14</v>
      </c>
      <c r="N54" s="63">
        <f t="shared" si="0"/>
        <v>17.333333333333332</v>
      </c>
    </row>
    <row r="55" spans="1:14" ht="12" customHeight="1" x14ac:dyDescent="0.25">
      <c r="A55" s="62" t="str">
        <f>'Pregnant Women Participating'!A55</f>
        <v>Eight Northern Pueblos, NM</v>
      </c>
      <c r="B55" s="63">
        <v>2</v>
      </c>
      <c r="C55" s="64">
        <v>2</v>
      </c>
      <c r="D55" s="64">
        <v>2</v>
      </c>
      <c r="E55" s="64">
        <v>4</v>
      </c>
      <c r="F55" s="64">
        <v>4</v>
      </c>
      <c r="G55" s="64">
        <v>5</v>
      </c>
      <c r="H55" s="64">
        <v>6</v>
      </c>
      <c r="I55" s="64">
        <v>6</v>
      </c>
      <c r="J55" s="64">
        <v>5</v>
      </c>
      <c r="K55" s="64">
        <v>5</v>
      </c>
      <c r="L55" s="64">
        <v>5</v>
      </c>
      <c r="M55" s="65">
        <v>7</v>
      </c>
      <c r="N55" s="63">
        <f t="shared" si="0"/>
        <v>4.416666666666667</v>
      </c>
    </row>
    <row r="56" spans="1:14" ht="12" customHeight="1" x14ac:dyDescent="0.25">
      <c r="A56" s="62" t="str">
        <f>'Pregnant Women Participating'!A56</f>
        <v>Five Sandoval Pueblos, NM</v>
      </c>
      <c r="B56" s="63">
        <v>8</v>
      </c>
      <c r="C56" s="64">
        <v>3</v>
      </c>
      <c r="D56" s="64">
        <v>3</v>
      </c>
      <c r="E56" s="64">
        <v>5</v>
      </c>
      <c r="F56" s="64">
        <v>5</v>
      </c>
      <c r="G56" s="64">
        <v>5</v>
      </c>
      <c r="H56" s="64">
        <v>2</v>
      </c>
      <c r="I56" s="64">
        <v>3</v>
      </c>
      <c r="J56" s="64">
        <v>5</v>
      </c>
      <c r="K56" s="64">
        <v>5</v>
      </c>
      <c r="L56" s="64">
        <v>1</v>
      </c>
      <c r="M56" s="65">
        <v>3</v>
      </c>
      <c r="N56" s="63">
        <f t="shared" si="0"/>
        <v>4</v>
      </c>
    </row>
    <row r="57" spans="1:14" ht="12" customHeight="1" x14ac:dyDescent="0.25">
      <c r="A57" s="62" t="str">
        <f>'Pregnant Women Participating'!A57</f>
        <v>Isleta Pueblo, NM</v>
      </c>
      <c r="B57" s="63">
        <v>26</v>
      </c>
      <c r="C57" s="64">
        <v>24</v>
      </c>
      <c r="D57" s="64">
        <v>23</v>
      </c>
      <c r="E57" s="64">
        <v>22</v>
      </c>
      <c r="F57" s="64">
        <v>20</v>
      </c>
      <c r="G57" s="64">
        <v>19</v>
      </c>
      <c r="H57" s="64">
        <v>20</v>
      </c>
      <c r="I57" s="64">
        <v>16</v>
      </c>
      <c r="J57" s="64">
        <v>17</v>
      </c>
      <c r="K57" s="64">
        <v>25</v>
      </c>
      <c r="L57" s="64">
        <v>20</v>
      </c>
      <c r="M57" s="65">
        <v>22</v>
      </c>
      <c r="N57" s="63">
        <f t="shared" si="0"/>
        <v>21.166666666666668</v>
      </c>
    </row>
    <row r="58" spans="1:14" ht="12" customHeight="1" x14ac:dyDescent="0.25">
      <c r="A58" s="62" t="str">
        <f>'Pregnant Women Participating'!A58</f>
        <v>San Felipe Pueblo, NM</v>
      </c>
      <c r="B58" s="63">
        <v>11</v>
      </c>
      <c r="C58" s="64">
        <v>8</v>
      </c>
      <c r="D58" s="64">
        <v>4</v>
      </c>
      <c r="E58" s="64">
        <v>12</v>
      </c>
      <c r="F58" s="64">
        <v>8</v>
      </c>
      <c r="G58" s="64">
        <v>12</v>
      </c>
      <c r="H58" s="64">
        <v>12</v>
      </c>
      <c r="I58" s="64">
        <v>16</v>
      </c>
      <c r="J58" s="64">
        <v>13</v>
      </c>
      <c r="K58" s="64">
        <v>10</v>
      </c>
      <c r="L58" s="64">
        <v>15</v>
      </c>
      <c r="M58" s="65">
        <v>12</v>
      </c>
      <c r="N58" s="63">
        <f t="shared" si="0"/>
        <v>11.083333333333334</v>
      </c>
    </row>
    <row r="59" spans="1:14" ht="12" customHeight="1" x14ac:dyDescent="0.25">
      <c r="A59" s="62" t="str">
        <f>'Pregnant Women Participating'!A59</f>
        <v>Santo Domingo Tribe, NM</v>
      </c>
      <c r="B59" s="63">
        <v>7</v>
      </c>
      <c r="C59" s="64">
        <v>6</v>
      </c>
      <c r="D59" s="64">
        <v>7</v>
      </c>
      <c r="E59" s="64">
        <v>6</v>
      </c>
      <c r="F59" s="64">
        <v>6</v>
      </c>
      <c r="G59" s="64">
        <v>7</v>
      </c>
      <c r="H59" s="64">
        <v>6</v>
      </c>
      <c r="I59" s="64">
        <v>6</v>
      </c>
      <c r="J59" s="64">
        <v>6</v>
      </c>
      <c r="K59" s="64">
        <v>4</v>
      </c>
      <c r="L59" s="64">
        <v>2</v>
      </c>
      <c r="M59" s="65">
        <v>2</v>
      </c>
      <c r="N59" s="63">
        <f t="shared" si="0"/>
        <v>5.416666666666667</v>
      </c>
    </row>
    <row r="60" spans="1:14" ht="12" customHeight="1" x14ac:dyDescent="0.25">
      <c r="A60" s="62" t="str">
        <f>'Pregnant Women Participating'!A60</f>
        <v>Zuni Pueblo, NM</v>
      </c>
      <c r="B60" s="63">
        <v>26</v>
      </c>
      <c r="C60" s="64">
        <v>39</v>
      </c>
      <c r="D60" s="64">
        <v>39</v>
      </c>
      <c r="E60" s="64">
        <v>38</v>
      </c>
      <c r="F60" s="64">
        <v>36</v>
      </c>
      <c r="G60" s="64">
        <v>38</v>
      </c>
      <c r="H60" s="64">
        <v>42</v>
      </c>
      <c r="I60" s="64">
        <v>44</v>
      </c>
      <c r="J60" s="64">
        <v>47</v>
      </c>
      <c r="K60" s="64">
        <v>43</v>
      </c>
      <c r="L60" s="64">
        <v>44</v>
      </c>
      <c r="M60" s="65">
        <v>48</v>
      </c>
      <c r="N60" s="63">
        <f t="shared" si="0"/>
        <v>40.333333333333336</v>
      </c>
    </row>
    <row r="61" spans="1:14" ht="12" customHeight="1" x14ac:dyDescent="0.25">
      <c r="A61" s="62" t="str">
        <f>'Pregnant Women Participating'!A61</f>
        <v>Cherokee Nation, OK</v>
      </c>
      <c r="B61" s="63">
        <v>92</v>
      </c>
      <c r="C61" s="64">
        <v>91</v>
      </c>
      <c r="D61" s="64">
        <v>89</v>
      </c>
      <c r="E61" s="64">
        <v>91</v>
      </c>
      <c r="F61" s="64">
        <v>101</v>
      </c>
      <c r="G61" s="64">
        <v>95</v>
      </c>
      <c r="H61" s="64">
        <v>98</v>
      </c>
      <c r="I61" s="64">
        <v>105</v>
      </c>
      <c r="J61" s="64">
        <v>111</v>
      </c>
      <c r="K61" s="64">
        <v>122</v>
      </c>
      <c r="L61" s="64">
        <v>118</v>
      </c>
      <c r="M61" s="65">
        <v>131</v>
      </c>
      <c r="N61" s="63">
        <f t="shared" si="0"/>
        <v>103.66666666666667</v>
      </c>
    </row>
    <row r="62" spans="1:14" ht="12" customHeight="1" x14ac:dyDescent="0.25">
      <c r="A62" s="62" t="str">
        <f>'Pregnant Women Participating'!A62</f>
        <v>Chickasaw Nation, OK</v>
      </c>
      <c r="B62" s="63">
        <v>105</v>
      </c>
      <c r="C62" s="64">
        <v>110</v>
      </c>
      <c r="D62" s="64">
        <v>107</v>
      </c>
      <c r="E62" s="64">
        <v>105</v>
      </c>
      <c r="F62" s="64">
        <v>111</v>
      </c>
      <c r="G62" s="64">
        <v>118</v>
      </c>
      <c r="H62" s="64">
        <v>129</v>
      </c>
      <c r="I62" s="64">
        <v>139</v>
      </c>
      <c r="J62" s="64">
        <v>142</v>
      </c>
      <c r="K62" s="64">
        <v>146</v>
      </c>
      <c r="L62" s="64">
        <v>142</v>
      </c>
      <c r="M62" s="65">
        <v>137</v>
      </c>
      <c r="N62" s="63">
        <f t="shared" si="0"/>
        <v>124.25</v>
      </c>
    </row>
    <row r="63" spans="1:14" ht="12" customHeight="1" x14ac:dyDescent="0.25">
      <c r="A63" s="62" t="str">
        <f>'Pregnant Women Participating'!A63</f>
        <v>Choctaw Nation, OK</v>
      </c>
      <c r="B63" s="63">
        <v>82</v>
      </c>
      <c r="C63" s="64">
        <v>84</v>
      </c>
      <c r="D63" s="64">
        <v>85</v>
      </c>
      <c r="E63" s="64">
        <v>83</v>
      </c>
      <c r="F63" s="64">
        <v>106</v>
      </c>
      <c r="G63" s="64">
        <v>84</v>
      </c>
      <c r="H63" s="64">
        <v>93</v>
      </c>
      <c r="I63" s="64">
        <v>96</v>
      </c>
      <c r="J63" s="64">
        <v>100</v>
      </c>
      <c r="K63" s="64">
        <v>98</v>
      </c>
      <c r="L63" s="64">
        <v>112</v>
      </c>
      <c r="M63" s="65">
        <v>118</v>
      </c>
      <c r="N63" s="63">
        <f t="shared" si="0"/>
        <v>95.083333333333329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56</v>
      </c>
      <c r="C64" s="64">
        <v>58</v>
      </c>
      <c r="D64" s="64">
        <v>60</v>
      </c>
      <c r="E64" s="64">
        <v>55</v>
      </c>
      <c r="F64" s="64">
        <v>51</v>
      </c>
      <c r="G64" s="64">
        <v>56</v>
      </c>
      <c r="H64" s="64">
        <v>47</v>
      </c>
      <c r="I64" s="64">
        <v>52</v>
      </c>
      <c r="J64" s="64">
        <v>49</v>
      </c>
      <c r="K64" s="64">
        <v>50</v>
      </c>
      <c r="L64" s="64">
        <v>47</v>
      </c>
      <c r="M64" s="65">
        <v>42</v>
      </c>
      <c r="N64" s="63">
        <f t="shared" si="0"/>
        <v>51.916666666666664</v>
      </c>
    </row>
    <row r="65" spans="1:14" ht="12" customHeight="1" x14ac:dyDescent="0.25">
      <c r="A65" s="62" t="str">
        <f>'Pregnant Women Participating'!A65</f>
        <v>Inter-Tribal Council, OK</v>
      </c>
      <c r="B65" s="63">
        <v>23</v>
      </c>
      <c r="C65" s="64">
        <v>22</v>
      </c>
      <c r="D65" s="64">
        <v>27</v>
      </c>
      <c r="E65" s="64">
        <v>26</v>
      </c>
      <c r="F65" s="64">
        <v>25</v>
      </c>
      <c r="G65" s="64">
        <v>27</v>
      </c>
      <c r="H65" s="64">
        <v>26</v>
      </c>
      <c r="I65" s="64">
        <v>27</v>
      </c>
      <c r="J65" s="64">
        <v>24</v>
      </c>
      <c r="K65" s="64">
        <v>24</v>
      </c>
      <c r="L65" s="64">
        <v>21</v>
      </c>
      <c r="M65" s="65">
        <v>18</v>
      </c>
      <c r="N65" s="63">
        <f t="shared" si="0"/>
        <v>24.166666666666668</v>
      </c>
    </row>
    <row r="66" spans="1:14" ht="12" customHeight="1" x14ac:dyDescent="0.25">
      <c r="A66" s="62" t="str">
        <f>'Pregnant Women Participating'!A66</f>
        <v>Muscogee Creek Nation, OK</v>
      </c>
      <c r="B66" s="63">
        <v>49</v>
      </c>
      <c r="C66" s="64">
        <v>46</v>
      </c>
      <c r="D66" s="64">
        <v>54</v>
      </c>
      <c r="E66" s="64">
        <v>58</v>
      </c>
      <c r="F66" s="64">
        <v>57</v>
      </c>
      <c r="G66" s="64">
        <v>58</v>
      </c>
      <c r="H66" s="64">
        <v>59</v>
      </c>
      <c r="I66" s="64">
        <v>56</v>
      </c>
      <c r="J66" s="64">
        <v>55</v>
      </c>
      <c r="K66" s="64">
        <v>50</v>
      </c>
      <c r="L66" s="64">
        <v>45</v>
      </c>
      <c r="M66" s="65">
        <v>45</v>
      </c>
      <c r="N66" s="63">
        <f t="shared" si="0"/>
        <v>52.666666666666664</v>
      </c>
    </row>
    <row r="67" spans="1:14" ht="12" customHeight="1" x14ac:dyDescent="0.25">
      <c r="A67" s="62" t="str">
        <f>'Pregnant Women Participating'!A67</f>
        <v>Osage Tribal Council, OK</v>
      </c>
      <c r="B67" s="63">
        <v>40</v>
      </c>
      <c r="C67" s="64">
        <v>42</v>
      </c>
      <c r="D67" s="64">
        <v>40</v>
      </c>
      <c r="E67" s="64">
        <v>47</v>
      </c>
      <c r="F67" s="64">
        <v>44</v>
      </c>
      <c r="G67" s="64">
        <v>48</v>
      </c>
      <c r="H67" s="64">
        <v>51</v>
      </c>
      <c r="I67" s="64">
        <v>50</v>
      </c>
      <c r="J67" s="64">
        <v>49</v>
      </c>
      <c r="K67" s="64">
        <v>49</v>
      </c>
      <c r="L67" s="64">
        <v>48</v>
      </c>
      <c r="M67" s="65">
        <v>46</v>
      </c>
      <c r="N67" s="63">
        <f t="shared" si="0"/>
        <v>46.166666666666664</v>
      </c>
    </row>
    <row r="68" spans="1:14" ht="12" customHeight="1" x14ac:dyDescent="0.25">
      <c r="A68" s="62" t="str">
        <f>'Pregnant Women Participating'!A68</f>
        <v>Otoe-Missouria Tribe, OK</v>
      </c>
      <c r="B68" s="63">
        <v>9</v>
      </c>
      <c r="C68" s="64">
        <v>8</v>
      </c>
      <c r="D68" s="64">
        <v>6</v>
      </c>
      <c r="E68" s="64">
        <v>7</v>
      </c>
      <c r="F68" s="64">
        <v>5</v>
      </c>
      <c r="G68" s="64">
        <v>3</v>
      </c>
      <c r="H68" s="64">
        <v>7</v>
      </c>
      <c r="I68" s="64">
        <v>6</v>
      </c>
      <c r="J68" s="64">
        <v>7</v>
      </c>
      <c r="K68" s="64">
        <v>7</v>
      </c>
      <c r="L68" s="64">
        <v>7</v>
      </c>
      <c r="M68" s="65">
        <v>7</v>
      </c>
      <c r="N68" s="63">
        <f t="shared" si="0"/>
        <v>6.583333333333333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63</v>
      </c>
      <c r="C69" s="64">
        <v>72</v>
      </c>
      <c r="D69" s="64">
        <v>81</v>
      </c>
      <c r="E69" s="64">
        <v>79</v>
      </c>
      <c r="F69" s="64">
        <v>83</v>
      </c>
      <c r="G69" s="64">
        <v>94</v>
      </c>
      <c r="H69" s="64">
        <v>95</v>
      </c>
      <c r="I69" s="64">
        <v>104</v>
      </c>
      <c r="J69" s="64">
        <v>109</v>
      </c>
      <c r="K69" s="64">
        <v>115</v>
      </c>
      <c r="L69" s="64">
        <v>120</v>
      </c>
      <c r="M69" s="65">
        <v>116</v>
      </c>
      <c r="N69" s="63">
        <f t="shared" si="0"/>
        <v>94.25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24581</v>
      </c>
      <c r="C70" s="68">
        <v>24810</v>
      </c>
      <c r="D70" s="68">
        <v>24894</v>
      </c>
      <c r="E70" s="68">
        <v>24842</v>
      </c>
      <c r="F70" s="68">
        <v>25528</v>
      </c>
      <c r="G70" s="68">
        <v>27230</v>
      </c>
      <c r="H70" s="68">
        <v>28037</v>
      </c>
      <c r="I70" s="68">
        <v>29571</v>
      </c>
      <c r="J70" s="68">
        <v>31337</v>
      </c>
      <c r="K70" s="68">
        <v>32570</v>
      </c>
      <c r="L70" s="68">
        <v>33938</v>
      </c>
      <c r="M70" s="69">
        <v>34637</v>
      </c>
      <c r="N70" s="67">
        <f t="shared" si="0"/>
        <v>28497.916666666668</v>
      </c>
    </row>
    <row r="71" spans="1:14" ht="12" customHeight="1" x14ac:dyDescent="0.25">
      <c r="A71" s="62" t="str">
        <f>'Pregnant Women Participating'!A71</f>
        <v>Colorado</v>
      </c>
      <c r="B71" s="63">
        <v>3597</v>
      </c>
      <c r="C71" s="64">
        <v>3528</v>
      </c>
      <c r="D71" s="64">
        <v>3560</v>
      </c>
      <c r="E71" s="64">
        <v>3577</v>
      </c>
      <c r="F71" s="64">
        <v>3649</v>
      </c>
      <c r="G71" s="64">
        <v>3768</v>
      </c>
      <c r="H71" s="64">
        <v>3815</v>
      </c>
      <c r="I71" s="64">
        <v>3850</v>
      </c>
      <c r="J71" s="64">
        <v>4081</v>
      </c>
      <c r="K71" s="64">
        <v>4113</v>
      </c>
      <c r="L71" s="64">
        <v>4228</v>
      </c>
      <c r="M71" s="65">
        <v>4226</v>
      </c>
      <c r="N71" s="63">
        <f t="shared" si="0"/>
        <v>3832.6666666666665</v>
      </c>
    </row>
    <row r="72" spans="1:14" ht="12" customHeight="1" x14ac:dyDescent="0.25">
      <c r="A72" s="62" t="str">
        <f>'Pregnant Women Participating'!A72</f>
        <v>Kansas</v>
      </c>
      <c r="B72" s="63">
        <v>1554</v>
      </c>
      <c r="C72" s="64">
        <v>1575</v>
      </c>
      <c r="D72" s="64">
        <v>1454</v>
      </c>
      <c r="E72" s="64">
        <v>1488</v>
      </c>
      <c r="F72" s="64">
        <v>1560</v>
      </c>
      <c r="G72" s="64">
        <v>1683</v>
      </c>
      <c r="H72" s="64">
        <v>1658</v>
      </c>
      <c r="I72" s="64">
        <v>1736</v>
      </c>
      <c r="J72" s="64">
        <v>1837</v>
      </c>
      <c r="K72" s="64">
        <v>1918</v>
      </c>
      <c r="L72" s="64">
        <v>2005</v>
      </c>
      <c r="M72" s="65">
        <v>2012</v>
      </c>
      <c r="N72" s="63">
        <f t="shared" si="0"/>
        <v>1706.6666666666667</v>
      </c>
    </row>
    <row r="73" spans="1:14" ht="12" customHeight="1" x14ac:dyDescent="0.25">
      <c r="A73" s="62" t="str">
        <f>'Pregnant Women Participating'!A73</f>
        <v>Missouri</v>
      </c>
      <c r="B73" s="63">
        <v>2696</v>
      </c>
      <c r="C73" s="64">
        <v>2789</v>
      </c>
      <c r="D73" s="64">
        <v>2782</v>
      </c>
      <c r="E73" s="64">
        <v>2763</v>
      </c>
      <c r="F73" s="64">
        <v>2792</v>
      </c>
      <c r="G73" s="64">
        <v>2983</v>
      </c>
      <c r="H73" s="64">
        <v>3131</v>
      </c>
      <c r="I73" s="64">
        <v>3379</v>
      </c>
      <c r="J73" s="64">
        <v>3554</v>
      </c>
      <c r="K73" s="64">
        <v>3685</v>
      </c>
      <c r="L73" s="64">
        <v>3907</v>
      </c>
      <c r="M73" s="65">
        <v>4048</v>
      </c>
      <c r="N73" s="63">
        <f t="shared" si="0"/>
        <v>3209.0833333333335</v>
      </c>
    </row>
    <row r="74" spans="1:14" ht="12" customHeight="1" x14ac:dyDescent="0.25">
      <c r="A74" s="62" t="str">
        <f>'Pregnant Women Participating'!A74</f>
        <v>Montana</v>
      </c>
      <c r="B74" s="63">
        <v>617</v>
      </c>
      <c r="C74" s="64">
        <v>627</v>
      </c>
      <c r="D74" s="64">
        <v>615</v>
      </c>
      <c r="E74" s="64">
        <v>637</v>
      </c>
      <c r="F74" s="64">
        <v>671</v>
      </c>
      <c r="G74" s="64">
        <v>677</v>
      </c>
      <c r="H74" s="64">
        <v>660</v>
      </c>
      <c r="I74" s="64">
        <v>663</v>
      </c>
      <c r="J74" s="64">
        <v>690</v>
      </c>
      <c r="K74" s="64">
        <v>698</v>
      </c>
      <c r="L74" s="64">
        <v>693</v>
      </c>
      <c r="M74" s="65">
        <v>700</v>
      </c>
      <c r="N74" s="63">
        <f t="shared" si="0"/>
        <v>662.33333333333337</v>
      </c>
    </row>
    <row r="75" spans="1:14" ht="12" customHeight="1" x14ac:dyDescent="0.25">
      <c r="A75" s="62" t="str">
        <f>'Pregnant Women Participating'!A75</f>
        <v>Nebraska</v>
      </c>
      <c r="B75" s="63">
        <v>840</v>
      </c>
      <c r="C75" s="64">
        <v>874</v>
      </c>
      <c r="D75" s="64">
        <v>877</v>
      </c>
      <c r="E75" s="64">
        <v>903</v>
      </c>
      <c r="F75" s="64">
        <v>929</v>
      </c>
      <c r="G75" s="64">
        <v>985</v>
      </c>
      <c r="H75" s="64">
        <v>1013</v>
      </c>
      <c r="I75" s="64">
        <v>1039</v>
      </c>
      <c r="J75" s="64">
        <v>1078</v>
      </c>
      <c r="K75" s="64">
        <v>1070</v>
      </c>
      <c r="L75" s="64">
        <v>1105</v>
      </c>
      <c r="M75" s="65">
        <v>1105</v>
      </c>
      <c r="N75" s="63">
        <f t="shared" si="0"/>
        <v>984.83333333333337</v>
      </c>
    </row>
    <row r="76" spans="1:14" ht="12" customHeight="1" x14ac:dyDescent="0.25">
      <c r="A76" s="62" t="str">
        <f>'Pregnant Women Participating'!A76</f>
        <v>North Dakota</v>
      </c>
      <c r="B76" s="63">
        <v>308</v>
      </c>
      <c r="C76" s="64">
        <v>324</v>
      </c>
      <c r="D76" s="64">
        <v>328</v>
      </c>
      <c r="E76" s="64">
        <v>330</v>
      </c>
      <c r="F76" s="64">
        <v>343</v>
      </c>
      <c r="G76" s="64">
        <v>350</v>
      </c>
      <c r="H76" s="64">
        <v>329</v>
      </c>
      <c r="I76" s="64">
        <v>342</v>
      </c>
      <c r="J76" s="64">
        <v>360</v>
      </c>
      <c r="K76" s="64">
        <v>387</v>
      </c>
      <c r="L76" s="64">
        <v>401</v>
      </c>
      <c r="M76" s="65">
        <v>406</v>
      </c>
      <c r="N76" s="63">
        <f t="shared" si="0"/>
        <v>350.66666666666669</v>
      </c>
    </row>
    <row r="77" spans="1:14" ht="12" customHeight="1" x14ac:dyDescent="0.25">
      <c r="A77" s="62" t="str">
        <f>'Pregnant Women Participating'!A77</f>
        <v>South Dakota</v>
      </c>
      <c r="B77" s="63">
        <v>507</v>
      </c>
      <c r="C77" s="64">
        <v>513</v>
      </c>
      <c r="D77" s="64">
        <v>487</v>
      </c>
      <c r="E77" s="64">
        <v>490</v>
      </c>
      <c r="F77" s="64">
        <v>475</v>
      </c>
      <c r="G77" s="64">
        <v>506</v>
      </c>
      <c r="H77" s="64">
        <v>533</v>
      </c>
      <c r="I77" s="64">
        <v>535</v>
      </c>
      <c r="J77" s="64">
        <v>581</v>
      </c>
      <c r="K77" s="64">
        <v>597</v>
      </c>
      <c r="L77" s="64">
        <v>619</v>
      </c>
      <c r="M77" s="65">
        <v>603</v>
      </c>
      <c r="N77" s="63">
        <f t="shared" si="0"/>
        <v>537.16666666666663</v>
      </c>
    </row>
    <row r="78" spans="1:14" ht="12" customHeight="1" x14ac:dyDescent="0.25">
      <c r="A78" s="62" t="str">
        <f>'Pregnant Women Participating'!A78</f>
        <v>Wyoming</v>
      </c>
      <c r="B78" s="63">
        <v>337</v>
      </c>
      <c r="C78" s="64">
        <v>346</v>
      </c>
      <c r="D78" s="64">
        <v>354</v>
      </c>
      <c r="E78" s="64">
        <v>338</v>
      </c>
      <c r="F78" s="64">
        <v>348</v>
      </c>
      <c r="G78" s="64">
        <v>370</v>
      </c>
      <c r="H78" s="64">
        <v>365</v>
      </c>
      <c r="I78" s="64">
        <v>376</v>
      </c>
      <c r="J78" s="64">
        <v>407</v>
      </c>
      <c r="K78" s="64">
        <v>423</v>
      </c>
      <c r="L78" s="64">
        <v>451</v>
      </c>
      <c r="M78" s="65">
        <v>462</v>
      </c>
      <c r="N78" s="63">
        <f t="shared" si="0"/>
        <v>381.41666666666669</v>
      </c>
    </row>
    <row r="79" spans="1:14" ht="12" customHeight="1" x14ac:dyDescent="0.25">
      <c r="A79" s="62" t="str">
        <f>'Pregnant Women Participating'!A79</f>
        <v>Ute Mountain Ute Tribe, CO</v>
      </c>
      <c r="B79" s="63">
        <v>3</v>
      </c>
      <c r="C79" s="64">
        <v>2</v>
      </c>
      <c r="D79" s="64">
        <v>3</v>
      </c>
      <c r="E79" s="64">
        <v>3</v>
      </c>
      <c r="F79" s="64">
        <v>2</v>
      </c>
      <c r="G79" s="64">
        <v>0</v>
      </c>
      <c r="H79" s="64">
        <v>0</v>
      </c>
      <c r="I79" s="64">
        <v>0</v>
      </c>
      <c r="J79" s="64">
        <v>1</v>
      </c>
      <c r="K79" s="64">
        <v>1</v>
      </c>
      <c r="L79" s="64">
        <v>1</v>
      </c>
      <c r="M79" s="65">
        <v>1</v>
      </c>
      <c r="N79" s="63">
        <f t="shared" si="0"/>
        <v>1.4166666666666667</v>
      </c>
    </row>
    <row r="80" spans="1:14" ht="12" customHeight="1" x14ac:dyDescent="0.25">
      <c r="A80" s="62" t="str">
        <f>'Pregnant Women Participating'!A80</f>
        <v>Omaha Sioux, NE</v>
      </c>
      <c r="B80" s="63">
        <v>2</v>
      </c>
      <c r="C80" s="64">
        <v>3</v>
      </c>
      <c r="D80" s="64">
        <v>3</v>
      </c>
      <c r="E80" s="64">
        <v>3</v>
      </c>
      <c r="F80" s="64">
        <v>3</v>
      </c>
      <c r="G80" s="64">
        <v>3</v>
      </c>
      <c r="H80" s="64">
        <v>2</v>
      </c>
      <c r="I80" s="64">
        <v>3</v>
      </c>
      <c r="J80" s="64">
        <v>3</v>
      </c>
      <c r="K80" s="64">
        <v>3</v>
      </c>
      <c r="L80" s="64">
        <v>2</v>
      </c>
      <c r="M80" s="65">
        <v>1</v>
      </c>
      <c r="N80" s="63">
        <f t="shared" si="0"/>
        <v>2.5833333333333335</v>
      </c>
    </row>
    <row r="81" spans="1:14" ht="12" customHeight="1" x14ac:dyDescent="0.25">
      <c r="A81" s="62" t="str">
        <f>'Pregnant Women Participating'!A81</f>
        <v>Santee Sioux, NE</v>
      </c>
      <c r="B81" s="63">
        <v>0</v>
      </c>
      <c r="C81" s="64">
        <v>0</v>
      </c>
      <c r="D81" s="64">
        <v>1</v>
      </c>
      <c r="E81" s="64">
        <v>0</v>
      </c>
      <c r="F81" s="64">
        <v>0</v>
      </c>
      <c r="G81" s="64">
        <v>1</v>
      </c>
      <c r="H81" s="64">
        <v>0</v>
      </c>
      <c r="I81" s="64">
        <v>0</v>
      </c>
      <c r="J81" s="64">
        <v>0</v>
      </c>
      <c r="K81" s="64">
        <v>0</v>
      </c>
      <c r="L81" s="64">
        <v>0</v>
      </c>
      <c r="M81" s="65">
        <v>0</v>
      </c>
      <c r="N81" s="63">
        <f t="shared" si="0"/>
        <v>0.16666666666666666</v>
      </c>
    </row>
    <row r="82" spans="1:14" ht="12" customHeight="1" x14ac:dyDescent="0.25">
      <c r="A82" s="62" t="str">
        <f>'Pregnant Women Participating'!A82</f>
        <v>Winnebago Tribe, NE</v>
      </c>
      <c r="B82" s="63">
        <v>0</v>
      </c>
      <c r="C82" s="64">
        <v>1</v>
      </c>
      <c r="D82" s="64">
        <v>1</v>
      </c>
      <c r="E82" s="64">
        <v>1</v>
      </c>
      <c r="F82" s="64">
        <v>2</v>
      </c>
      <c r="G82" s="64">
        <v>2</v>
      </c>
      <c r="H82" s="64">
        <v>3</v>
      </c>
      <c r="I82" s="64">
        <v>1</v>
      </c>
      <c r="J82" s="64">
        <v>1</v>
      </c>
      <c r="K82" s="64">
        <v>1</v>
      </c>
      <c r="L82" s="64">
        <v>0</v>
      </c>
      <c r="M82" s="65">
        <v>0</v>
      </c>
      <c r="N82" s="63">
        <f t="shared" si="0"/>
        <v>1.0833333333333333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9</v>
      </c>
      <c r="C83" s="64">
        <v>7</v>
      </c>
      <c r="D83" s="64">
        <v>7</v>
      </c>
      <c r="E83" s="64">
        <v>8</v>
      </c>
      <c r="F83" s="64">
        <v>9</v>
      </c>
      <c r="G83" s="64">
        <v>7</v>
      </c>
      <c r="H83" s="64">
        <v>7</v>
      </c>
      <c r="I83" s="64">
        <v>5</v>
      </c>
      <c r="J83" s="64">
        <v>7</v>
      </c>
      <c r="K83" s="64">
        <v>5</v>
      </c>
      <c r="L83" s="64">
        <v>5</v>
      </c>
      <c r="M83" s="65">
        <v>9</v>
      </c>
      <c r="N83" s="63">
        <f t="shared" si="0"/>
        <v>7.083333333333333</v>
      </c>
    </row>
    <row r="84" spans="1:14" ht="12" customHeight="1" x14ac:dyDescent="0.25">
      <c r="A84" s="62" t="str">
        <f>'Pregnant Women Participating'!A84</f>
        <v>Three Affiliated Tribes, ND</v>
      </c>
      <c r="B84" s="63">
        <v>3</v>
      </c>
      <c r="C84" s="64">
        <v>2</v>
      </c>
      <c r="D84" s="64">
        <v>2</v>
      </c>
      <c r="E84" s="64">
        <v>3</v>
      </c>
      <c r="F84" s="64">
        <v>2</v>
      </c>
      <c r="G84" s="64">
        <v>1</v>
      </c>
      <c r="H84" s="64">
        <v>1</v>
      </c>
      <c r="I84" s="64">
        <v>1</v>
      </c>
      <c r="J84" s="64">
        <v>1</v>
      </c>
      <c r="K84" s="64">
        <v>0</v>
      </c>
      <c r="L84" s="64">
        <v>0</v>
      </c>
      <c r="M84" s="65">
        <v>0</v>
      </c>
      <c r="N84" s="63">
        <f t="shared" si="0"/>
        <v>1.3333333333333333</v>
      </c>
    </row>
    <row r="85" spans="1:14" ht="12" customHeight="1" x14ac:dyDescent="0.25">
      <c r="A85" s="62" t="str">
        <f>'Pregnant Women Participating'!A85</f>
        <v>Cheyenne River Sioux, SD</v>
      </c>
      <c r="B85" s="63">
        <v>20</v>
      </c>
      <c r="C85" s="64">
        <v>16</v>
      </c>
      <c r="D85" s="64">
        <v>16</v>
      </c>
      <c r="E85" s="64">
        <v>12</v>
      </c>
      <c r="F85" s="64">
        <v>9</v>
      </c>
      <c r="G85" s="64">
        <v>7</v>
      </c>
      <c r="H85" s="64">
        <v>7</v>
      </c>
      <c r="I85" s="64">
        <v>8</v>
      </c>
      <c r="J85" s="64">
        <v>8</v>
      </c>
      <c r="K85" s="64">
        <v>13</v>
      </c>
      <c r="L85" s="64">
        <v>16</v>
      </c>
      <c r="M85" s="65">
        <v>16</v>
      </c>
      <c r="N85" s="63">
        <f t="shared" si="0"/>
        <v>12.333333333333334</v>
      </c>
    </row>
    <row r="86" spans="1:14" ht="12" customHeight="1" x14ac:dyDescent="0.25">
      <c r="A86" s="62" t="str">
        <f>'Pregnant Women Participating'!A86</f>
        <v>Rosebud Sioux, SD</v>
      </c>
      <c r="B86" s="63">
        <v>42</v>
      </c>
      <c r="C86" s="64">
        <v>29</v>
      </c>
      <c r="D86" s="64">
        <v>26</v>
      </c>
      <c r="E86" s="64">
        <v>33</v>
      </c>
      <c r="F86" s="64">
        <v>29</v>
      </c>
      <c r="G86" s="64">
        <v>31</v>
      </c>
      <c r="H86" s="64">
        <v>29</v>
      </c>
      <c r="I86" s="64">
        <v>32</v>
      </c>
      <c r="J86" s="64">
        <v>36</v>
      </c>
      <c r="K86" s="64">
        <v>29</v>
      </c>
      <c r="L86" s="64">
        <v>27</v>
      </c>
      <c r="M86" s="65">
        <v>23</v>
      </c>
      <c r="N86" s="63">
        <f t="shared" si="0"/>
        <v>30.5</v>
      </c>
    </row>
    <row r="87" spans="1:14" ht="12" customHeight="1" x14ac:dyDescent="0.25">
      <c r="A87" s="62" t="str">
        <f>'Pregnant Women Participating'!A87</f>
        <v>Northern Arapahoe, WY</v>
      </c>
      <c r="B87" s="63">
        <v>9</v>
      </c>
      <c r="C87" s="64">
        <v>5</v>
      </c>
      <c r="D87" s="64">
        <v>6</v>
      </c>
      <c r="E87" s="64">
        <v>4</v>
      </c>
      <c r="F87" s="64">
        <v>5</v>
      </c>
      <c r="G87" s="64">
        <v>5</v>
      </c>
      <c r="H87" s="64">
        <v>8</v>
      </c>
      <c r="I87" s="64">
        <v>6</v>
      </c>
      <c r="J87" s="64">
        <v>9</v>
      </c>
      <c r="K87" s="64">
        <v>6</v>
      </c>
      <c r="L87" s="64">
        <v>7</v>
      </c>
      <c r="M87" s="65">
        <v>9</v>
      </c>
      <c r="N87" s="63">
        <f t="shared" si="0"/>
        <v>6.583333333333333</v>
      </c>
    </row>
    <row r="88" spans="1:14" ht="12" customHeight="1" x14ac:dyDescent="0.25">
      <c r="A88" s="62" t="str">
        <f>'Pregnant Women Participating'!A88</f>
        <v>Shoshone Tribe, WY</v>
      </c>
      <c r="B88" s="63">
        <v>4</v>
      </c>
      <c r="C88" s="64">
        <v>1</v>
      </c>
      <c r="D88" s="64">
        <v>5</v>
      </c>
      <c r="E88" s="64">
        <v>2</v>
      </c>
      <c r="F88" s="64">
        <v>2</v>
      </c>
      <c r="G88" s="64">
        <v>3</v>
      </c>
      <c r="H88" s="64">
        <v>2</v>
      </c>
      <c r="I88" s="64">
        <v>2</v>
      </c>
      <c r="J88" s="64">
        <v>4</v>
      </c>
      <c r="K88" s="64">
        <v>2</v>
      </c>
      <c r="L88" s="64">
        <v>3</v>
      </c>
      <c r="M88" s="65">
        <v>3</v>
      </c>
      <c r="N88" s="63">
        <f t="shared" si="0"/>
        <v>2.75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10548</v>
      </c>
      <c r="C89" s="68">
        <v>10642</v>
      </c>
      <c r="D89" s="68">
        <v>10527</v>
      </c>
      <c r="E89" s="68">
        <v>10595</v>
      </c>
      <c r="F89" s="68">
        <v>10830</v>
      </c>
      <c r="G89" s="68">
        <v>11382</v>
      </c>
      <c r="H89" s="68">
        <v>11563</v>
      </c>
      <c r="I89" s="68">
        <v>11978</v>
      </c>
      <c r="J89" s="68">
        <v>12658</v>
      </c>
      <c r="K89" s="68">
        <v>12951</v>
      </c>
      <c r="L89" s="68">
        <v>13470</v>
      </c>
      <c r="M89" s="69">
        <v>13624</v>
      </c>
      <c r="N89" s="67">
        <f t="shared" si="0"/>
        <v>11730.666666666666</v>
      </c>
    </row>
    <row r="90" spans="1:14" ht="12" customHeight="1" x14ac:dyDescent="0.25">
      <c r="A90" s="71" t="str">
        <f>'Pregnant Women Participating'!A90</f>
        <v>Alaska</v>
      </c>
      <c r="B90" s="63">
        <v>717</v>
      </c>
      <c r="C90" s="64">
        <v>694</v>
      </c>
      <c r="D90" s="64">
        <v>697</v>
      </c>
      <c r="E90" s="64">
        <v>691</v>
      </c>
      <c r="F90" s="64">
        <v>725</v>
      </c>
      <c r="G90" s="64">
        <v>748</v>
      </c>
      <c r="H90" s="64">
        <v>756</v>
      </c>
      <c r="I90" s="64">
        <v>776</v>
      </c>
      <c r="J90" s="64">
        <v>781</v>
      </c>
      <c r="K90" s="64">
        <v>785</v>
      </c>
      <c r="L90" s="64">
        <v>809</v>
      </c>
      <c r="M90" s="65">
        <v>815</v>
      </c>
      <c r="N90" s="63">
        <f t="shared" si="0"/>
        <v>749.5</v>
      </c>
    </row>
    <row r="91" spans="1:14" ht="12" customHeight="1" x14ac:dyDescent="0.25">
      <c r="A91" s="71" t="str">
        <f>'Pregnant Women Participating'!A91</f>
        <v>American Samoa</v>
      </c>
      <c r="B91" s="63">
        <v>33</v>
      </c>
      <c r="C91" s="64">
        <v>35</v>
      </c>
      <c r="D91" s="64">
        <v>32</v>
      </c>
      <c r="E91" s="64">
        <v>34</v>
      </c>
      <c r="F91" s="64">
        <v>33</v>
      </c>
      <c r="G91" s="64">
        <v>39</v>
      </c>
      <c r="H91" s="64">
        <v>42</v>
      </c>
      <c r="I91" s="64">
        <v>34</v>
      </c>
      <c r="J91" s="64">
        <v>38</v>
      </c>
      <c r="K91" s="64">
        <v>34</v>
      </c>
      <c r="L91" s="64">
        <v>36</v>
      </c>
      <c r="M91" s="65">
        <v>37</v>
      </c>
      <c r="N91" s="63">
        <f t="shared" si="0"/>
        <v>35.583333333333336</v>
      </c>
    </row>
    <row r="92" spans="1:14" ht="12" customHeight="1" x14ac:dyDescent="0.25">
      <c r="A92" s="71" t="str">
        <f>'Pregnant Women Participating'!A92</f>
        <v>California</v>
      </c>
      <c r="B92" s="63">
        <v>30896</v>
      </c>
      <c r="C92" s="64">
        <v>30830</v>
      </c>
      <c r="D92" s="64">
        <v>30908</v>
      </c>
      <c r="E92" s="64">
        <v>31414</v>
      </c>
      <c r="F92" s="64">
        <v>31638</v>
      </c>
      <c r="G92" s="64">
        <v>33050</v>
      </c>
      <c r="H92" s="64">
        <v>33561</v>
      </c>
      <c r="I92" s="64">
        <v>33767</v>
      </c>
      <c r="J92" s="64">
        <v>34698</v>
      </c>
      <c r="K92" s="64">
        <v>35065</v>
      </c>
      <c r="L92" s="64">
        <v>36159</v>
      </c>
      <c r="M92" s="65">
        <v>37116</v>
      </c>
      <c r="N92" s="63">
        <f t="shared" si="0"/>
        <v>33258.5</v>
      </c>
    </row>
    <row r="93" spans="1:14" ht="12" customHeight="1" x14ac:dyDescent="0.25">
      <c r="A93" s="71" t="str">
        <f>'Pregnant Women Participating'!A93</f>
        <v>Guam</v>
      </c>
      <c r="B93" s="63">
        <v>184</v>
      </c>
      <c r="C93" s="64">
        <v>187</v>
      </c>
      <c r="D93" s="64">
        <v>205</v>
      </c>
      <c r="E93" s="64">
        <v>196</v>
      </c>
      <c r="F93" s="64">
        <v>192</v>
      </c>
      <c r="G93" s="64">
        <v>198</v>
      </c>
      <c r="H93" s="64">
        <v>214</v>
      </c>
      <c r="I93" s="64">
        <v>218</v>
      </c>
      <c r="J93" s="64">
        <v>214</v>
      </c>
      <c r="K93" s="64">
        <v>202</v>
      </c>
      <c r="L93" s="64">
        <v>200</v>
      </c>
      <c r="M93" s="65">
        <v>205</v>
      </c>
      <c r="N93" s="63">
        <f t="shared" si="0"/>
        <v>201.25</v>
      </c>
    </row>
    <row r="94" spans="1:14" ht="12" customHeight="1" x14ac:dyDescent="0.25">
      <c r="A94" s="71" t="str">
        <f>'Pregnant Women Participating'!A94</f>
        <v>Hawaii</v>
      </c>
      <c r="B94" s="63">
        <v>1180</v>
      </c>
      <c r="C94" s="64">
        <v>1223</v>
      </c>
      <c r="D94" s="64">
        <v>1235</v>
      </c>
      <c r="E94" s="64">
        <v>1270</v>
      </c>
      <c r="F94" s="64">
        <v>1336</v>
      </c>
      <c r="G94" s="64">
        <v>1399</v>
      </c>
      <c r="H94" s="64">
        <v>1434</v>
      </c>
      <c r="I94" s="64">
        <v>1451</v>
      </c>
      <c r="J94" s="64">
        <v>1494</v>
      </c>
      <c r="K94" s="64">
        <v>1477</v>
      </c>
      <c r="L94" s="64">
        <v>1531</v>
      </c>
      <c r="M94" s="65">
        <v>1510</v>
      </c>
      <c r="N94" s="63">
        <f t="shared" si="0"/>
        <v>1378.3333333333333</v>
      </c>
    </row>
    <row r="95" spans="1:14" ht="12" customHeight="1" x14ac:dyDescent="0.25">
      <c r="A95" s="71" t="str">
        <f>'Pregnant Women Participating'!A95</f>
        <v>Idaho</v>
      </c>
      <c r="B95" s="63">
        <v>1695</v>
      </c>
      <c r="C95" s="64">
        <v>1708</v>
      </c>
      <c r="D95" s="64">
        <v>1715</v>
      </c>
      <c r="E95" s="64">
        <v>1725</v>
      </c>
      <c r="F95" s="64">
        <v>1716</v>
      </c>
      <c r="G95" s="64">
        <v>1733</v>
      </c>
      <c r="H95" s="64">
        <v>1735</v>
      </c>
      <c r="I95" s="64">
        <v>1735</v>
      </c>
      <c r="J95" s="64">
        <v>1801</v>
      </c>
      <c r="K95" s="64">
        <v>1816</v>
      </c>
      <c r="L95" s="64">
        <v>1912</v>
      </c>
      <c r="M95" s="65">
        <v>1922</v>
      </c>
      <c r="N95" s="63">
        <f t="shared" si="0"/>
        <v>1767.75</v>
      </c>
    </row>
    <row r="96" spans="1:14" ht="12" customHeight="1" x14ac:dyDescent="0.25">
      <c r="A96" s="71" t="str">
        <f>'Pregnant Women Participating'!A96</f>
        <v>Nevada</v>
      </c>
      <c r="B96" s="63">
        <v>1514</v>
      </c>
      <c r="C96" s="64">
        <v>1575</v>
      </c>
      <c r="D96" s="64">
        <v>1548</v>
      </c>
      <c r="E96" s="64">
        <v>1508</v>
      </c>
      <c r="F96" s="64">
        <v>1540</v>
      </c>
      <c r="G96" s="64">
        <v>1574</v>
      </c>
      <c r="H96" s="64">
        <v>1609</v>
      </c>
      <c r="I96" s="64">
        <v>1627</v>
      </c>
      <c r="J96" s="64">
        <v>1709</v>
      </c>
      <c r="K96" s="64">
        <v>1714</v>
      </c>
      <c r="L96" s="64">
        <v>1796</v>
      </c>
      <c r="M96" s="65">
        <v>1792</v>
      </c>
      <c r="N96" s="63">
        <f t="shared" si="0"/>
        <v>1625.5</v>
      </c>
    </row>
    <row r="97" spans="1:14" ht="12" customHeight="1" x14ac:dyDescent="0.25">
      <c r="A97" s="71" t="str">
        <f>'Pregnant Women Participating'!A97</f>
        <v>Oregon</v>
      </c>
      <c r="B97" s="63">
        <v>4214</v>
      </c>
      <c r="C97" s="64">
        <v>4192</v>
      </c>
      <c r="D97" s="64">
        <v>4271</v>
      </c>
      <c r="E97" s="64">
        <v>4088</v>
      </c>
      <c r="F97" s="64">
        <v>4103</v>
      </c>
      <c r="G97" s="64">
        <v>4317</v>
      </c>
      <c r="H97" s="64">
        <v>4362</v>
      </c>
      <c r="I97" s="64">
        <v>4422</v>
      </c>
      <c r="J97" s="64">
        <v>4477</v>
      </c>
      <c r="K97" s="64">
        <v>4503</v>
      </c>
      <c r="L97" s="64">
        <v>4524</v>
      </c>
      <c r="M97" s="65">
        <v>4523</v>
      </c>
      <c r="N97" s="63">
        <f t="shared" si="0"/>
        <v>4333</v>
      </c>
    </row>
    <row r="98" spans="1:14" ht="12" customHeight="1" x14ac:dyDescent="0.25">
      <c r="A98" s="71" t="str">
        <f>'Pregnant Women Participating'!A98</f>
        <v>Washington</v>
      </c>
      <c r="B98" s="63">
        <v>5565</v>
      </c>
      <c r="C98" s="64">
        <v>5487</v>
      </c>
      <c r="D98" s="64">
        <v>5528</v>
      </c>
      <c r="E98" s="64">
        <v>5681</v>
      </c>
      <c r="F98" s="64">
        <v>5835</v>
      </c>
      <c r="G98" s="64">
        <v>6137</v>
      </c>
      <c r="H98" s="64">
        <v>6192</v>
      </c>
      <c r="I98" s="64">
        <v>6253</v>
      </c>
      <c r="J98" s="64">
        <v>6434</v>
      </c>
      <c r="K98" s="64">
        <v>6554</v>
      </c>
      <c r="L98" s="64">
        <v>6590</v>
      </c>
      <c r="M98" s="65">
        <v>6650</v>
      </c>
      <c r="N98" s="63">
        <f t="shared" si="0"/>
        <v>6075.5</v>
      </c>
    </row>
    <row r="99" spans="1:14" ht="12" customHeight="1" x14ac:dyDescent="0.25">
      <c r="A99" s="71" t="str">
        <f>'Pregnant Women Participating'!A99</f>
        <v>Northern Marianas</v>
      </c>
      <c r="B99" s="63">
        <v>94</v>
      </c>
      <c r="C99" s="64">
        <v>93</v>
      </c>
      <c r="D99" s="64">
        <v>91</v>
      </c>
      <c r="E99" s="64">
        <v>89</v>
      </c>
      <c r="F99" s="64">
        <v>86</v>
      </c>
      <c r="G99" s="64">
        <v>92</v>
      </c>
      <c r="H99" s="64">
        <v>93</v>
      </c>
      <c r="I99" s="64">
        <v>87</v>
      </c>
      <c r="J99" s="64">
        <v>88</v>
      </c>
      <c r="K99" s="64">
        <v>90</v>
      </c>
      <c r="L99" s="64">
        <v>92</v>
      </c>
      <c r="M99" s="65">
        <v>90</v>
      </c>
      <c r="N99" s="63">
        <f t="shared" si="0"/>
        <v>90.416666666666671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15</v>
      </c>
      <c r="C100" s="64">
        <v>12</v>
      </c>
      <c r="D100" s="64">
        <v>9</v>
      </c>
      <c r="E100" s="64">
        <v>9</v>
      </c>
      <c r="F100" s="64">
        <v>3</v>
      </c>
      <c r="G100" s="64">
        <v>9</v>
      </c>
      <c r="H100" s="64">
        <v>12</v>
      </c>
      <c r="I100" s="64">
        <v>18</v>
      </c>
      <c r="J100" s="64">
        <v>13</v>
      </c>
      <c r="K100" s="64">
        <v>15</v>
      </c>
      <c r="L100" s="64">
        <v>13</v>
      </c>
      <c r="M100" s="65">
        <v>12</v>
      </c>
      <c r="N100" s="63">
        <f t="shared" si="0"/>
        <v>11.666666666666666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46107</v>
      </c>
      <c r="C101" s="68">
        <v>46036</v>
      </c>
      <c r="D101" s="68">
        <v>46239</v>
      </c>
      <c r="E101" s="68">
        <v>46705</v>
      </c>
      <c r="F101" s="68">
        <v>47207</v>
      </c>
      <c r="G101" s="68">
        <v>49296</v>
      </c>
      <c r="H101" s="68">
        <v>50010</v>
      </c>
      <c r="I101" s="68">
        <v>50388</v>
      </c>
      <c r="J101" s="68">
        <v>51747</v>
      </c>
      <c r="K101" s="68">
        <v>52255</v>
      </c>
      <c r="L101" s="68">
        <v>53662</v>
      </c>
      <c r="M101" s="69">
        <v>54672</v>
      </c>
      <c r="N101" s="67">
        <f t="shared" si="0"/>
        <v>49527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167857</v>
      </c>
      <c r="C102" s="74">
        <v>169048</v>
      </c>
      <c r="D102" s="74">
        <v>169613</v>
      </c>
      <c r="E102" s="74">
        <v>171613</v>
      </c>
      <c r="F102" s="74">
        <v>174742</v>
      </c>
      <c r="G102" s="74">
        <v>183904</v>
      </c>
      <c r="H102" s="74">
        <v>186775</v>
      </c>
      <c r="I102" s="74">
        <v>192382</v>
      </c>
      <c r="J102" s="74">
        <v>199857</v>
      </c>
      <c r="K102" s="74">
        <v>203640</v>
      </c>
      <c r="L102" s="74">
        <v>211075</v>
      </c>
      <c r="M102" s="75">
        <v>213828</v>
      </c>
      <c r="N102" s="73">
        <f t="shared" si="0"/>
        <v>187027.83333333334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/>
  </sheetViews>
  <sheetFormatPr defaultColWidth="9.1796875" defaultRowHeight="11.5" x14ac:dyDescent="0.25"/>
  <cols>
    <col min="1" max="1" width="34.7265625" style="56" customWidth="1"/>
    <col min="2" max="13" width="11.7265625" style="56" customWidth="1"/>
    <col min="14" max="14" width="13.7265625" style="56" customWidth="1"/>
    <col min="15" max="16384" width="9.1796875" style="56"/>
  </cols>
  <sheetData>
    <row r="1" spans="1:14" ht="12" customHeight="1" x14ac:dyDescent="0.3">
      <c r="A1" s="54" t="s">
        <v>30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ht="12" customHeight="1" x14ac:dyDescent="0.3">
      <c r="A2" s="54" t="str">
        <f>'Pregnant Women Participating'!A2</f>
        <v>FISCAL YEAR 2022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ht="12" customHeight="1" x14ac:dyDescent="0.25">
      <c r="A3" s="57" t="str">
        <f>'Pregnant Women Participating'!A3</f>
        <v>Data as of March 10, 2023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4" ht="12" customHeight="1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4" ht="24" customHeight="1" x14ac:dyDescent="0.25">
      <c r="A5" s="58" t="s">
        <v>0</v>
      </c>
      <c r="B5" s="59">
        <f>DATE(RIGHT(A2,4)-1,10,1)</f>
        <v>44470</v>
      </c>
      <c r="C5" s="60">
        <f>DATE(RIGHT(A2,4)-1,11,1)</f>
        <v>44501</v>
      </c>
      <c r="D5" s="60">
        <f>DATE(RIGHT(A2,4)-1,12,1)</f>
        <v>44531</v>
      </c>
      <c r="E5" s="60">
        <f>DATE(RIGHT(A2,4),1,1)</f>
        <v>44562</v>
      </c>
      <c r="F5" s="60">
        <f>DATE(RIGHT(A2,4),2,1)</f>
        <v>44593</v>
      </c>
      <c r="G5" s="60">
        <f>DATE(RIGHT(A2,4),3,1)</f>
        <v>44621</v>
      </c>
      <c r="H5" s="60">
        <f>DATE(RIGHT(A2,4),4,1)</f>
        <v>44652</v>
      </c>
      <c r="I5" s="60">
        <f>DATE(RIGHT(A2,4),5,1)</f>
        <v>44682</v>
      </c>
      <c r="J5" s="60">
        <f>DATE(RIGHT(A2,4),6,1)</f>
        <v>44713</v>
      </c>
      <c r="K5" s="60">
        <f>DATE(RIGHT(A2,4),7,1)</f>
        <v>44743</v>
      </c>
      <c r="L5" s="60">
        <f>DATE(RIGHT(A2,4),8,1)</f>
        <v>44774</v>
      </c>
      <c r="M5" s="60">
        <f>DATE(RIGHT(A2,4),9,1)</f>
        <v>44805</v>
      </c>
      <c r="N5" s="61" t="s">
        <v>12</v>
      </c>
    </row>
    <row r="6" spans="1:14" ht="12" customHeight="1" x14ac:dyDescent="0.25">
      <c r="A6" s="62" t="str">
        <f>'Pregnant Women Participating'!A6</f>
        <v>Connecticut</v>
      </c>
      <c r="B6" s="63">
        <v>3144</v>
      </c>
      <c r="C6" s="64">
        <v>3223</v>
      </c>
      <c r="D6" s="64">
        <v>3244</v>
      </c>
      <c r="E6" s="64">
        <v>3283</v>
      </c>
      <c r="F6" s="64">
        <v>3240</v>
      </c>
      <c r="G6" s="64">
        <v>3342</v>
      </c>
      <c r="H6" s="64">
        <v>3298</v>
      </c>
      <c r="I6" s="64">
        <v>3296</v>
      </c>
      <c r="J6" s="64">
        <v>3308</v>
      </c>
      <c r="K6" s="64">
        <v>3285</v>
      </c>
      <c r="L6" s="64">
        <v>3395</v>
      </c>
      <c r="M6" s="65">
        <v>3359</v>
      </c>
      <c r="N6" s="63">
        <f t="shared" ref="N6:N102" si="0">IF(SUM(B6:M6)&gt;0,AVERAGE(B6:M6),"0")</f>
        <v>3284.75</v>
      </c>
    </row>
    <row r="7" spans="1:14" ht="12" customHeight="1" x14ac:dyDescent="0.25">
      <c r="A7" s="62" t="str">
        <f>'Pregnant Women Participating'!A7</f>
        <v>Maine</v>
      </c>
      <c r="B7" s="63">
        <v>584</v>
      </c>
      <c r="C7" s="64">
        <v>592</v>
      </c>
      <c r="D7" s="64">
        <v>620</v>
      </c>
      <c r="E7" s="64">
        <v>625</v>
      </c>
      <c r="F7" s="64">
        <v>609</v>
      </c>
      <c r="G7" s="64">
        <v>655</v>
      </c>
      <c r="H7" s="64">
        <v>663</v>
      </c>
      <c r="I7" s="64">
        <v>652</v>
      </c>
      <c r="J7" s="64">
        <v>646</v>
      </c>
      <c r="K7" s="64">
        <v>651</v>
      </c>
      <c r="L7" s="64">
        <v>684</v>
      </c>
      <c r="M7" s="65">
        <v>669</v>
      </c>
      <c r="N7" s="63">
        <f t="shared" si="0"/>
        <v>637.5</v>
      </c>
    </row>
    <row r="8" spans="1:14" ht="12" customHeight="1" x14ac:dyDescent="0.25">
      <c r="A8" s="62" t="str">
        <f>'Pregnant Women Participating'!A8</f>
        <v>Massachusetts</v>
      </c>
      <c r="B8" s="63">
        <v>5456</v>
      </c>
      <c r="C8" s="64">
        <v>5609</v>
      </c>
      <c r="D8" s="64">
        <v>5656</v>
      </c>
      <c r="E8" s="64">
        <v>5840</v>
      </c>
      <c r="F8" s="64">
        <v>5748</v>
      </c>
      <c r="G8" s="64">
        <v>5654</v>
      </c>
      <c r="H8" s="64">
        <v>5666</v>
      </c>
      <c r="I8" s="64">
        <v>5710</v>
      </c>
      <c r="J8" s="64">
        <v>5773</v>
      </c>
      <c r="K8" s="64">
        <v>5929</v>
      </c>
      <c r="L8" s="64">
        <v>6091</v>
      </c>
      <c r="M8" s="65">
        <v>6238</v>
      </c>
      <c r="N8" s="63">
        <f t="shared" si="0"/>
        <v>5780.833333333333</v>
      </c>
    </row>
    <row r="9" spans="1:14" ht="12" customHeight="1" x14ac:dyDescent="0.25">
      <c r="A9" s="62" t="str">
        <f>'Pregnant Women Participating'!A9</f>
        <v>New Hampshire</v>
      </c>
      <c r="B9" s="63">
        <v>442</v>
      </c>
      <c r="C9" s="64">
        <v>433</v>
      </c>
      <c r="D9" s="64">
        <v>456</v>
      </c>
      <c r="E9" s="64">
        <v>449</v>
      </c>
      <c r="F9" s="64">
        <v>431</v>
      </c>
      <c r="G9" s="64">
        <v>453</v>
      </c>
      <c r="H9" s="64">
        <v>379</v>
      </c>
      <c r="I9" s="64">
        <v>410</v>
      </c>
      <c r="J9" s="64">
        <v>421</v>
      </c>
      <c r="K9" s="64">
        <v>401</v>
      </c>
      <c r="L9" s="64">
        <v>408</v>
      </c>
      <c r="M9" s="65">
        <v>393</v>
      </c>
      <c r="N9" s="63">
        <f t="shared" si="0"/>
        <v>423</v>
      </c>
    </row>
    <row r="10" spans="1:14" ht="12" customHeight="1" x14ac:dyDescent="0.25">
      <c r="A10" s="62" t="str">
        <f>'Pregnant Women Participating'!A10</f>
        <v>New York</v>
      </c>
      <c r="B10" s="63">
        <v>30595</v>
      </c>
      <c r="C10" s="64">
        <v>30677</v>
      </c>
      <c r="D10" s="64">
        <v>31016</v>
      </c>
      <c r="E10" s="64">
        <v>31452</v>
      </c>
      <c r="F10" s="64">
        <v>31534</v>
      </c>
      <c r="G10" s="64">
        <v>32290</v>
      </c>
      <c r="H10" s="64">
        <v>32284</v>
      </c>
      <c r="I10" s="64">
        <v>32391</v>
      </c>
      <c r="J10" s="64">
        <v>32706</v>
      </c>
      <c r="K10" s="64">
        <v>32749</v>
      </c>
      <c r="L10" s="64">
        <v>33623</v>
      </c>
      <c r="M10" s="65">
        <v>34015</v>
      </c>
      <c r="N10" s="63">
        <f t="shared" si="0"/>
        <v>32111</v>
      </c>
    </row>
    <row r="11" spans="1:14" ht="12" customHeight="1" x14ac:dyDescent="0.25">
      <c r="A11" s="62" t="str">
        <f>'Pregnant Women Participating'!A11</f>
        <v>Rhode Island</v>
      </c>
      <c r="B11" s="63">
        <v>915</v>
      </c>
      <c r="C11" s="64">
        <v>891</v>
      </c>
      <c r="D11" s="64">
        <v>894</v>
      </c>
      <c r="E11" s="64">
        <v>869</v>
      </c>
      <c r="F11" s="64">
        <v>933</v>
      </c>
      <c r="G11" s="64">
        <v>914</v>
      </c>
      <c r="H11" s="64">
        <v>855</v>
      </c>
      <c r="I11" s="64">
        <v>865</v>
      </c>
      <c r="J11" s="64">
        <v>874</v>
      </c>
      <c r="K11" s="64">
        <v>867</v>
      </c>
      <c r="L11" s="64">
        <v>893</v>
      </c>
      <c r="M11" s="65">
        <v>870</v>
      </c>
      <c r="N11" s="63">
        <f t="shared" si="0"/>
        <v>886.66666666666663</v>
      </c>
    </row>
    <row r="12" spans="1:14" ht="12" customHeight="1" x14ac:dyDescent="0.25">
      <c r="A12" s="62" t="str">
        <f>'Pregnant Women Participating'!A12</f>
        <v>Vermont</v>
      </c>
      <c r="B12" s="63">
        <v>409</v>
      </c>
      <c r="C12" s="64">
        <v>427</v>
      </c>
      <c r="D12" s="64">
        <v>418</v>
      </c>
      <c r="E12" s="64">
        <v>418</v>
      </c>
      <c r="F12" s="64">
        <v>395</v>
      </c>
      <c r="G12" s="64">
        <v>378</v>
      </c>
      <c r="H12" s="64">
        <v>381</v>
      </c>
      <c r="I12" s="64">
        <v>391</v>
      </c>
      <c r="J12" s="64">
        <v>400</v>
      </c>
      <c r="K12" s="64">
        <v>413</v>
      </c>
      <c r="L12" s="64">
        <v>412</v>
      </c>
      <c r="M12" s="65">
        <v>431</v>
      </c>
      <c r="N12" s="63">
        <f t="shared" si="0"/>
        <v>406.08333333333331</v>
      </c>
    </row>
    <row r="13" spans="1:14" ht="12" customHeight="1" x14ac:dyDescent="0.25">
      <c r="A13" s="62" t="str">
        <f>'Pregnant Women Participating'!A13</f>
        <v>Virgin Islands</v>
      </c>
      <c r="B13" s="63">
        <v>391</v>
      </c>
      <c r="C13" s="64">
        <v>394</v>
      </c>
      <c r="D13" s="64">
        <v>394</v>
      </c>
      <c r="E13" s="64">
        <v>385</v>
      </c>
      <c r="F13" s="64">
        <v>370</v>
      </c>
      <c r="G13" s="64">
        <v>368</v>
      </c>
      <c r="H13" s="64">
        <v>364</v>
      </c>
      <c r="I13" s="64">
        <v>385</v>
      </c>
      <c r="J13" s="64">
        <v>356</v>
      </c>
      <c r="K13" s="64">
        <v>361</v>
      </c>
      <c r="L13" s="64">
        <v>353</v>
      </c>
      <c r="M13" s="65">
        <v>350</v>
      </c>
      <c r="N13" s="63">
        <f t="shared" si="0"/>
        <v>372.58333333333331</v>
      </c>
    </row>
    <row r="14" spans="1:14" ht="12" customHeight="1" x14ac:dyDescent="0.25">
      <c r="A14" s="62" t="str">
        <f>'Pregnant Women Participating'!A14</f>
        <v>Indian Township, ME</v>
      </c>
      <c r="B14" s="63">
        <v>0</v>
      </c>
      <c r="C14" s="64">
        <v>0</v>
      </c>
      <c r="D14" s="64">
        <v>0</v>
      </c>
      <c r="E14" s="64">
        <v>0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5">
        <v>0</v>
      </c>
      <c r="N14" s="63" t="str">
        <f t="shared" si="0"/>
        <v>0</v>
      </c>
    </row>
    <row r="15" spans="1:14" ht="12" customHeight="1" x14ac:dyDescent="0.25">
      <c r="A15" s="62" t="str">
        <f>'Pregnant Women Participating'!A15</f>
        <v>Pleasant Point, ME</v>
      </c>
      <c r="B15" s="63">
        <v>2</v>
      </c>
      <c r="C15" s="64">
        <v>2</v>
      </c>
      <c r="D15" s="64">
        <v>2</v>
      </c>
      <c r="E15" s="64">
        <v>2</v>
      </c>
      <c r="F15" s="64">
        <v>2</v>
      </c>
      <c r="G15" s="64">
        <v>2</v>
      </c>
      <c r="H15" s="64">
        <v>1</v>
      </c>
      <c r="I15" s="64">
        <v>1</v>
      </c>
      <c r="J15" s="64">
        <v>1</v>
      </c>
      <c r="K15" s="64">
        <v>0</v>
      </c>
      <c r="L15" s="64">
        <v>0</v>
      </c>
      <c r="M15" s="65">
        <v>0</v>
      </c>
      <c r="N15" s="63">
        <f t="shared" si="0"/>
        <v>1.25</v>
      </c>
    </row>
    <row r="16" spans="1:14" s="70" customFormat="1" ht="24.75" customHeight="1" x14ac:dyDescent="0.25">
      <c r="A16" s="66" t="str">
        <f>'Pregnant Women Participating'!A16</f>
        <v>Northeast Region</v>
      </c>
      <c r="B16" s="67">
        <v>41938</v>
      </c>
      <c r="C16" s="68">
        <v>42248</v>
      </c>
      <c r="D16" s="68">
        <v>42700</v>
      </c>
      <c r="E16" s="68">
        <v>43323</v>
      </c>
      <c r="F16" s="68">
        <v>43262</v>
      </c>
      <c r="G16" s="68">
        <v>44056</v>
      </c>
      <c r="H16" s="68">
        <v>43891</v>
      </c>
      <c r="I16" s="68">
        <v>44101</v>
      </c>
      <c r="J16" s="68">
        <v>44485</v>
      </c>
      <c r="K16" s="68">
        <v>44656</v>
      </c>
      <c r="L16" s="68">
        <v>45859</v>
      </c>
      <c r="M16" s="69">
        <v>46325</v>
      </c>
      <c r="N16" s="67">
        <f t="shared" si="0"/>
        <v>43903.666666666664</v>
      </c>
    </row>
    <row r="17" spans="1:14" ht="12" customHeight="1" x14ac:dyDescent="0.25">
      <c r="A17" s="62" t="str">
        <f>'Pregnant Women Participating'!A17</f>
        <v>Delaware</v>
      </c>
      <c r="B17" s="63">
        <v>1131</v>
      </c>
      <c r="C17" s="64">
        <v>1164</v>
      </c>
      <c r="D17" s="64">
        <v>1164</v>
      </c>
      <c r="E17" s="64">
        <v>1157</v>
      </c>
      <c r="F17" s="64">
        <v>1163</v>
      </c>
      <c r="G17" s="64">
        <v>1193</v>
      </c>
      <c r="H17" s="64">
        <v>1188</v>
      </c>
      <c r="I17" s="64">
        <v>1197</v>
      </c>
      <c r="J17" s="64">
        <v>1238</v>
      </c>
      <c r="K17" s="64">
        <v>1260</v>
      </c>
      <c r="L17" s="64">
        <v>1338</v>
      </c>
      <c r="M17" s="65">
        <v>1396</v>
      </c>
      <c r="N17" s="63">
        <f t="shared" si="0"/>
        <v>1215.75</v>
      </c>
    </row>
    <row r="18" spans="1:14" ht="12" customHeight="1" x14ac:dyDescent="0.25">
      <c r="A18" s="62" t="str">
        <f>'Pregnant Women Participating'!A18</f>
        <v>District of Columbia</v>
      </c>
      <c r="B18" s="63">
        <v>1183</v>
      </c>
      <c r="C18" s="64">
        <v>1158</v>
      </c>
      <c r="D18" s="64">
        <v>1143</v>
      </c>
      <c r="E18" s="64">
        <v>1149</v>
      </c>
      <c r="F18" s="64">
        <v>1128</v>
      </c>
      <c r="G18" s="64">
        <v>1145</v>
      </c>
      <c r="H18" s="64">
        <v>1042</v>
      </c>
      <c r="I18" s="64">
        <v>787</v>
      </c>
      <c r="J18" s="64">
        <v>665</v>
      </c>
      <c r="K18" s="64">
        <v>722</v>
      </c>
      <c r="L18" s="64">
        <v>775</v>
      </c>
      <c r="M18" s="65">
        <v>791</v>
      </c>
      <c r="N18" s="63">
        <f t="shared" si="0"/>
        <v>974</v>
      </c>
    </row>
    <row r="19" spans="1:14" ht="12" customHeight="1" x14ac:dyDescent="0.25">
      <c r="A19" s="62" t="str">
        <f>'Pregnant Women Participating'!A19</f>
        <v>Maryland</v>
      </c>
      <c r="B19" s="63">
        <v>8692</v>
      </c>
      <c r="C19" s="64">
        <v>8628</v>
      </c>
      <c r="D19" s="64">
        <v>8662</v>
      </c>
      <c r="E19" s="64">
        <v>8857</v>
      </c>
      <c r="F19" s="64">
        <v>8830</v>
      </c>
      <c r="G19" s="64">
        <v>8820</v>
      </c>
      <c r="H19" s="64">
        <v>8613</v>
      </c>
      <c r="I19" s="64">
        <v>8651</v>
      </c>
      <c r="J19" s="64">
        <v>8701</v>
      </c>
      <c r="K19" s="64">
        <v>8873</v>
      </c>
      <c r="L19" s="64">
        <v>9299</v>
      </c>
      <c r="M19" s="65">
        <v>9392</v>
      </c>
      <c r="N19" s="63">
        <f t="shared" si="0"/>
        <v>8834.8333333333339</v>
      </c>
    </row>
    <row r="20" spans="1:14" ht="12" customHeight="1" x14ac:dyDescent="0.25">
      <c r="A20" s="62" t="str">
        <f>'Pregnant Women Participating'!A20</f>
        <v>New Jersey</v>
      </c>
      <c r="B20" s="63">
        <v>10049</v>
      </c>
      <c r="C20" s="64">
        <v>10000</v>
      </c>
      <c r="D20" s="64">
        <v>10017</v>
      </c>
      <c r="E20" s="64">
        <v>10330</v>
      </c>
      <c r="F20" s="64">
        <v>10619</v>
      </c>
      <c r="G20" s="64">
        <v>10885</v>
      </c>
      <c r="H20" s="64">
        <v>10891</v>
      </c>
      <c r="I20" s="64">
        <v>11134</v>
      </c>
      <c r="J20" s="64">
        <v>11262</v>
      </c>
      <c r="K20" s="64">
        <v>11457</v>
      </c>
      <c r="L20" s="64">
        <v>11764</v>
      </c>
      <c r="M20" s="65">
        <v>11884</v>
      </c>
      <c r="N20" s="63">
        <f t="shared" si="0"/>
        <v>10857.666666666666</v>
      </c>
    </row>
    <row r="21" spans="1:14" ht="12" customHeight="1" x14ac:dyDescent="0.25">
      <c r="A21" s="62" t="str">
        <f>'Pregnant Women Participating'!A21</f>
        <v>Pennsylvania</v>
      </c>
      <c r="B21" s="63">
        <v>4062</v>
      </c>
      <c r="C21" s="64">
        <v>4021</v>
      </c>
      <c r="D21" s="64">
        <v>4030</v>
      </c>
      <c r="E21" s="64">
        <v>4041</v>
      </c>
      <c r="F21" s="64">
        <v>4076</v>
      </c>
      <c r="G21" s="64">
        <v>4226</v>
      </c>
      <c r="H21" s="64">
        <v>4390</v>
      </c>
      <c r="I21" s="64">
        <v>4394</v>
      </c>
      <c r="J21" s="64">
        <v>4381</v>
      </c>
      <c r="K21" s="64">
        <v>4465</v>
      </c>
      <c r="L21" s="64">
        <v>4634</v>
      </c>
      <c r="M21" s="65">
        <v>4573</v>
      </c>
      <c r="N21" s="63">
        <f t="shared" si="0"/>
        <v>4274.416666666667</v>
      </c>
    </row>
    <row r="22" spans="1:14" ht="12" customHeight="1" x14ac:dyDescent="0.25">
      <c r="A22" s="62" t="str">
        <f>'Pregnant Women Participating'!A22</f>
        <v>Puerto Rico</v>
      </c>
      <c r="B22" s="63">
        <v>3612</v>
      </c>
      <c r="C22" s="64">
        <v>3689</v>
      </c>
      <c r="D22" s="64">
        <v>3725</v>
      </c>
      <c r="E22" s="64">
        <v>3761</v>
      </c>
      <c r="F22" s="64">
        <v>3672</v>
      </c>
      <c r="G22" s="64">
        <v>3684</v>
      </c>
      <c r="H22" s="64">
        <v>3543</v>
      </c>
      <c r="I22" s="64">
        <v>3532</v>
      </c>
      <c r="J22" s="64">
        <v>3511</v>
      </c>
      <c r="K22" s="64">
        <v>3104</v>
      </c>
      <c r="L22" s="64">
        <v>3290</v>
      </c>
      <c r="M22" s="65">
        <v>2984</v>
      </c>
      <c r="N22" s="63">
        <f t="shared" si="0"/>
        <v>3508.9166666666665</v>
      </c>
    </row>
    <row r="23" spans="1:14" ht="12" customHeight="1" x14ac:dyDescent="0.25">
      <c r="A23" s="62" t="str">
        <f>'Pregnant Women Participating'!A23</f>
        <v>Virginia</v>
      </c>
      <c r="B23" s="63">
        <v>3650</v>
      </c>
      <c r="C23" s="64">
        <v>3637</v>
      </c>
      <c r="D23" s="64">
        <v>3607</v>
      </c>
      <c r="E23" s="64">
        <v>3652</v>
      </c>
      <c r="F23" s="64">
        <v>3614</v>
      </c>
      <c r="G23" s="64">
        <v>3745</v>
      </c>
      <c r="H23" s="64">
        <v>3762</v>
      </c>
      <c r="I23" s="64">
        <v>3757</v>
      </c>
      <c r="J23" s="64">
        <v>3765</v>
      </c>
      <c r="K23" s="64">
        <v>3884</v>
      </c>
      <c r="L23" s="64">
        <v>4110</v>
      </c>
      <c r="M23" s="65">
        <v>4139</v>
      </c>
      <c r="N23" s="63">
        <f t="shared" si="0"/>
        <v>3776.8333333333335</v>
      </c>
    </row>
    <row r="24" spans="1:14" ht="12" customHeight="1" x14ac:dyDescent="0.25">
      <c r="A24" s="62" t="str">
        <f>'Pregnant Women Participating'!A24</f>
        <v>West Virginia</v>
      </c>
      <c r="B24" s="63">
        <v>500</v>
      </c>
      <c r="C24" s="64">
        <v>508</v>
      </c>
      <c r="D24" s="64">
        <v>520</v>
      </c>
      <c r="E24" s="64">
        <v>538</v>
      </c>
      <c r="F24" s="64">
        <v>532</v>
      </c>
      <c r="G24" s="64">
        <v>564</v>
      </c>
      <c r="H24" s="64">
        <v>574</v>
      </c>
      <c r="I24" s="64">
        <v>585</v>
      </c>
      <c r="J24" s="64">
        <v>596</v>
      </c>
      <c r="K24" s="64">
        <v>605</v>
      </c>
      <c r="L24" s="64">
        <v>634</v>
      </c>
      <c r="M24" s="65">
        <v>642</v>
      </c>
      <c r="N24" s="63">
        <f t="shared" si="0"/>
        <v>566.5</v>
      </c>
    </row>
    <row r="25" spans="1:14" s="70" customFormat="1" ht="24.75" customHeight="1" x14ac:dyDescent="0.25">
      <c r="A25" s="66" t="str">
        <f>'Pregnant Women Participating'!A25</f>
        <v>Mid-Atlantic Region</v>
      </c>
      <c r="B25" s="67">
        <v>32879</v>
      </c>
      <c r="C25" s="68">
        <v>32805</v>
      </c>
      <c r="D25" s="68">
        <v>32868</v>
      </c>
      <c r="E25" s="68">
        <v>33485</v>
      </c>
      <c r="F25" s="68">
        <v>33634</v>
      </c>
      <c r="G25" s="68">
        <v>34262</v>
      </c>
      <c r="H25" s="68">
        <v>34003</v>
      </c>
      <c r="I25" s="68">
        <v>34037</v>
      </c>
      <c r="J25" s="68">
        <v>34119</v>
      </c>
      <c r="K25" s="68">
        <v>34370</v>
      </c>
      <c r="L25" s="68">
        <v>35844</v>
      </c>
      <c r="M25" s="69">
        <v>35801</v>
      </c>
      <c r="N25" s="67">
        <f t="shared" si="0"/>
        <v>34008.916666666664</v>
      </c>
    </row>
    <row r="26" spans="1:14" ht="12" customHeight="1" x14ac:dyDescent="0.25">
      <c r="A26" s="62" t="str">
        <f>'Pregnant Women Participating'!A26</f>
        <v>Alabama</v>
      </c>
      <c r="B26" s="63">
        <v>1457</v>
      </c>
      <c r="C26" s="64">
        <v>1421</v>
      </c>
      <c r="D26" s="64">
        <v>1486</v>
      </c>
      <c r="E26" s="64">
        <v>1429</v>
      </c>
      <c r="F26" s="64">
        <v>1475</v>
      </c>
      <c r="G26" s="64">
        <v>1569</v>
      </c>
      <c r="H26" s="64">
        <v>1490</v>
      </c>
      <c r="I26" s="64">
        <v>1520</v>
      </c>
      <c r="J26" s="64">
        <v>1605</v>
      </c>
      <c r="K26" s="64">
        <v>1718</v>
      </c>
      <c r="L26" s="64">
        <v>1853</v>
      </c>
      <c r="M26" s="65">
        <v>1907</v>
      </c>
      <c r="N26" s="63">
        <f t="shared" si="0"/>
        <v>1577.5</v>
      </c>
    </row>
    <row r="27" spans="1:14" ht="12" customHeight="1" x14ac:dyDescent="0.25">
      <c r="A27" s="62" t="str">
        <f>'Pregnant Women Participating'!A27</f>
        <v>Florida</v>
      </c>
      <c r="B27" s="63">
        <v>26078</v>
      </c>
      <c r="C27" s="64">
        <v>26416</v>
      </c>
      <c r="D27" s="64">
        <v>26602</v>
      </c>
      <c r="E27" s="64">
        <v>27279</v>
      </c>
      <c r="F27" s="64">
        <v>27653</v>
      </c>
      <c r="G27" s="64">
        <v>28575</v>
      </c>
      <c r="H27" s="64">
        <v>28965</v>
      </c>
      <c r="I27" s="64">
        <v>28948</v>
      </c>
      <c r="J27" s="64">
        <v>29612</v>
      </c>
      <c r="K27" s="64">
        <v>30193</v>
      </c>
      <c r="L27" s="64">
        <v>31266</v>
      </c>
      <c r="M27" s="65">
        <v>31521</v>
      </c>
      <c r="N27" s="63">
        <f t="shared" si="0"/>
        <v>28592.333333333332</v>
      </c>
    </row>
    <row r="28" spans="1:14" ht="12" customHeight="1" x14ac:dyDescent="0.25">
      <c r="A28" s="62" t="str">
        <f>'Pregnant Women Participating'!A28</f>
        <v>Georgia</v>
      </c>
      <c r="B28" s="63">
        <v>10158</v>
      </c>
      <c r="C28" s="64">
        <v>10125</v>
      </c>
      <c r="D28" s="64">
        <v>9968</v>
      </c>
      <c r="E28" s="64">
        <v>10035</v>
      </c>
      <c r="F28" s="64">
        <v>10188</v>
      </c>
      <c r="G28" s="64">
        <v>10399</v>
      </c>
      <c r="H28" s="64">
        <v>10175</v>
      </c>
      <c r="I28" s="64">
        <v>10153</v>
      </c>
      <c r="J28" s="64">
        <v>10089</v>
      </c>
      <c r="K28" s="64">
        <v>10351</v>
      </c>
      <c r="L28" s="64">
        <v>10941</v>
      </c>
      <c r="M28" s="65">
        <v>11804</v>
      </c>
      <c r="N28" s="63">
        <f t="shared" si="0"/>
        <v>10365.5</v>
      </c>
    </row>
    <row r="29" spans="1:14" ht="12" customHeight="1" x14ac:dyDescent="0.25">
      <c r="A29" s="62" t="str">
        <f>'Pregnant Women Participating'!A29</f>
        <v>Kentucky</v>
      </c>
      <c r="B29" s="63">
        <v>4392</v>
      </c>
      <c r="C29" s="64">
        <v>4305</v>
      </c>
      <c r="D29" s="64">
        <v>4467</v>
      </c>
      <c r="E29" s="64">
        <v>4667</v>
      </c>
      <c r="F29" s="64">
        <v>4522</v>
      </c>
      <c r="G29" s="64">
        <v>4652</v>
      </c>
      <c r="H29" s="64">
        <v>4664</v>
      </c>
      <c r="I29" s="64">
        <v>4658</v>
      </c>
      <c r="J29" s="64">
        <v>4752</v>
      </c>
      <c r="K29" s="64">
        <v>4829</v>
      </c>
      <c r="L29" s="64">
        <v>5113</v>
      </c>
      <c r="M29" s="65">
        <v>5243</v>
      </c>
      <c r="N29" s="63">
        <f t="shared" si="0"/>
        <v>4688.666666666667</v>
      </c>
    </row>
    <row r="30" spans="1:14" ht="12" customHeight="1" x14ac:dyDescent="0.25">
      <c r="A30" s="62" t="str">
        <f>'Pregnant Women Participating'!A30</f>
        <v>Mississippi</v>
      </c>
      <c r="B30" s="63">
        <v>2322</v>
      </c>
      <c r="C30" s="64">
        <v>2284</v>
      </c>
      <c r="D30" s="64">
        <v>2267</v>
      </c>
      <c r="E30" s="64">
        <v>2205</v>
      </c>
      <c r="F30" s="64">
        <v>2417</v>
      </c>
      <c r="G30" s="64">
        <v>2439</v>
      </c>
      <c r="H30" s="64">
        <v>2169</v>
      </c>
      <c r="I30" s="64">
        <v>2370</v>
      </c>
      <c r="J30" s="64">
        <v>2476</v>
      </c>
      <c r="K30" s="64">
        <v>2385</v>
      </c>
      <c r="L30" s="64">
        <v>2668</v>
      </c>
      <c r="M30" s="65">
        <v>2689</v>
      </c>
      <c r="N30" s="63">
        <f t="shared" si="0"/>
        <v>2390.9166666666665</v>
      </c>
    </row>
    <row r="31" spans="1:14" ht="12" customHeight="1" x14ac:dyDescent="0.25">
      <c r="A31" s="62" t="str">
        <f>'Pregnant Women Participating'!A31</f>
        <v>North Carolina</v>
      </c>
      <c r="B31" s="63">
        <v>7721</v>
      </c>
      <c r="C31" s="64">
        <v>7539</v>
      </c>
      <c r="D31" s="64">
        <v>7623</v>
      </c>
      <c r="E31" s="64">
        <v>7906</v>
      </c>
      <c r="F31" s="64">
        <v>8028</v>
      </c>
      <c r="G31" s="64">
        <v>8359</v>
      </c>
      <c r="H31" s="64">
        <v>7989</v>
      </c>
      <c r="I31" s="64">
        <v>8167</v>
      </c>
      <c r="J31" s="64">
        <v>8355</v>
      </c>
      <c r="K31" s="64">
        <v>8276</v>
      </c>
      <c r="L31" s="64">
        <v>9020</v>
      </c>
      <c r="M31" s="65">
        <v>8674</v>
      </c>
      <c r="N31" s="63">
        <f t="shared" si="0"/>
        <v>8138.083333333333</v>
      </c>
    </row>
    <row r="32" spans="1:14" ht="12" customHeight="1" x14ac:dyDescent="0.25">
      <c r="A32" s="62" t="str">
        <f>'Pregnant Women Participating'!A32</f>
        <v>South Carolina</v>
      </c>
      <c r="B32" s="63">
        <v>3217</v>
      </c>
      <c r="C32" s="64">
        <v>3237</v>
      </c>
      <c r="D32" s="64">
        <v>3202</v>
      </c>
      <c r="E32" s="64">
        <v>3171</v>
      </c>
      <c r="F32" s="64">
        <v>3152</v>
      </c>
      <c r="G32" s="64">
        <v>3247</v>
      </c>
      <c r="H32" s="64">
        <v>3303</v>
      </c>
      <c r="I32" s="64">
        <v>3349</v>
      </c>
      <c r="J32" s="64">
        <v>3458</v>
      </c>
      <c r="K32" s="64">
        <v>3537</v>
      </c>
      <c r="L32" s="64">
        <v>3770</v>
      </c>
      <c r="M32" s="65">
        <v>3725</v>
      </c>
      <c r="N32" s="63">
        <f t="shared" si="0"/>
        <v>3364</v>
      </c>
    </row>
    <row r="33" spans="1:14" ht="12" customHeight="1" x14ac:dyDescent="0.25">
      <c r="A33" s="62" t="str">
        <f>'Pregnant Women Participating'!A33</f>
        <v>Tennessee</v>
      </c>
      <c r="B33" s="63">
        <v>6259</v>
      </c>
      <c r="C33" s="64">
        <v>6349</v>
      </c>
      <c r="D33" s="64">
        <v>6373</v>
      </c>
      <c r="E33" s="64">
        <v>6514</v>
      </c>
      <c r="F33" s="64">
        <v>6438</v>
      </c>
      <c r="G33" s="64">
        <v>6681</v>
      </c>
      <c r="H33" s="64">
        <v>6517</v>
      </c>
      <c r="I33" s="64">
        <v>6607</v>
      </c>
      <c r="J33" s="64">
        <v>6784</v>
      </c>
      <c r="K33" s="64">
        <v>6870</v>
      </c>
      <c r="L33" s="64">
        <v>7311</v>
      </c>
      <c r="M33" s="65">
        <v>7456</v>
      </c>
      <c r="N33" s="63">
        <f t="shared" si="0"/>
        <v>6679.916666666667</v>
      </c>
    </row>
    <row r="34" spans="1:14" ht="12" customHeight="1" x14ac:dyDescent="0.25">
      <c r="A34" s="62" t="str">
        <f>'Pregnant Women Participating'!A34</f>
        <v>Choctaw Indians, MS</v>
      </c>
      <c r="B34" s="63">
        <v>19</v>
      </c>
      <c r="C34" s="64">
        <v>30</v>
      </c>
      <c r="D34" s="64">
        <v>27</v>
      </c>
      <c r="E34" s="64">
        <v>21</v>
      </c>
      <c r="F34" s="64">
        <v>21</v>
      </c>
      <c r="G34" s="64">
        <v>23</v>
      </c>
      <c r="H34" s="64">
        <v>19</v>
      </c>
      <c r="I34" s="64">
        <v>25</v>
      </c>
      <c r="J34" s="64">
        <v>24</v>
      </c>
      <c r="K34" s="64">
        <v>30</v>
      </c>
      <c r="L34" s="64">
        <v>24</v>
      </c>
      <c r="M34" s="65">
        <v>26</v>
      </c>
      <c r="N34" s="63">
        <f t="shared" si="0"/>
        <v>24.083333333333332</v>
      </c>
    </row>
    <row r="35" spans="1:14" ht="12" customHeight="1" x14ac:dyDescent="0.25">
      <c r="A35" s="62" t="str">
        <f>'Pregnant Women Participating'!A35</f>
        <v>Eastern Cherokee, NC</v>
      </c>
      <c r="B35" s="63">
        <v>19</v>
      </c>
      <c r="C35" s="64">
        <v>16</v>
      </c>
      <c r="D35" s="64">
        <v>14</v>
      </c>
      <c r="E35" s="64">
        <v>14</v>
      </c>
      <c r="F35" s="64">
        <v>6</v>
      </c>
      <c r="G35" s="64">
        <v>10</v>
      </c>
      <c r="H35" s="64">
        <v>7</v>
      </c>
      <c r="I35" s="64">
        <v>10</v>
      </c>
      <c r="J35" s="64">
        <v>10</v>
      </c>
      <c r="K35" s="64">
        <v>11</v>
      </c>
      <c r="L35" s="64">
        <v>12</v>
      </c>
      <c r="M35" s="65">
        <v>11</v>
      </c>
      <c r="N35" s="63">
        <f t="shared" si="0"/>
        <v>11.666666666666666</v>
      </c>
    </row>
    <row r="36" spans="1:14" s="70" customFormat="1" ht="24.75" customHeight="1" x14ac:dyDescent="0.25">
      <c r="A36" s="66" t="str">
        <f>'Pregnant Women Participating'!A36</f>
        <v>Southeast Region</v>
      </c>
      <c r="B36" s="67">
        <v>61642</v>
      </c>
      <c r="C36" s="68">
        <v>61722</v>
      </c>
      <c r="D36" s="68">
        <v>62029</v>
      </c>
      <c r="E36" s="68">
        <v>63241</v>
      </c>
      <c r="F36" s="68">
        <v>63900</v>
      </c>
      <c r="G36" s="68">
        <v>65954</v>
      </c>
      <c r="H36" s="68">
        <v>65298</v>
      </c>
      <c r="I36" s="68">
        <v>65807</v>
      </c>
      <c r="J36" s="68">
        <v>67165</v>
      </c>
      <c r="K36" s="68">
        <v>68200</v>
      </c>
      <c r="L36" s="68">
        <v>71978</v>
      </c>
      <c r="M36" s="69">
        <v>73056</v>
      </c>
      <c r="N36" s="67">
        <f t="shared" si="0"/>
        <v>65832.666666666672</v>
      </c>
    </row>
    <row r="37" spans="1:14" ht="12" customHeight="1" x14ac:dyDescent="0.25">
      <c r="A37" s="62" t="str">
        <f>'Pregnant Women Participating'!A37</f>
        <v>Illinois</v>
      </c>
      <c r="B37" s="63">
        <v>10332</v>
      </c>
      <c r="C37" s="64">
        <v>10332</v>
      </c>
      <c r="D37" s="64">
        <v>10299</v>
      </c>
      <c r="E37" s="64">
        <v>10670</v>
      </c>
      <c r="F37" s="64">
        <v>10561</v>
      </c>
      <c r="G37" s="64">
        <v>11055</v>
      </c>
      <c r="H37" s="64">
        <v>11168</v>
      </c>
      <c r="I37" s="64">
        <v>11231</v>
      </c>
      <c r="J37" s="64">
        <v>11430</v>
      </c>
      <c r="K37" s="64">
        <v>11539</v>
      </c>
      <c r="L37" s="64">
        <v>12229</v>
      </c>
      <c r="M37" s="65">
        <v>12407</v>
      </c>
      <c r="N37" s="63">
        <f t="shared" si="0"/>
        <v>11104.416666666666</v>
      </c>
    </row>
    <row r="38" spans="1:14" ht="12" customHeight="1" x14ac:dyDescent="0.25">
      <c r="A38" s="62" t="str">
        <f>'Pregnant Women Participating'!A38</f>
        <v>Indiana</v>
      </c>
      <c r="B38" s="63">
        <v>5407</v>
      </c>
      <c r="C38" s="64">
        <v>5458</v>
      </c>
      <c r="D38" s="64">
        <v>5532</v>
      </c>
      <c r="E38" s="64">
        <v>5626</v>
      </c>
      <c r="F38" s="64">
        <v>5640</v>
      </c>
      <c r="G38" s="64">
        <v>5874</v>
      </c>
      <c r="H38" s="64">
        <v>5781</v>
      </c>
      <c r="I38" s="64">
        <v>5752</v>
      </c>
      <c r="J38" s="64">
        <v>5916</v>
      </c>
      <c r="K38" s="64">
        <v>6143</v>
      </c>
      <c r="L38" s="64">
        <v>6474</v>
      </c>
      <c r="M38" s="65">
        <v>6628</v>
      </c>
      <c r="N38" s="63">
        <f t="shared" si="0"/>
        <v>5852.583333333333</v>
      </c>
    </row>
    <row r="39" spans="1:14" ht="12" customHeight="1" x14ac:dyDescent="0.25">
      <c r="A39" s="62" t="str">
        <f>'Pregnant Women Participating'!A39</f>
        <v>Iowa</v>
      </c>
      <c r="B39" s="63">
        <v>2138</v>
      </c>
      <c r="C39" s="64">
        <v>2118</v>
      </c>
      <c r="D39" s="64">
        <v>2094</v>
      </c>
      <c r="E39" s="64">
        <v>2145</v>
      </c>
      <c r="F39" s="64">
        <v>2144</v>
      </c>
      <c r="G39" s="64">
        <v>2187</v>
      </c>
      <c r="H39" s="64">
        <v>2211</v>
      </c>
      <c r="I39" s="64">
        <v>2191</v>
      </c>
      <c r="J39" s="64">
        <v>2268</v>
      </c>
      <c r="K39" s="64">
        <v>2244</v>
      </c>
      <c r="L39" s="64">
        <v>2403</v>
      </c>
      <c r="M39" s="65">
        <v>2413</v>
      </c>
      <c r="N39" s="63">
        <f t="shared" si="0"/>
        <v>2213</v>
      </c>
    </row>
    <row r="40" spans="1:14" ht="12" customHeight="1" x14ac:dyDescent="0.25">
      <c r="A40" s="62" t="str">
        <f>'Pregnant Women Participating'!A40</f>
        <v>Michigan</v>
      </c>
      <c r="B40" s="63">
        <v>4861</v>
      </c>
      <c r="C40" s="64">
        <v>4842</v>
      </c>
      <c r="D40" s="64">
        <v>4836</v>
      </c>
      <c r="E40" s="64">
        <v>5057</v>
      </c>
      <c r="F40" s="64">
        <v>5015</v>
      </c>
      <c r="G40" s="64">
        <v>5215</v>
      </c>
      <c r="H40" s="64">
        <v>5185</v>
      </c>
      <c r="I40" s="64">
        <v>5333</v>
      </c>
      <c r="J40" s="64">
        <v>5338</v>
      </c>
      <c r="K40" s="64">
        <v>5555</v>
      </c>
      <c r="L40" s="64">
        <v>5810</v>
      </c>
      <c r="M40" s="65">
        <v>5916</v>
      </c>
      <c r="N40" s="63">
        <f t="shared" si="0"/>
        <v>5246.916666666667</v>
      </c>
    </row>
    <row r="41" spans="1:14" ht="12" customHeight="1" x14ac:dyDescent="0.25">
      <c r="A41" s="62" t="str">
        <f>'Pregnant Women Participating'!A41</f>
        <v>Minnesota</v>
      </c>
      <c r="B41" s="63">
        <v>4937</v>
      </c>
      <c r="C41" s="64">
        <v>5069</v>
      </c>
      <c r="D41" s="64">
        <v>5187</v>
      </c>
      <c r="E41" s="64">
        <v>5105</v>
      </c>
      <c r="F41" s="64">
        <v>5144</v>
      </c>
      <c r="G41" s="64">
        <v>5274</v>
      </c>
      <c r="H41" s="64">
        <v>5202</v>
      </c>
      <c r="I41" s="64">
        <v>5303</v>
      </c>
      <c r="J41" s="64">
        <v>5433</v>
      </c>
      <c r="K41" s="64">
        <v>5380</v>
      </c>
      <c r="L41" s="64">
        <v>5592</v>
      </c>
      <c r="M41" s="65">
        <v>5716</v>
      </c>
      <c r="N41" s="63">
        <f t="shared" si="0"/>
        <v>5278.5</v>
      </c>
    </row>
    <row r="42" spans="1:14" ht="12" customHeight="1" x14ac:dyDescent="0.25">
      <c r="A42" s="62" t="str">
        <f>'Pregnant Women Participating'!A42</f>
        <v>Ohio</v>
      </c>
      <c r="B42" s="63">
        <v>1341</v>
      </c>
      <c r="C42" s="64">
        <v>1572</v>
      </c>
      <c r="D42" s="64">
        <v>1546</v>
      </c>
      <c r="E42" s="64">
        <v>1669</v>
      </c>
      <c r="F42" s="64">
        <v>1705</v>
      </c>
      <c r="G42" s="64">
        <v>1797</v>
      </c>
      <c r="H42" s="64">
        <v>1829</v>
      </c>
      <c r="I42" s="64">
        <v>1806</v>
      </c>
      <c r="J42" s="64">
        <v>1910</v>
      </c>
      <c r="K42" s="64">
        <v>1922</v>
      </c>
      <c r="L42" s="64">
        <v>2100</v>
      </c>
      <c r="M42" s="65">
        <v>2167</v>
      </c>
      <c r="N42" s="63">
        <f t="shared" si="0"/>
        <v>1780.3333333333333</v>
      </c>
    </row>
    <row r="43" spans="1:14" ht="12" customHeight="1" x14ac:dyDescent="0.25">
      <c r="A43" s="62" t="str">
        <f>'Pregnant Women Participating'!A43</f>
        <v>Wisconsin</v>
      </c>
      <c r="B43" s="63">
        <v>2011</v>
      </c>
      <c r="C43" s="64">
        <v>2129</v>
      </c>
      <c r="D43" s="64">
        <v>2110</v>
      </c>
      <c r="E43" s="64">
        <v>2151</v>
      </c>
      <c r="F43" s="64">
        <v>2181</v>
      </c>
      <c r="G43" s="64">
        <v>2268</v>
      </c>
      <c r="H43" s="64">
        <v>2337</v>
      </c>
      <c r="I43" s="64">
        <v>2412</v>
      </c>
      <c r="J43" s="64">
        <v>2455</v>
      </c>
      <c r="K43" s="64">
        <v>2525</v>
      </c>
      <c r="L43" s="64">
        <v>2726</v>
      </c>
      <c r="M43" s="65">
        <v>2721</v>
      </c>
      <c r="N43" s="63">
        <f t="shared" si="0"/>
        <v>2335.5</v>
      </c>
    </row>
    <row r="44" spans="1:14" s="70" customFormat="1" ht="24.75" customHeight="1" x14ac:dyDescent="0.25">
      <c r="A44" s="66" t="str">
        <f>'Pregnant Women Participating'!A44</f>
        <v>Midwest Region</v>
      </c>
      <c r="B44" s="67">
        <v>31027</v>
      </c>
      <c r="C44" s="68">
        <v>31520</v>
      </c>
      <c r="D44" s="68">
        <v>31604</v>
      </c>
      <c r="E44" s="68">
        <v>32423</v>
      </c>
      <c r="F44" s="68">
        <v>32390</v>
      </c>
      <c r="G44" s="68">
        <v>33670</v>
      </c>
      <c r="H44" s="68">
        <v>33713</v>
      </c>
      <c r="I44" s="68">
        <v>34028</v>
      </c>
      <c r="J44" s="68">
        <v>34750</v>
      </c>
      <c r="K44" s="68">
        <v>35308</v>
      </c>
      <c r="L44" s="68">
        <v>37334</v>
      </c>
      <c r="M44" s="69">
        <v>37968</v>
      </c>
      <c r="N44" s="67">
        <f t="shared" si="0"/>
        <v>33811.25</v>
      </c>
    </row>
    <row r="45" spans="1:14" ht="12" customHeight="1" x14ac:dyDescent="0.25">
      <c r="A45" s="62" t="str">
        <f>'Pregnant Women Participating'!A45</f>
        <v>Arizona</v>
      </c>
      <c r="B45" s="63">
        <v>6214</v>
      </c>
      <c r="C45" s="64">
        <v>6328</v>
      </c>
      <c r="D45" s="64">
        <v>6514</v>
      </c>
      <c r="E45" s="64">
        <v>6558</v>
      </c>
      <c r="F45" s="64">
        <v>6393</v>
      </c>
      <c r="G45" s="64">
        <v>6362</v>
      </c>
      <c r="H45" s="64">
        <v>6307</v>
      </c>
      <c r="I45" s="64">
        <v>6264</v>
      </c>
      <c r="J45" s="64">
        <v>6335</v>
      </c>
      <c r="K45" s="64">
        <v>6494</v>
      </c>
      <c r="L45" s="64">
        <v>6834</v>
      </c>
      <c r="M45" s="65">
        <v>6955</v>
      </c>
      <c r="N45" s="63">
        <f t="shared" si="0"/>
        <v>6463.166666666667</v>
      </c>
    </row>
    <row r="46" spans="1:14" ht="12" customHeight="1" x14ac:dyDescent="0.25">
      <c r="A46" s="62" t="str">
        <f>'Pregnant Women Participating'!A46</f>
        <v>Arkansas</v>
      </c>
      <c r="B46" s="63">
        <v>1032</v>
      </c>
      <c r="C46" s="64">
        <v>998</v>
      </c>
      <c r="D46" s="64">
        <v>1015</v>
      </c>
      <c r="E46" s="64">
        <v>962</v>
      </c>
      <c r="F46" s="64">
        <v>1042</v>
      </c>
      <c r="G46" s="64">
        <v>1127</v>
      </c>
      <c r="H46" s="64">
        <v>1091</v>
      </c>
      <c r="I46" s="64">
        <v>1225</v>
      </c>
      <c r="J46" s="64">
        <v>1298</v>
      </c>
      <c r="K46" s="64">
        <v>1258</v>
      </c>
      <c r="L46" s="64">
        <v>1437</v>
      </c>
      <c r="M46" s="65">
        <v>1502</v>
      </c>
      <c r="N46" s="63">
        <f t="shared" si="0"/>
        <v>1165.5833333333333</v>
      </c>
    </row>
    <row r="47" spans="1:14" ht="12" customHeight="1" x14ac:dyDescent="0.25">
      <c r="A47" s="62" t="str">
        <f>'Pregnant Women Participating'!A47</f>
        <v>Louisiana</v>
      </c>
      <c r="B47" s="63">
        <v>3505</v>
      </c>
      <c r="C47" s="64">
        <v>3672</v>
      </c>
      <c r="D47" s="64">
        <v>3638</v>
      </c>
      <c r="E47" s="64">
        <v>3702</v>
      </c>
      <c r="F47" s="64">
        <v>3723</v>
      </c>
      <c r="G47" s="64">
        <v>3702</v>
      </c>
      <c r="H47" s="64">
        <v>3673</v>
      </c>
      <c r="I47" s="64">
        <v>3675</v>
      </c>
      <c r="J47" s="64">
        <v>3834</v>
      </c>
      <c r="K47" s="64">
        <v>4386</v>
      </c>
      <c r="L47" s="64">
        <v>4328</v>
      </c>
      <c r="M47" s="65">
        <v>4547</v>
      </c>
      <c r="N47" s="63">
        <f t="shared" si="0"/>
        <v>3865.4166666666665</v>
      </c>
    </row>
    <row r="48" spans="1:14" ht="12" customHeight="1" x14ac:dyDescent="0.25">
      <c r="A48" s="62" t="str">
        <f>'Pregnant Women Participating'!A48</f>
        <v>New Mexico</v>
      </c>
      <c r="B48" s="63">
        <v>1790</v>
      </c>
      <c r="C48" s="64">
        <v>1761</v>
      </c>
      <c r="D48" s="64">
        <v>1768</v>
      </c>
      <c r="E48" s="64">
        <v>1742</v>
      </c>
      <c r="F48" s="64">
        <v>1746</v>
      </c>
      <c r="G48" s="64">
        <v>1737</v>
      </c>
      <c r="H48" s="64">
        <v>1775</v>
      </c>
      <c r="I48" s="64">
        <v>1806</v>
      </c>
      <c r="J48" s="64">
        <v>1875</v>
      </c>
      <c r="K48" s="64">
        <v>2012</v>
      </c>
      <c r="L48" s="64">
        <v>1967</v>
      </c>
      <c r="M48" s="65">
        <v>2018</v>
      </c>
      <c r="N48" s="63">
        <f t="shared" si="0"/>
        <v>1833.0833333333333</v>
      </c>
    </row>
    <row r="49" spans="1:14" ht="12" customHeight="1" x14ac:dyDescent="0.25">
      <c r="A49" s="62" t="str">
        <f>'Pregnant Women Participating'!A49</f>
        <v>Oklahoma</v>
      </c>
      <c r="B49" s="63">
        <v>726</v>
      </c>
      <c r="C49" s="64">
        <v>722</v>
      </c>
      <c r="D49" s="64">
        <v>712</v>
      </c>
      <c r="E49" s="64">
        <v>727</v>
      </c>
      <c r="F49" s="64">
        <v>728</v>
      </c>
      <c r="G49" s="64">
        <v>762</v>
      </c>
      <c r="H49" s="64">
        <v>770</v>
      </c>
      <c r="I49" s="64">
        <v>767</v>
      </c>
      <c r="J49" s="64">
        <v>763</v>
      </c>
      <c r="K49" s="64">
        <v>777</v>
      </c>
      <c r="L49" s="64">
        <v>821</v>
      </c>
      <c r="M49" s="65">
        <v>800</v>
      </c>
      <c r="N49" s="63">
        <f t="shared" si="0"/>
        <v>756.25</v>
      </c>
    </row>
    <row r="50" spans="1:14" ht="12" customHeight="1" x14ac:dyDescent="0.25">
      <c r="A50" s="62" t="str">
        <f>'Pregnant Women Participating'!A50</f>
        <v>Texas</v>
      </c>
      <c r="B50" s="63">
        <v>84920</v>
      </c>
      <c r="C50" s="64">
        <v>85410</v>
      </c>
      <c r="D50" s="64">
        <v>85427</v>
      </c>
      <c r="E50" s="64">
        <v>86002</v>
      </c>
      <c r="F50" s="64">
        <v>85705</v>
      </c>
      <c r="G50" s="64">
        <v>86367</v>
      </c>
      <c r="H50" s="64">
        <v>85694</v>
      </c>
      <c r="I50" s="64">
        <v>85627</v>
      </c>
      <c r="J50" s="64">
        <v>86165</v>
      </c>
      <c r="K50" s="64">
        <v>86348</v>
      </c>
      <c r="L50" s="64">
        <v>88923</v>
      </c>
      <c r="M50" s="65">
        <v>90646</v>
      </c>
      <c r="N50" s="63">
        <f t="shared" si="0"/>
        <v>86436.166666666672</v>
      </c>
    </row>
    <row r="51" spans="1:14" ht="12" customHeight="1" x14ac:dyDescent="0.25">
      <c r="A51" s="62" t="str">
        <f>'Pregnant Women Participating'!A51</f>
        <v>Utah</v>
      </c>
      <c r="B51" s="63">
        <v>1740</v>
      </c>
      <c r="C51" s="64">
        <v>1739</v>
      </c>
      <c r="D51" s="64">
        <v>1710</v>
      </c>
      <c r="E51" s="64">
        <v>1669</v>
      </c>
      <c r="F51" s="64">
        <v>1649</v>
      </c>
      <c r="G51" s="64">
        <v>1692</v>
      </c>
      <c r="H51" s="64">
        <v>1686</v>
      </c>
      <c r="I51" s="64">
        <v>1649</v>
      </c>
      <c r="J51" s="64">
        <v>1605</v>
      </c>
      <c r="K51" s="64">
        <v>1650</v>
      </c>
      <c r="L51" s="64">
        <v>1734</v>
      </c>
      <c r="M51" s="65">
        <v>1712</v>
      </c>
      <c r="N51" s="63">
        <f t="shared" si="0"/>
        <v>1686.25</v>
      </c>
    </row>
    <row r="52" spans="1:14" ht="12" customHeight="1" x14ac:dyDescent="0.25">
      <c r="A52" s="62" t="str">
        <f>'Pregnant Women Participating'!A52</f>
        <v>Inter-Tribal Council, AZ</v>
      </c>
      <c r="B52" s="63">
        <v>173</v>
      </c>
      <c r="C52" s="64">
        <v>185</v>
      </c>
      <c r="D52" s="64">
        <v>190</v>
      </c>
      <c r="E52" s="64">
        <v>204</v>
      </c>
      <c r="F52" s="64">
        <v>177</v>
      </c>
      <c r="G52" s="64">
        <v>175</v>
      </c>
      <c r="H52" s="64">
        <v>183</v>
      </c>
      <c r="I52" s="64">
        <v>182</v>
      </c>
      <c r="J52" s="64">
        <v>201</v>
      </c>
      <c r="K52" s="64">
        <v>211</v>
      </c>
      <c r="L52" s="64">
        <v>200</v>
      </c>
      <c r="M52" s="65">
        <v>211</v>
      </c>
      <c r="N52" s="63">
        <f t="shared" si="0"/>
        <v>191</v>
      </c>
    </row>
    <row r="53" spans="1:14" ht="12" customHeight="1" x14ac:dyDescent="0.25">
      <c r="A53" s="62" t="str">
        <f>'Pregnant Women Participating'!A53</f>
        <v>Navajo Nation, AZ</v>
      </c>
      <c r="B53" s="63">
        <v>319</v>
      </c>
      <c r="C53" s="64">
        <v>322</v>
      </c>
      <c r="D53" s="64">
        <v>342</v>
      </c>
      <c r="E53" s="64">
        <v>352</v>
      </c>
      <c r="F53" s="64">
        <v>365</v>
      </c>
      <c r="G53" s="64">
        <v>351</v>
      </c>
      <c r="H53" s="64">
        <v>338</v>
      </c>
      <c r="I53" s="64">
        <v>354</v>
      </c>
      <c r="J53" s="64">
        <v>375</v>
      </c>
      <c r="K53" s="64">
        <v>387</v>
      </c>
      <c r="L53" s="64">
        <v>430</v>
      </c>
      <c r="M53" s="65">
        <v>414</v>
      </c>
      <c r="N53" s="63">
        <f t="shared" si="0"/>
        <v>362.41666666666669</v>
      </c>
    </row>
    <row r="54" spans="1:14" ht="12" customHeight="1" x14ac:dyDescent="0.25">
      <c r="A54" s="62" t="str">
        <f>'Pregnant Women Participating'!A54</f>
        <v>Acoma, Canoncito &amp; Laguna, NM</v>
      </c>
      <c r="B54" s="63">
        <v>7</v>
      </c>
      <c r="C54" s="64">
        <v>8</v>
      </c>
      <c r="D54" s="64">
        <v>8</v>
      </c>
      <c r="E54" s="64">
        <v>7</v>
      </c>
      <c r="F54" s="64">
        <v>9</v>
      </c>
      <c r="G54" s="64">
        <v>13</v>
      </c>
      <c r="H54" s="64">
        <v>11</v>
      </c>
      <c r="I54" s="64">
        <v>14</v>
      </c>
      <c r="J54" s="64">
        <v>17</v>
      </c>
      <c r="K54" s="64">
        <v>15</v>
      </c>
      <c r="L54" s="64">
        <v>11</v>
      </c>
      <c r="M54" s="65">
        <v>12</v>
      </c>
      <c r="N54" s="63">
        <f t="shared" si="0"/>
        <v>11</v>
      </c>
    </row>
    <row r="55" spans="1:14" ht="12" customHeight="1" x14ac:dyDescent="0.25">
      <c r="A55" s="62" t="str">
        <f>'Pregnant Women Participating'!A55</f>
        <v>Eight Northern Pueblos, NM</v>
      </c>
      <c r="B55" s="63">
        <v>0</v>
      </c>
      <c r="C55" s="64">
        <v>0</v>
      </c>
      <c r="D55" s="64">
        <v>3</v>
      </c>
      <c r="E55" s="64">
        <v>4</v>
      </c>
      <c r="F55" s="64">
        <v>4</v>
      </c>
      <c r="G55" s="64">
        <v>2</v>
      </c>
      <c r="H55" s="64">
        <v>1</v>
      </c>
      <c r="I55" s="64">
        <v>2</v>
      </c>
      <c r="J55" s="64">
        <v>4</v>
      </c>
      <c r="K55" s="64">
        <v>4</v>
      </c>
      <c r="L55" s="64">
        <v>7</v>
      </c>
      <c r="M55" s="65">
        <v>10</v>
      </c>
      <c r="N55" s="63">
        <f t="shared" si="0"/>
        <v>3.4166666666666665</v>
      </c>
    </row>
    <row r="56" spans="1:14" ht="12" customHeight="1" x14ac:dyDescent="0.25">
      <c r="A56" s="62" t="str">
        <f>'Pregnant Women Participating'!A56</f>
        <v>Five Sandoval Pueblos, NM</v>
      </c>
      <c r="B56" s="63">
        <v>3</v>
      </c>
      <c r="C56" s="64">
        <v>2</v>
      </c>
      <c r="D56" s="64">
        <v>3</v>
      </c>
      <c r="E56" s="64">
        <v>1</v>
      </c>
      <c r="F56" s="64">
        <v>1</v>
      </c>
      <c r="G56" s="64">
        <v>2</v>
      </c>
      <c r="H56" s="64">
        <v>2</v>
      </c>
      <c r="I56" s="64">
        <v>4</v>
      </c>
      <c r="J56" s="64">
        <v>4</v>
      </c>
      <c r="K56" s="64">
        <v>5</v>
      </c>
      <c r="L56" s="64">
        <v>4</v>
      </c>
      <c r="M56" s="65">
        <v>7</v>
      </c>
      <c r="N56" s="63">
        <f t="shared" si="0"/>
        <v>3.1666666666666665</v>
      </c>
    </row>
    <row r="57" spans="1:14" ht="12" customHeight="1" x14ac:dyDescent="0.25">
      <c r="A57" s="62" t="str">
        <f>'Pregnant Women Participating'!A57</f>
        <v>Isleta Pueblo, NM</v>
      </c>
      <c r="B57" s="63">
        <v>57</v>
      </c>
      <c r="C57" s="64">
        <v>60</v>
      </c>
      <c r="D57" s="64">
        <v>59</v>
      </c>
      <c r="E57" s="64">
        <v>56</v>
      </c>
      <c r="F57" s="64">
        <v>49</v>
      </c>
      <c r="G57" s="64">
        <v>47</v>
      </c>
      <c r="H57" s="64">
        <v>44</v>
      </c>
      <c r="I57" s="64">
        <v>51</v>
      </c>
      <c r="J57" s="64">
        <v>56</v>
      </c>
      <c r="K57" s="64">
        <v>59</v>
      </c>
      <c r="L57" s="64">
        <v>58</v>
      </c>
      <c r="M57" s="65">
        <v>54</v>
      </c>
      <c r="N57" s="63">
        <f t="shared" si="0"/>
        <v>54.166666666666664</v>
      </c>
    </row>
    <row r="58" spans="1:14" ht="12" customHeight="1" x14ac:dyDescent="0.25">
      <c r="A58" s="62" t="str">
        <f>'Pregnant Women Participating'!A58</f>
        <v>San Felipe Pueblo, NM</v>
      </c>
      <c r="B58" s="63">
        <v>9</v>
      </c>
      <c r="C58" s="64">
        <v>7</v>
      </c>
      <c r="D58" s="64">
        <v>8</v>
      </c>
      <c r="E58" s="64">
        <v>7</v>
      </c>
      <c r="F58" s="64">
        <v>2</v>
      </c>
      <c r="G58" s="64">
        <v>5</v>
      </c>
      <c r="H58" s="64">
        <v>5</v>
      </c>
      <c r="I58" s="64">
        <v>7</v>
      </c>
      <c r="J58" s="64">
        <v>9</v>
      </c>
      <c r="K58" s="64">
        <v>2</v>
      </c>
      <c r="L58" s="64">
        <v>7</v>
      </c>
      <c r="M58" s="65">
        <v>7</v>
      </c>
      <c r="N58" s="63">
        <f t="shared" si="0"/>
        <v>6.25</v>
      </c>
    </row>
    <row r="59" spans="1:14" ht="12" customHeight="1" x14ac:dyDescent="0.25">
      <c r="A59" s="62" t="str">
        <f>'Pregnant Women Participating'!A59</f>
        <v>Santo Domingo Tribe, NM</v>
      </c>
      <c r="B59" s="63">
        <v>1</v>
      </c>
      <c r="C59" s="64">
        <v>3</v>
      </c>
      <c r="D59" s="64">
        <v>4</v>
      </c>
      <c r="E59" s="64">
        <v>3</v>
      </c>
      <c r="F59" s="64">
        <v>3</v>
      </c>
      <c r="G59" s="64">
        <v>4</v>
      </c>
      <c r="H59" s="64">
        <v>5</v>
      </c>
      <c r="I59" s="64">
        <v>2</v>
      </c>
      <c r="J59" s="64">
        <v>4</v>
      </c>
      <c r="K59" s="64">
        <v>7</v>
      </c>
      <c r="L59" s="64">
        <v>4</v>
      </c>
      <c r="M59" s="65">
        <v>3</v>
      </c>
      <c r="N59" s="63">
        <f t="shared" si="0"/>
        <v>3.5833333333333335</v>
      </c>
    </row>
    <row r="60" spans="1:14" ht="12" customHeight="1" x14ac:dyDescent="0.25">
      <c r="A60" s="62" t="str">
        <f>'Pregnant Women Participating'!A60</f>
        <v>Zuni Pueblo, NM</v>
      </c>
      <c r="B60" s="63">
        <v>7</v>
      </c>
      <c r="C60" s="64">
        <v>8</v>
      </c>
      <c r="D60" s="64">
        <v>10</v>
      </c>
      <c r="E60" s="64">
        <v>9</v>
      </c>
      <c r="F60" s="64">
        <v>11</v>
      </c>
      <c r="G60" s="64">
        <v>10</v>
      </c>
      <c r="H60" s="64">
        <v>7</v>
      </c>
      <c r="I60" s="64">
        <v>6</v>
      </c>
      <c r="J60" s="64">
        <v>6</v>
      </c>
      <c r="K60" s="64">
        <v>3</v>
      </c>
      <c r="L60" s="64">
        <v>5</v>
      </c>
      <c r="M60" s="65">
        <v>5</v>
      </c>
      <c r="N60" s="63">
        <f t="shared" si="0"/>
        <v>7.25</v>
      </c>
    </row>
    <row r="61" spans="1:14" ht="12" customHeight="1" x14ac:dyDescent="0.25">
      <c r="A61" s="62" t="str">
        <f>'Pregnant Women Participating'!A61</f>
        <v>Cherokee Nation, OK</v>
      </c>
      <c r="B61" s="63">
        <v>157</v>
      </c>
      <c r="C61" s="64">
        <v>155</v>
      </c>
      <c r="D61" s="64">
        <v>171</v>
      </c>
      <c r="E61" s="64">
        <v>160</v>
      </c>
      <c r="F61" s="64">
        <v>150</v>
      </c>
      <c r="G61" s="64">
        <v>147</v>
      </c>
      <c r="H61" s="64">
        <v>145</v>
      </c>
      <c r="I61" s="64">
        <v>119</v>
      </c>
      <c r="J61" s="64">
        <v>135</v>
      </c>
      <c r="K61" s="64">
        <v>172</v>
      </c>
      <c r="L61" s="64">
        <v>137</v>
      </c>
      <c r="M61" s="65">
        <v>133</v>
      </c>
      <c r="N61" s="63">
        <f t="shared" si="0"/>
        <v>148.41666666666666</v>
      </c>
    </row>
    <row r="62" spans="1:14" ht="12" customHeight="1" x14ac:dyDescent="0.25">
      <c r="A62" s="62" t="str">
        <f>'Pregnant Women Participating'!A62</f>
        <v>Chickasaw Nation, OK</v>
      </c>
      <c r="B62" s="63">
        <v>81</v>
      </c>
      <c r="C62" s="64">
        <v>80</v>
      </c>
      <c r="D62" s="64">
        <v>79</v>
      </c>
      <c r="E62" s="64">
        <v>72</v>
      </c>
      <c r="F62" s="64">
        <v>80</v>
      </c>
      <c r="G62" s="64">
        <v>94</v>
      </c>
      <c r="H62" s="64">
        <v>88</v>
      </c>
      <c r="I62" s="64">
        <v>92</v>
      </c>
      <c r="J62" s="64">
        <v>89</v>
      </c>
      <c r="K62" s="64">
        <v>93</v>
      </c>
      <c r="L62" s="64">
        <v>92</v>
      </c>
      <c r="M62" s="65">
        <v>83</v>
      </c>
      <c r="N62" s="63">
        <f t="shared" si="0"/>
        <v>85.25</v>
      </c>
    </row>
    <row r="63" spans="1:14" ht="12" customHeight="1" x14ac:dyDescent="0.25">
      <c r="A63" s="62" t="str">
        <f>'Pregnant Women Participating'!A63</f>
        <v>Choctaw Nation, OK</v>
      </c>
      <c r="B63" s="63">
        <v>76</v>
      </c>
      <c r="C63" s="64">
        <v>78</v>
      </c>
      <c r="D63" s="64">
        <v>82</v>
      </c>
      <c r="E63" s="64">
        <v>72</v>
      </c>
      <c r="F63" s="64">
        <v>84</v>
      </c>
      <c r="G63" s="64">
        <v>87</v>
      </c>
      <c r="H63" s="64">
        <v>83</v>
      </c>
      <c r="I63" s="64">
        <v>92</v>
      </c>
      <c r="J63" s="64">
        <v>88</v>
      </c>
      <c r="K63" s="64">
        <v>82</v>
      </c>
      <c r="L63" s="64">
        <v>87</v>
      </c>
      <c r="M63" s="65">
        <v>101</v>
      </c>
      <c r="N63" s="63">
        <f t="shared" si="0"/>
        <v>84.333333333333329</v>
      </c>
    </row>
    <row r="64" spans="1:14" ht="12" customHeight="1" x14ac:dyDescent="0.25">
      <c r="A64" s="62" t="str">
        <f>'Pregnant Women Participating'!A64</f>
        <v>Citizen Potawatomi Nation, OK</v>
      </c>
      <c r="B64" s="63">
        <v>32</v>
      </c>
      <c r="C64" s="64">
        <v>27</v>
      </c>
      <c r="D64" s="64">
        <v>23</v>
      </c>
      <c r="E64" s="64">
        <v>24</v>
      </c>
      <c r="F64" s="64">
        <v>25</v>
      </c>
      <c r="G64" s="64">
        <v>29</v>
      </c>
      <c r="H64" s="64">
        <v>31</v>
      </c>
      <c r="I64" s="64">
        <v>35</v>
      </c>
      <c r="J64" s="64">
        <v>36</v>
      </c>
      <c r="K64" s="64">
        <v>41</v>
      </c>
      <c r="L64" s="64">
        <v>45</v>
      </c>
      <c r="M64" s="65">
        <v>47</v>
      </c>
      <c r="N64" s="63">
        <f t="shared" si="0"/>
        <v>32.916666666666664</v>
      </c>
    </row>
    <row r="65" spans="1:14" ht="12" customHeight="1" x14ac:dyDescent="0.25">
      <c r="A65" s="62" t="str">
        <f>'Pregnant Women Participating'!A65</f>
        <v>Inter-Tribal Council, OK</v>
      </c>
      <c r="B65" s="63">
        <v>14</v>
      </c>
      <c r="C65" s="64">
        <v>15</v>
      </c>
      <c r="D65" s="64">
        <v>17</v>
      </c>
      <c r="E65" s="64">
        <v>13</v>
      </c>
      <c r="F65" s="64">
        <v>16</v>
      </c>
      <c r="G65" s="64">
        <v>12</v>
      </c>
      <c r="H65" s="64">
        <v>14</v>
      </c>
      <c r="I65" s="64">
        <v>18</v>
      </c>
      <c r="J65" s="64">
        <v>17</v>
      </c>
      <c r="K65" s="64">
        <v>16</v>
      </c>
      <c r="L65" s="64">
        <v>11</v>
      </c>
      <c r="M65" s="65">
        <v>11</v>
      </c>
      <c r="N65" s="63">
        <f t="shared" si="0"/>
        <v>14.5</v>
      </c>
    </row>
    <row r="66" spans="1:14" ht="12" customHeight="1" x14ac:dyDescent="0.25">
      <c r="A66" s="62" t="str">
        <f>'Pregnant Women Participating'!A66</f>
        <v>Muscogee Creek Nation, OK</v>
      </c>
      <c r="B66" s="63">
        <v>13</v>
      </c>
      <c r="C66" s="64">
        <v>20</v>
      </c>
      <c r="D66" s="64">
        <v>27</v>
      </c>
      <c r="E66" s="64">
        <v>24</v>
      </c>
      <c r="F66" s="64">
        <v>22</v>
      </c>
      <c r="G66" s="64">
        <v>23</v>
      </c>
      <c r="H66" s="64">
        <v>28</v>
      </c>
      <c r="I66" s="64">
        <v>28</v>
      </c>
      <c r="J66" s="64">
        <v>25</v>
      </c>
      <c r="K66" s="64">
        <v>25</v>
      </c>
      <c r="L66" s="64">
        <v>28</v>
      </c>
      <c r="M66" s="65">
        <v>25</v>
      </c>
      <c r="N66" s="63">
        <f t="shared" si="0"/>
        <v>24</v>
      </c>
    </row>
    <row r="67" spans="1:14" ht="12" customHeight="1" x14ac:dyDescent="0.25">
      <c r="A67" s="62" t="str">
        <f>'Pregnant Women Participating'!A67</f>
        <v>Osage Tribal Council, OK</v>
      </c>
      <c r="B67" s="63">
        <v>176</v>
      </c>
      <c r="C67" s="64">
        <v>176</v>
      </c>
      <c r="D67" s="64">
        <v>170</v>
      </c>
      <c r="E67" s="64">
        <v>168</v>
      </c>
      <c r="F67" s="64">
        <v>182</v>
      </c>
      <c r="G67" s="64">
        <v>189</v>
      </c>
      <c r="H67" s="64">
        <v>199</v>
      </c>
      <c r="I67" s="64">
        <v>206</v>
      </c>
      <c r="J67" s="64">
        <v>215</v>
      </c>
      <c r="K67" s="64">
        <v>217</v>
      </c>
      <c r="L67" s="64">
        <v>222</v>
      </c>
      <c r="M67" s="65">
        <v>218</v>
      </c>
      <c r="N67" s="63">
        <f t="shared" si="0"/>
        <v>194.83333333333334</v>
      </c>
    </row>
    <row r="68" spans="1:14" ht="12" customHeight="1" x14ac:dyDescent="0.25">
      <c r="A68" s="62" t="str">
        <f>'Pregnant Women Participating'!A68</f>
        <v>Otoe-Missouria Tribe, OK</v>
      </c>
      <c r="B68" s="63">
        <v>3</v>
      </c>
      <c r="C68" s="64">
        <v>7</v>
      </c>
      <c r="D68" s="64">
        <v>5</v>
      </c>
      <c r="E68" s="64">
        <v>5</v>
      </c>
      <c r="F68" s="64">
        <v>4</v>
      </c>
      <c r="G68" s="64">
        <v>3</v>
      </c>
      <c r="H68" s="64">
        <v>4</v>
      </c>
      <c r="I68" s="64">
        <v>1</v>
      </c>
      <c r="J68" s="64">
        <v>4</v>
      </c>
      <c r="K68" s="64">
        <v>4</v>
      </c>
      <c r="L68" s="64">
        <v>2</v>
      </c>
      <c r="M68" s="65">
        <v>4</v>
      </c>
      <c r="N68" s="63">
        <f t="shared" si="0"/>
        <v>3.8333333333333335</v>
      </c>
    </row>
    <row r="69" spans="1:14" ht="12" customHeight="1" x14ac:dyDescent="0.25">
      <c r="A69" s="62" t="str">
        <f>'Pregnant Women Participating'!A69</f>
        <v>Wichita, Caddo &amp; Delaware (WCD), OK</v>
      </c>
      <c r="B69" s="63">
        <v>96</v>
      </c>
      <c r="C69" s="64">
        <v>93</v>
      </c>
      <c r="D69" s="64">
        <v>101</v>
      </c>
      <c r="E69" s="64">
        <v>87</v>
      </c>
      <c r="F69" s="64">
        <v>97</v>
      </c>
      <c r="G69" s="64">
        <v>100</v>
      </c>
      <c r="H69" s="64">
        <v>86</v>
      </c>
      <c r="I69" s="64">
        <v>96</v>
      </c>
      <c r="J69" s="64">
        <v>101</v>
      </c>
      <c r="K69" s="64">
        <v>106</v>
      </c>
      <c r="L69" s="64">
        <v>124</v>
      </c>
      <c r="M69" s="65">
        <v>126</v>
      </c>
      <c r="N69" s="63">
        <f t="shared" si="0"/>
        <v>101.08333333333333</v>
      </c>
    </row>
    <row r="70" spans="1:14" s="70" customFormat="1" ht="24.75" customHeight="1" x14ac:dyDescent="0.25">
      <c r="A70" s="66" t="str">
        <f>'Pregnant Women Participating'!A70</f>
        <v>Southwest Region</v>
      </c>
      <c r="B70" s="67">
        <v>101151</v>
      </c>
      <c r="C70" s="68">
        <v>101876</v>
      </c>
      <c r="D70" s="68">
        <v>102086</v>
      </c>
      <c r="E70" s="68">
        <v>102630</v>
      </c>
      <c r="F70" s="68">
        <v>102267</v>
      </c>
      <c r="G70" s="68">
        <v>103042</v>
      </c>
      <c r="H70" s="68">
        <v>102270</v>
      </c>
      <c r="I70" s="68">
        <v>102322</v>
      </c>
      <c r="J70" s="68">
        <v>103261</v>
      </c>
      <c r="K70" s="68">
        <v>104374</v>
      </c>
      <c r="L70" s="68">
        <v>107518</v>
      </c>
      <c r="M70" s="69">
        <v>109651</v>
      </c>
      <c r="N70" s="67">
        <f t="shared" si="0"/>
        <v>103537.33333333333</v>
      </c>
    </row>
    <row r="71" spans="1:14" ht="12" customHeight="1" x14ac:dyDescent="0.25">
      <c r="A71" s="62" t="str">
        <f>'Pregnant Women Participating'!A71</f>
        <v>Colorado</v>
      </c>
      <c r="B71" s="63">
        <v>2724</v>
      </c>
      <c r="C71" s="64">
        <v>2699</v>
      </c>
      <c r="D71" s="64">
        <v>2677</v>
      </c>
      <c r="E71" s="64">
        <v>2759</v>
      </c>
      <c r="F71" s="64">
        <v>2790</v>
      </c>
      <c r="G71" s="64">
        <v>2919</v>
      </c>
      <c r="H71" s="64">
        <v>2975</v>
      </c>
      <c r="I71" s="64">
        <v>3003</v>
      </c>
      <c r="J71" s="64">
        <v>3150</v>
      </c>
      <c r="K71" s="64">
        <v>3288</v>
      </c>
      <c r="L71" s="64">
        <v>3357</v>
      </c>
      <c r="M71" s="65">
        <v>3437</v>
      </c>
      <c r="N71" s="63">
        <f t="shared" si="0"/>
        <v>2981.5</v>
      </c>
    </row>
    <row r="72" spans="1:14" ht="12" customHeight="1" x14ac:dyDescent="0.25">
      <c r="A72" s="62" t="str">
        <f>'Pregnant Women Participating'!A72</f>
        <v>Kansas</v>
      </c>
      <c r="B72" s="63">
        <v>1701</v>
      </c>
      <c r="C72" s="64">
        <v>1846</v>
      </c>
      <c r="D72" s="64">
        <v>1706</v>
      </c>
      <c r="E72" s="64">
        <v>1735</v>
      </c>
      <c r="F72" s="64">
        <v>1661</v>
      </c>
      <c r="G72" s="64">
        <v>1743</v>
      </c>
      <c r="H72" s="64">
        <v>1700</v>
      </c>
      <c r="I72" s="64">
        <v>1705</v>
      </c>
      <c r="J72" s="64">
        <v>1714</v>
      </c>
      <c r="K72" s="64">
        <v>1786</v>
      </c>
      <c r="L72" s="64">
        <v>1899</v>
      </c>
      <c r="M72" s="65">
        <v>1933</v>
      </c>
      <c r="N72" s="63">
        <f t="shared" si="0"/>
        <v>1760.75</v>
      </c>
    </row>
    <row r="73" spans="1:14" ht="12" customHeight="1" x14ac:dyDescent="0.25">
      <c r="A73" s="62" t="str">
        <f>'Pregnant Women Participating'!A73</f>
        <v>Missouri</v>
      </c>
      <c r="B73" s="63">
        <v>2861</v>
      </c>
      <c r="C73" s="64">
        <v>2903</v>
      </c>
      <c r="D73" s="64">
        <v>2939</v>
      </c>
      <c r="E73" s="64">
        <v>2924</v>
      </c>
      <c r="F73" s="64">
        <v>2775</v>
      </c>
      <c r="G73" s="64">
        <v>2789</v>
      </c>
      <c r="H73" s="64">
        <v>2882</v>
      </c>
      <c r="I73" s="64">
        <v>2943</v>
      </c>
      <c r="J73" s="64">
        <v>2985</v>
      </c>
      <c r="K73" s="64">
        <v>3040</v>
      </c>
      <c r="L73" s="64">
        <v>3208</v>
      </c>
      <c r="M73" s="65">
        <v>3233</v>
      </c>
      <c r="N73" s="63">
        <f t="shared" si="0"/>
        <v>2956.8333333333335</v>
      </c>
    </row>
    <row r="74" spans="1:14" ht="12" customHeight="1" x14ac:dyDescent="0.25">
      <c r="A74" s="62" t="str">
        <f>'Pregnant Women Participating'!A74</f>
        <v>Montana</v>
      </c>
      <c r="B74" s="63">
        <v>475</v>
      </c>
      <c r="C74" s="64">
        <v>483</v>
      </c>
      <c r="D74" s="64">
        <v>475</v>
      </c>
      <c r="E74" s="64">
        <v>448</v>
      </c>
      <c r="F74" s="64">
        <v>423</v>
      </c>
      <c r="G74" s="64">
        <v>432</v>
      </c>
      <c r="H74" s="64">
        <v>450</v>
      </c>
      <c r="I74" s="64">
        <v>439</v>
      </c>
      <c r="J74" s="64">
        <v>452</v>
      </c>
      <c r="K74" s="64">
        <v>439</v>
      </c>
      <c r="L74" s="64">
        <v>466</v>
      </c>
      <c r="M74" s="65">
        <v>445</v>
      </c>
      <c r="N74" s="63">
        <f t="shared" si="0"/>
        <v>452.25</v>
      </c>
    </row>
    <row r="75" spans="1:14" ht="12" customHeight="1" x14ac:dyDescent="0.25">
      <c r="A75" s="62" t="str">
        <f>'Pregnant Women Participating'!A75</f>
        <v>Nebraska</v>
      </c>
      <c r="B75" s="63">
        <v>1551</v>
      </c>
      <c r="C75" s="64">
        <v>1609</v>
      </c>
      <c r="D75" s="64">
        <v>1646</v>
      </c>
      <c r="E75" s="64">
        <v>1652</v>
      </c>
      <c r="F75" s="64">
        <v>1643</v>
      </c>
      <c r="G75" s="64">
        <v>1683</v>
      </c>
      <c r="H75" s="64">
        <v>1699</v>
      </c>
      <c r="I75" s="64">
        <v>1695</v>
      </c>
      <c r="J75" s="64">
        <v>1697</v>
      </c>
      <c r="K75" s="64">
        <v>1713</v>
      </c>
      <c r="L75" s="64">
        <v>1772</v>
      </c>
      <c r="M75" s="65">
        <v>1859</v>
      </c>
      <c r="N75" s="63">
        <f t="shared" si="0"/>
        <v>1684.9166666666667</v>
      </c>
    </row>
    <row r="76" spans="1:14" ht="12" customHeight="1" x14ac:dyDescent="0.25">
      <c r="A76" s="62" t="str">
        <f>'Pregnant Women Participating'!A76</f>
        <v>North Dakota</v>
      </c>
      <c r="B76" s="63">
        <v>369</v>
      </c>
      <c r="C76" s="64">
        <v>372</v>
      </c>
      <c r="D76" s="64">
        <v>350</v>
      </c>
      <c r="E76" s="64">
        <v>332</v>
      </c>
      <c r="F76" s="64">
        <v>349</v>
      </c>
      <c r="G76" s="64">
        <v>355</v>
      </c>
      <c r="H76" s="64">
        <v>367</v>
      </c>
      <c r="I76" s="64">
        <v>380</v>
      </c>
      <c r="J76" s="64">
        <v>388</v>
      </c>
      <c r="K76" s="64">
        <v>387</v>
      </c>
      <c r="L76" s="64">
        <v>390</v>
      </c>
      <c r="M76" s="65">
        <v>395</v>
      </c>
      <c r="N76" s="63">
        <f t="shared" si="0"/>
        <v>369.5</v>
      </c>
    </row>
    <row r="77" spans="1:14" ht="12" customHeight="1" x14ac:dyDescent="0.25">
      <c r="A77" s="62" t="str">
        <f>'Pregnant Women Participating'!A77</f>
        <v>South Dakota</v>
      </c>
      <c r="B77" s="63">
        <v>517</v>
      </c>
      <c r="C77" s="64">
        <v>497</v>
      </c>
      <c r="D77" s="64">
        <v>503</v>
      </c>
      <c r="E77" s="64">
        <v>522</v>
      </c>
      <c r="F77" s="64">
        <v>503</v>
      </c>
      <c r="G77" s="64">
        <v>509</v>
      </c>
      <c r="H77" s="64">
        <v>475</v>
      </c>
      <c r="I77" s="64">
        <v>503</v>
      </c>
      <c r="J77" s="64">
        <v>483</v>
      </c>
      <c r="K77" s="64">
        <v>516</v>
      </c>
      <c r="L77" s="64">
        <v>527</v>
      </c>
      <c r="M77" s="65">
        <v>538</v>
      </c>
      <c r="N77" s="63">
        <f t="shared" si="0"/>
        <v>507.75</v>
      </c>
    </row>
    <row r="78" spans="1:14" ht="12" customHeight="1" x14ac:dyDescent="0.25">
      <c r="A78" s="62" t="str">
        <f>'Pregnant Women Participating'!A78</f>
        <v>Wyoming</v>
      </c>
      <c r="B78" s="63">
        <v>172</v>
      </c>
      <c r="C78" s="64">
        <v>196</v>
      </c>
      <c r="D78" s="64">
        <v>212</v>
      </c>
      <c r="E78" s="64">
        <v>216</v>
      </c>
      <c r="F78" s="64">
        <v>204</v>
      </c>
      <c r="G78" s="64">
        <v>178</v>
      </c>
      <c r="H78" s="64">
        <v>173</v>
      </c>
      <c r="I78" s="64">
        <v>173</v>
      </c>
      <c r="J78" s="64">
        <v>174</v>
      </c>
      <c r="K78" s="64">
        <v>156</v>
      </c>
      <c r="L78" s="64">
        <v>171</v>
      </c>
      <c r="M78" s="65">
        <v>178</v>
      </c>
      <c r="N78" s="63">
        <f t="shared" si="0"/>
        <v>183.58333333333334</v>
      </c>
    </row>
    <row r="79" spans="1:14" ht="12" customHeight="1" x14ac:dyDescent="0.25">
      <c r="A79" s="62" t="str">
        <f>'Pregnant Women Participating'!A79</f>
        <v>Ute Mountain Ute Tribe, CO</v>
      </c>
      <c r="B79" s="63">
        <v>8</v>
      </c>
      <c r="C79" s="64">
        <v>6</v>
      </c>
      <c r="D79" s="64">
        <v>4</v>
      </c>
      <c r="E79" s="64">
        <v>4</v>
      </c>
      <c r="F79" s="64">
        <v>5</v>
      </c>
      <c r="G79" s="64">
        <v>4</v>
      </c>
      <c r="H79" s="64">
        <v>6</v>
      </c>
      <c r="I79" s="64">
        <v>8</v>
      </c>
      <c r="J79" s="64">
        <v>9</v>
      </c>
      <c r="K79" s="64">
        <v>9</v>
      </c>
      <c r="L79" s="64">
        <v>8</v>
      </c>
      <c r="M79" s="65">
        <v>9</v>
      </c>
      <c r="N79" s="63">
        <f t="shared" si="0"/>
        <v>6.666666666666667</v>
      </c>
    </row>
    <row r="80" spans="1:14" ht="12" customHeight="1" x14ac:dyDescent="0.25">
      <c r="A80" s="62" t="str">
        <f>'Pregnant Women Participating'!A80</f>
        <v>Omaha Sioux, NE</v>
      </c>
      <c r="B80" s="63">
        <v>6</v>
      </c>
      <c r="C80" s="64">
        <v>5</v>
      </c>
      <c r="D80" s="64">
        <v>5</v>
      </c>
      <c r="E80" s="64">
        <v>3</v>
      </c>
      <c r="F80" s="64">
        <v>4</v>
      </c>
      <c r="G80" s="64">
        <v>4</v>
      </c>
      <c r="H80" s="64">
        <v>5</v>
      </c>
      <c r="I80" s="64">
        <v>7</v>
      </c>
      <c r="J80" s="64">
        <v>8</v>
      </c>
      <c r="K80" s="64">
        <v>7</v>
      </c>
      <c r="L80" s="64">
        <v>5</v>
      </c>
      <c r="M80" s="65">
        <v>6</v>
      </c>
      <c r="N80" s="63">
        <f t="shared" si="0"/>
        <v>5.416666666666667</v>
      </c>
    </row>
    <row r="81" spans="1:14" ht="12" customHeight="1" x14ac:dyDescent="0.25">
      <c r="A81" s="62" t="str">
        <f>'Pregnant Women Participating'!A81</f>
        <v>Santee Sioux, NE</v>
      </c>
      <c r="B81" s="63">
        <v>0</v>
      </c>
      <c r="C81" s="64">
        <v>0</v>
      </c>
      <c r="D81" s="64">
        <v>0</v>
      </c>
      <c r="E81" s="64">
        <v>0</v>
      </c>
      <c r="F81" s="64">
        <v>0</v>
      </c>
      <c r="G81" s="64">
        <v>0</v>
      </c>
      <c r="H81" s="64">
        <v>0</v>
      </c>
      <c r="I81" s="64">
        <v>0</v>
      </c>
      <c r="J81" s="64">
        <v>2</v>
      </c>
      <c r="K81" s="64">
        <v>2</v>
      </c>
      <c r="L81" s="64">
        <v>2</v>
      </c>
      <c r="M81" s="65">
        <v>2</v>
      </c>
      <c r="N81" s="63">
        <f t="shared" si="0"/>
        <v>0.66666666666666663</v>
      </c>
    </row>
    <row r="82" spans="1:14" ht="12" customHeight="1" x14ac:dyDescent="0.25">
      <c r="A82" s="62" t="str">
        <f>'Pregnant Women Participating'!A82</f>
        <v>Winnebago Tribe, NE</v>
      </c>
      <c r="B82" s="63">
        <v>4</v>
      </c>
      <c r="C82" s="64">
        <v>3</v>
      </c>
      <c r="D82" s="64">
        <v>3</v>
      </c>
      <c r="E82" s="64">
        <v>3</v>
      </c>
      <c r="F82" s="64">
        <v>4</v>
      </c>
      <c r="G82" s="64">
        <v>3</v>
      </c>
      <c r="H82" s="64">
        <v>2</v>
      </c>
      <c r="I82" s="64">
        <v>3</v>
      </c>
      <c r="J82" s="64">
        <v>2</v>
      </c>
      <c r="K82" s="64">
        <v>1</v>
      </c>
      <c r="L82" s="64">
        <v>1</v>
      </c>
      <c r="M82" s="65">
        <v>1</v>
      </c>
      <c r="N82" s="63">
        <f t="shared" si="0"/>
        <v>2.5</v>
      </c>
    </row>
    <row r="83" spans="1:14" ht="12" customHeight="1" x14ac:dyDescent="0.25">
      <c r="A83" s="62" t="str">
        <f>'Pregnant Women Participating'!A83</f>
        <v>Standing Rock Sioux Tribe, ND</v>
      </c>
      <c r="B83" s="63">
        <v>6</v>
      </c>
      <c r="C83" s="64">
        <v>6</v>
      </c>
      <c r="D83" s="64">
        <v>6</v>
      </c>
      <c r="E83" s="64">
        <v>4</v>
      </c>
      <c r="F83" s="64">
        <v>4</v>
      </c>
      <c r="G83" s="64">
        <v>4</v>
      </c>
      <c r="H83" s="64">
        <v>4</v>
      </c>
      <c r="I83" s="64">
        <v>3</v>
      </c>
      <c r="J83" s="64">
        <v>3</v>
      </c>
      <c r="K83" s="64">
        <v>5</v>
      </c>
      <c r="L83" s="64">
        <v>7</v>
      </c>
      <c r="M83" s="65">
        <v>4</v>
      </c>
      <c r="N83" s="63">
        <f t="shared" si="0"/>
        <v>4.666666666666667</v>
      </c>
    </row>
    <row r="84" spans="1:14" ht="12" customHeight="1" x14ac:dyDescent="0.25">
      <c r="A84" s="62" t="str">
        <f>'Pregnant Women Participating'!A84</f>
        <v>Three Affiliated Tribes, ND</v>
      </c>
      <c r="B84" s="63">
        <v>4</v>
      </c>
      <c r="C84" s="64">
        <v>3</v>
      </c>
      <c r="D84" s="64">
        <v>4</v>
      </c>
      <c r="E84" s="64">
        <v>5</v>
      </c>
      <c r="F84" s="64">
        <v>4</v>
      </c>
      <c r="G84" s="64">
        <v>1</v>
      </c>
      <c r="H84" s="64">
        <v>1</v>
      </c>
      <c r="I84" s="64">
        <v>1</v>
      </c>
      <c r="J84" s="64">
        <v>2</v>
      </c>
      <c r="K84" s="64">
        <v>3</v>
      </c>
      <c r="L84" s="64">
        <v>3</v>
      </c>
      <c r="M84" s="65">
        <v>2</v>
      </c>
      <c r="N84" s="63">
        <f t="shared" si="0"/>
        <v>2.75</v>
      </c>
    </row>
    <row r="85" spans="1:14" ht="12" customHeight="1" x14ac:dyDescent="0.25">
      <c r="A85" s="62" t="str">
        <f>'Pregnant Women Participating'!A85</f>
        <v>Cheyenne River Sioux, SD</v>
      </c>
      <c r="B85" s="63">
        <v>12</v>
      </c>
      <c r="C85" s="64">
        <v>12</v>
      </c>
      <c r="D85" s="64">
        <v>13</v>
      </c>
      <c r="E85" s="64">
        <v>10</v>
      </c>
      <c r="F85" s="64">
        <v>9</v>
      </c>
      <c r="G85" s="64">
        <v>7</v>
      </c>
      <c r="H85" s="64">
        <v>5</v>
      </c>
      <c r="I85" s="64">
        <v>6</v>
      </c>
      <c r="J85" s="64">
        <v>6</v>
      </c>
      <c r="K85" s="64">
        <v>6</v>
      </c>
      <c r="L85" s="64">
        <v>5</v>
      </c>
      <c r="M85" s="65">
        <v>9</v>
      </c>
      <c r="N85" s="63">
        <f t="shared" si="0"/>
        <v>8.3333333333333339</v>
      </c>
    </row>
    <row r="86" spans="1:14" ht="12" customHeight="1" x14ac:dyDescent="0.25">
      <c r="A86" s="62" t="str">
        <f>'Pregnant Women Participating'!A86</f>
        <v>Rosebud Sioux, SD</v>
      </c>
      <c r="B86" s="63">
        <v>29</v>
      </c>
      <c r="C86" s="64">
        <v>19</v>
      </c>
      <c r="D86" s="64">
        <v>20</v>
      </c>
      <c r="E86" s="64">
        <v>21</v>
      </c>
      <c r="F86" s="64">
        <v>19</v>
      </c>
      <c r="G86" s="64">
        <v>20</v>
      </c>
      <c r="H86" s="64">
        <v>20</v>
      </c>
      <c r="I86" s="64">
        <v>21</v>
      </c>
      <c r="J86" s="64">
        <v>27</v>
      </c>
      <c r="K86" s="64">
        <v>35</v>
      </c>
      <c r="L86" s="64">
        <v>36</v>
      </c>
      <c r="M86" s="65">
        <v>33</v>
      </c>
      <c r="N86" s="63">
        <f t="shared" si="0"/>
        <v>25</v>
      </c>
    </row>
    <row r="87" spans="1:14" ht="12" customHeight="1" x14ac:dyDescent="0.25">
      <c r="A87" s="62" t="str">
        <f>'Pregnant Women Participating'!A87</f>
        <v>Northern Arapahoe, WY</v>
      </c>
      <c r="B87" s="63">
        <v>9</v>
      </c>
      <c r="C87" s="64">
        <v>2</v>
      </c>
      <c r="D87" s="64">
        <v>4</v>
      </c>
      <c r="E87" s="64">
        <v>6</v>
      </c>
      <c r="F87" s="64">
        <v>8</v>
      </c>
      <c r="G87" s="64">
        <v>10</v>
      </c>
      <c r="H87" s="64">
        <v>11</v>
      </c>
      <c r="I87" s="64">
        <v>9</v>
      </c>
      <c r="J87" s="64">
        <v>10</v>
      </c>
      <c r="K87" s="64">
        <v>6</v>
      </c>
      <c r="L87" s="64">
        <v>7</v>
      </c>
      <c r="M87" s="65">
        <v>10</v>
      </c>
      <c r="N87" s="63">
        <f t="shared" si="0"/>
        <v>7.666666666666667</v>
      </c>
    </row>
    <row r="88" spans="1:14" ht="12" customHeight="1" x14ac:dyDescent="0.25">
      <c r="A88" s="62" t="str">
        <f>'Pregnant Women Participating'!A88</f>
        <v>Shoshone Tribe, WY</v>
      </c>
      <c r="B88" s="63">
        <v>3</v>
      </c>
      <c r="C88" s="64">
        <v>4</v>
      </c>
      <c r="D88" s="64">
        <v>4</v>
      </c>
      <c r="E88" s="64">
        <v>3</v>
      </c>
      <c r="F88" s="64">
        <v>3</v>
      </c>
      <c r="G88" s="64">
        <v>4</v>
      </c>
      <c r="H88" s="64">
        <v>2</v>
      </c>
      <c r="I88" s="64">
        <v>1</v>
      </c>
      <c r="J88" s="64">
        <v>3</v>
      </c>
      <c r="K88" s="64">
        <v>1</v>
      </c>
      <c r="L88" s="64">
        <v>2</v>
      </c>
      <c r="M88" s="65">
        <v>2</v>
      </c>
      <c r="N88" s="63">
        <f t="shared" si="0"/>
        <v>2.6666666666666665</v>
      </c>
    </row>
    <row r="89" spans="1:14" s="70" customFormat="1" ht="24.75" customHeight="1" x14ac:dyDescent="0.25">
      <c r="A89" s="66" t="str">
        <f>'Pregnant Women Participating'!A89</f>
        <v>Mountain Plains</v>
      </c>
      <c r="B89" s="67">
        <v>10451</v>
      </c>
      <c r="C89" s="68">
        <v>10665</v>
      </c>
      <c r="D89" s="68">
        <v>10571</v>
      </c>
      <c r="E89" s="68">
        <v>10647</v>
      </c>
      <c r="F89" s="68">
        <v>10408</v>
      </c>
      <c r="G89" s="68">
        <v>10665</v>
      </c>
      <c r="H89" s="68">
        <v>10777</v>
      </c>
      <c r="I89" s="68">
        <v>10900</v>
      </c>
      <c r="J89" s="68">
        <v>11115</v>
      </c>
      <c r="K89" s="68">
        <v>11400</v>
      </c>
      <c r="L89" s="68">
        <v>11866</v>
      </c>
      <c r="M89" s="69">
        <v>12096</v>
      </c>
      <c r="N89" s="67">
        <f t="shared" si="0"/>
        <v>10963.416666666666</v>
      </c>
    </row>
    <row r="90" spans="1:14" ht="12" customHeight="1" x14ac:dyDescent="0.25">
      <c r="A90" s="71" t="str">
        <f>'Pregnant Women Participating'!A90</f>
        <v>Alaska</v>
      </c>
      <c r="B90" s="63">
        <v>674</v>
      </c>
      <c r="C90" s="64">
        <v>683</v>
      </c>
      <c r="D90" s="64">
        <v>676</v>
      </c>
      <c r="E90" s="64">
        <v>673</v>
      </c>
      <c r="F90" s="64">
        <v>668</v>
      </c>
      <c r="G90" s="64">
        <v>662</v>
      </c>
      <c r="H90" s="64">
        <v>683</v>
      </c>
      <c r="I90" s="64">
        <v>710</v>
      </c>
      <c r="J90" s="64">
        <v>696</v>
      </c>
      <c r="K90" s="64">
        <v>691</v>
      </c>
      <c r="L90" s="64">
        <v>696</v>
      </c>
      <c r="M90" s="65">
        <v>696</v>
      </c>
      <c r="N90" s="63">
        <f t="shared" si="0"/>
        <v>684</v>
      </c>
    </row>
    <row r="91" spans="1:14" ht="12" customHeight="1" x14ac:dyDescent="0.25">
      <c r="A91" s="71" t="str">
        <f>'Pregnant Women Participating'!A91</f>
        <v>American Samoa</v>
      </c>
      <c r="B91" s="63">
        <v>391</v>
      </c>
      <c r="C91" s="64">
        <v>391</v>
      </c>
      <c r="D91" s="64">
        <v>377</v>
      </c>
      <c r="E91" s="64">
        <v>372</v>
      </c>
      <c r="F91" s="64">
        <v>353</v>
      </c>
      <c r="G91" s="64">
        <v>345</v>
      </c>
      <c r="H91" s="64">
        <v>364</v>
      </c>
      <c r="I91" s="64">
        <v>350</v>
      </c>
      <c r="J91" s="64">
        <v>357</v>
      </c>
      <c r="K91" s="64">
        <v>354</v>
      </c>
      <c r="L91" s="64">
        <v>367</v>
      </c>
      <c r="M91" s="65">
        <v>369</v>
      </c>
      <c r="N91" s="63">
        <f t="shared" si="0"/>
        <v>365.83333333333331</v>
      </c>
    </row>
    <row r="92" spans="1:14" ht="12" customHeight="1" x14ac:dyDescent="0.25">
      <c r="A92" s="71" t="str">
        <f>'Pregnant Women Participating'!A92</f>
        <v>California</v>
      </c>
      <c r="B92" s="63">
        <v>37767</v>
      </c>
      <c r="C92" s="64">
        <v>37658</v>
      </c>
      <c r="D92" s="64">
        <v>38083</v>
      </c>
      <c r="E92" s="64">
        <v>38872</v>
      </c>
      <c r="F92" s="64">
        <v>38821</v>
      </c>
      <c r="G92" s="64">
        <v>40232</v>
      </c>
      <c r="H92" s="64">
        <v>40485</v>
      </c>
      <c r="I92" s="64">
        <v>40946</v>
      </c>
      <c r="J92" s="64">
        <v>41831</v>
      </c>
      <c r="K92" s="64">
        <v>41753</v>
      </c>
      <c r="L92" s="64">
        <v>43979</v>
      </c>
      <c r="M92" s="65">
        <v>44506</v>
      </c>
      <c r="N92" s="63">
        <f t="shared" si="0"/>
        <v>40411.083333333336</v>
      </c>
    </row>
    <row r="93" spans="1:14" ht="12" customHeight="1" x14ac:dyDescent="0.25">
      <c r="A93" s="71" t="str">
        <f>'Pregnant Women Participating'!A93</f>
        <v>Guam</v>
      </c>
      <c r="B93" s="63">
        <v>228</v>
      </c>
      <c r="C93" s="64">
        <v>236</v>
      </c>
      <c r="D93" s="64">
        <v>244</v>
      </c>
      <c r="E93" s="64">
        <v>260</v>
      </c>
      <c r="F93" s="64">
        <v>265</v>
      </c>
      <c r="G93" s="64">
        <v>261</v>
      </c>
      <c r="H93" s="64">
        <v>260</v>
      </c>
      <c r="I93" s="64">
        <v>252</v>
      </c>
      <c r="J93" s="64">
        <v>265</v>
      </c>
      <c r="K93" s="64">
        <v>236</v>
      </c>
      <c r="L93" s="64">
        <v>239</v>
      </c>
      <c r="M93" s="65">
        <v>244</v>
      </c>
      <c r="N93" s="63">
        <f t="shared" si="0"/>
        <v>249.16666666666666</v>
      </c>
    </row>
    <row r="94" spans="1:14" ht="12" customHeight="1" x14ac:dyDescent="0.25">
      <c r="A94" s="71" t="str">
        <f>'Pregnant Women Participating'!A94</f>
        <v>Hawaii</v>
      </c>
      <c r="B94" s="63">
        <v>1320</v>
      </c>
      <c r="C94" s="64">
        <v>1335</v>
      </c>
      <c r="D94" s="64">
        <v>1356</v>
      </c>
      <c r="E94" s="64">
        <v>1325</v>
      </c>
      <c r="F94" s="64">
        <v>1362</v>
      </c>
      <c r="G94" s="64">
        <v>1394</v>
      </c>
      <c r="H94" s="64">
        <v>1395</v>
      </c>
      <c r="I94" s="64">
        <v>1370</v>
      </c>
      <c r="J94" s="64">
        <v>1399</v>
      </c>
      <c r="K94" s="64">
        <v>1375</v>
      </c>
      <c r="L94" s="64">
        <v>1455</v>
      </c>
      <c r="M94" s="65">
        <v>1482</v>
      </c>
      <c r="N94" s="63">
        <f t="shared" si="0"/>
        <v>1380.6666666666667</v>
      </c>
    </row>
    <row r="95" spans="1:14" ht="12" customHeight="1" x14ac:dyDescent="0.25">
      <c r="A95" s="71" t="str">
        <f>'Pregnant Women Participating'!A95</f>
        <v>Idaho</v>
      </c>
      <c r="B95" s="63">
        <v>1138</v>
      </c>
      <c r="C95" s="64">
        <v>1163</v>
      </c>
      <c r="D95" s="64">
        <v>1111</v>
      </c>
      <c r="E95" s="64">
        <v>1118</v>
      </c>
      <c r="F95" s="64">
        <v>1103</v>
      </c>
      <c r="G95" s="64">
        <v>1171</v>
      </c>
      <c r="H95" s="64">
        <v>1154</v>
      </c>
      <c r="I95" s="64">
        <v>1151</v>
      </c>
      <c r="J95" s="64">
        <v>1155</v>
      </c>
      <c r="K95" s="64">
        <v>1158</v>
      </c>
      <c r="L95" s="64">
        <v>1256</v>
      </c>
      <c r="M95" s="65">
        <v>1295</v>
      </c>
      <c r="N95" s="63">
        <f t="shared" si="0"/>
        <v>1164.4166666666667</v>
      </c>
    </row>
    <row r="96" spans="1:14" ht="12" customHeight="1" x14ac:dyDescent="0.25">
      <c r="A96" s="71" t="str">
        <f>'Pregnant Women Participating'!A96</f>
        <v>Nevada</v>
      </c>
      <c r="B96" s="63">
        <v>2240</v>
      </c>
      <c r="C96" s="64">
        <v>2321</v>
      </c>
      <c r="D96" s="64">
        <v>2325</v>
      </c>
      <c r="E96" s="64">
        <v>2377</v>
      </c>
      <c r="F96" s="64">
        <v>2387</v>
      </c>
      <c r="G96" s="64">
        <v>2354</v>
      </c>
      <c r="H96" s="64">
        <v>2370</v>
      </c>
      <c r="I96" s="64">
        <v>2430</v>
      </c>
      <c r="J96" s="64">
        <v>2491</v>
      </c>
      <c r="K96" s="64">
        <v>2526</v>
      </c>
      <c r="L96" s="64">
        <v>2674</v>
      </c>
      <c r="M96" s="65">
        <v>2785</v>
      </c>
      <c r="N96" s="63">
        <f t="shared" si="0"/>
        <v>2440</v>
      </c>
    </row>
    <row r="97" spans="1:14" ht="12" customHeight="1" x14ac:dyDescent="0.25">
      <c r="A97" s="71" t="str">
        <f>'Pregnant Women Participating'!A97</f>
        <v>Oregon</v>
      </c>
      <c r="B97" s="63">
        <v>1590</v>
      </c>
      <c r="C97" s="64">
        <v>1565</v>
      </c>
      <c r="D97" s="64">
        <v>1561</v>
      </c>
      <c r="E97" s="64">
        <v>1489</v>
      </c>
      <c r="F97" s="64">
        <v>1513</v>
      </c>
      <c r="G97" s="64">
        <v>1552</v>
      </c>
      <c r="H97" s="64">
        <v>1524</v>
      </c>
      <c r="I97" s="64">
        <v>1549</v>
      </c>
      <c r="J97" s="64">
        <v>1555</v>
      </c>
      <c r="K97" s="64">
        <v>1589</v>
      </c>
      <c r="L97" s="64">
        <v>1611</v>
      </c>
      <c r="M97" s="65">
        <v>1608</v>
      </c>
      <c r="N97" s="63">
        <f t="shared" si="0"/>
        <v>1558.8333333333333</v>
      </c>
    </row>
    <row r="98" spans="1:14" ht="12" customHeight="1" x14ac:dyDescent="0.25">
      <c r="A98" s="71" t="str">
        <f>'Pregnant Women Participating'!A98</f>
        <v>Washington</v>
      </c>
      <c r="B98" s="63">
        <v>4914</v>
      </c>
      <c r="C98" s="64">
        <v>5010</v>
      </c>
      <c r="D98" s="64">
        <v>5119</v>
      </c>
      <c r="E98" s="64">
        <v>5228</v>
      </c>
      <c r="F98" s="64">
        <v>5108</v>
      </c>
      <c r="G98" s="64">
        <v>5319</v>
      </c>
      <c r="H98" s="64">
        <v>5305</v>
      </c>
      <c r="I98" s="64">
        <v>5280</v>
      </c>
      <c r="J98" s="64">
        <v>5396</v>
      </c>
      <c r="K98" s="64">
        <v>5486</v>
      </c>
      <c r="L98" s="64">
        <v>5752</v>
      </c>
      <c r="M98" s="65">
        <v>5947</v>
      </c>
      <c r="N98" s="63">
        <f t="shared" si="0"/>
        <v>5322</v>
      </c>
    </row>
    <row r="99" spans="1:14" ht="12" customHeight="1" x14ac:dyDescent="0.25">
      <c r="A99" s="71" t="str">
        <f>'Pregnant Women Participating'!A99</f>
        <v>Northern Marianas</v>
      </c>
      <c r="B99" s="63">
        <v>146</v>
      </c>
      <c r="C99" s="64">
        <v>141</v>
      </c>
      <c r="D99" s="64">
        <v>139</v>
      </c>
      <c r="E99" s="64">
        <v>149</v>
      </c>
      <c r="F99" s="64">
        <v>142</v>
      </c>
      <c r="G99" s="64">
        <v>138</v>
      </c>
      <c r="H99" s="64">
        <v>138</v>
      </c>
      <c r="I99" s="64">
        <v>130</v>
      </c>
      <c r="J99" s="64">
        <v>116</v>
      </c>
      <c r="K99" s="64">
        <v>105</v>
      </c>
      <c r="L99" s="64">
        <v>104</v>
      </c>
      <c r="M99" s="65">
        <v>103</v>
      </c>
      <c r="N99" s="63">
        <f t="shared" si="0"/>
        <v>129.25</v>
      </c>
    </row>
    <row r="100" spans="1:14" ht="12" customHeight="1" x14ac:dyDescent="0.25">
      <c r="A100" s="71" t="str">
        <f>'Pregnant Women Participating'!A100</f>
        <v>Inter-Tribal Council, NV</v>
      </c>
      <c r="B100" s="63">
        <v>14</v>
      </c>
      <c r="C100" s="64">
        <v>15</v>
      </c>
      <c r="D100" s="64">
        <v>14</v>
      </c>
      <c r="E100" s="64">
        <v>17</v>
      </c>
      <c r="F100" s="64">
        <v>21</v>
      </c>
      <c r="G100" s="64">
        <v>30</v>
      </c>
      <c r="H100" s="64">
        <v>30</v>
      </c>
      <c r="I100" s="64">
        <v>24</v>
      </c>
      <c r="J100" s="64">
        <v>24</v>
      </c>
      <c r="K100" s="64">
        <v>23</v>
      </c>
      <c r="L100" s="64">
        <v>25</v>
      </c>
      <c r="M100" s="65">
        <v>23</v>
      </c>
      <c r="N100" s="63">
        <f t="shared" si="0"/>
        <v>21.666666666666668</v>
      </c>
    </row>
    <row r="101" spans="1:14" s="70" customFormat="1" ht="24.75" customHeight="1" x14ac:dyDescent="0.25">
      <c r="A101" s="66" t="str">
        <f>'Pregnant Women Participating'!A101</f>
        <v>Western Region</v>
      </c>
      <c r="B101" s="67">
        <v>50422</v>
      </c>
      <c r="C101" s="68">
        <v>50518</v>
      </c>
      <c r="D101" s="68">
        <v>51005</v>
      </c>
      <c r="E101" s="68">
        <v>51880</v>
      </c>
      <c r="F101" s="68">
        <v>51743</v>
      </c>
      <c r="G101" s="68">
        <v>53458</v>
      </c>
      <c r="H101" s="68">
        <v>53708</v>
      </c>
      <c r="I101" s="68">
        <v>54192</v>
      </c>
      <c r="J101" s="68">
        <v>55285</v>
      </c>
      <c r="K101" s="68">
        <v>55296</v>
      </c>
      <c r="L101" s="68">
        <v>58158</v>
      </c>
      <c r="M101" s="69">
        <v>59058</v>
      </c>
      <c r="N101" s="67">
        <f t="shared" si="0"/>
        <v>53726.916666666664</v>
      </c>
    </row>
    <row r="102" spans="1:14" s="76" customFormat="1" ht="16.5" customHeight="1" thickBot="1" x14ac:dyDescent="0.3">
      <c r="A102" s="72" t="str">
        <f>'Pregnant Women Participating'!A102</f>
        <v>TOTAL</v>
      </c>
      <c r="B102" s="73">
        <v>329510</v>
      </c>
      <c r="C102" s="74">
        <v>331354</v>
      </c>
      <c r="D102" s="74">
        <v>332863</v>
      </c>
      <c r="E102" s="74">
        <v>337629</v>
      </c>
      <c r="F102" s="74">
        <v>337604</v>
      </c>
      <c r="G102" s="74">
        <v>345107</v>
      </c>
      <c r="H102" s="74">
        <v>343660</v>
      </c>
      <c r="I102" s="74">
        <v>345387</v>
      </c>
      <c r="J102" s="74">
        <v>350180</v>
      </c>
      <c r="K102" s="74">
        <v>353604</v>
      </c>
      <c r="L102" s="74">
        <v>368557</v>
      </c>
      <c r="M102" s="75">
        <v>373955</v>
      </c>
      <c r="N102" s="73">
        <f t="shared" si="0"/>
        <v>345784.16666666669</v>
      </c>
    </row>
    <row r="103" spans="1:14" ht="12.75" customHeight="1" thickTop="1" x14ac:dyDescent="0.25">
      <c r="A103" s="77"/>
    </row>
    <row r="104" spans="1:14" x14ac:dyDescent="0.25">
      <c r="A104" s="77"/>
    </row>
    <row r="105" spans="1:14" s="78" customFormat="1" ht="13" x14ac:dyDescent="0.3">
      <c r="A105" s="5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13</vt:i4>
      </vt:variant>
    </vt:vector>
  </HeadingPairs>
  <TitlesOfParts>
    <vt:vector size="32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Total Number of Participant (2)</vt:lpstr>
      <vt:lpstr>Average Food Cost Per Person</vt:lpstr>
      <vt:lpstr>Food Costs</vt:lpstr>
      <vt:lpstr>Food Costs (2)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'Food Costs (2)'!Print_Titles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 (2)'!Print_Titles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Owner</cp:lastModifiedBy>
  <cp:lastPrinted>2007-07-12T20:45:57Z</cp:lastPrinted>
  <dcterms:created xsi:type="dcterms:W3CDTF">2003-03-31T18:32:09Z</dcterms:created>
  <dcterms:modified xsi:type="dcterms:W3CDTF">2023-03-15T13:07:22Z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